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F&amp;O)'!$R$1:$R$360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13" i="6"/>
  <c r="M13" s="1"/>
  <c r="K13"/>
  <c r="L155"/>
  <c r="K155"/>
  <c r="L55"/>
  <c r="M55" s="1"/>
  <c r="K55"/>
  <c r="L54"/>
  <c r="K54"/>
  <c r="L105"/>
  <c r="M105" s="1"/>
  <c r="K105"/>
  <c r="L106"/>
  <c r="K106"/>
  <c r="K141"/>
  <c r="M141" s="1"/>
  <c r="K146"/>
  <c r="M146" s="1"/>
  <c r="K145"/>
  <c r="M145" s="1"/>
  <c r="K144"/>
  <c r="M144" s="1"/>
  <c r="K143"/>
  <c r="M143" s="1"/>
  <c r="K142"/>
  <c r="M142" s="1"/>
  <c r="K140"/>
  <c r="M140" s="1"/>
  <c r="L103"/>
  <c r="M103" s="1"/>
  <c r="K103"/>
  <c r="L104"/>
  <c r="K104"/>
  <c r="L101"/>
  <c r="K101"/>
  <c r="L52"/>
  <c r="K52"/>
  <c r="M138"/>
  <c r="K138"/>
  <c r="K139"/>
  <c r="M139" s="1"/>
  <c r="L95"/>
  <c r="K95"/>
  <c r="L94"/>
  <c r="M94" s="1"/>
  <c r="K94"/>
  <c r="L100"/>
  <c r="K100"/>
  <c r="K137"/>
  <c r="M137" s="1"/>
  <c r="L99"/>
  <c r="K99"/>
  <c r="K136"/>
  <c r="M136" s="1"/>
  <c r="L51"/>
  <c r="K51"/>
  <c r="L50"/>
  <c r="K50"/>
  <c r="L97"/>
  <c r="K97"/>
  <c r="L98"/>
  <c r="K98"/>
  <c r="L96"/>
  <c r="K96"/>
  <c r="M96" s="1"/>
  <c r="L16"/>
  <c r="K16"/>
  <c r="L93"/>
  <c r="K93"/>
  <c r="L92"/>
  <c r="K92"/>
  <c r="L42"/>
  <c r="K42"/>
  <c r="L46"/>
  <c r="K46"/>
  <c r="L48"/>
  <c r="K48"/>
  <c r="L49"/>
  <c r="K49"/>
  <c r="K43"/>
  <c r="L43"/>
  <c r="L38"/>
  <c r="K38"/>
  <c r="L91"/>
  <c r="K91"/>
  <c r="M91" s="1"/>
  <c r="L90"/>
  <c r="K90"/>
  <c r="L89"/>
  <c r="K89"/>
  <c r="K132"/>
  <c r="M132" s="1"/>
  <c r="L87"/>
  <c r="K87"/>
  <c r="L41"/>
  <c r="K41"/>
  <c r="K135"/>
  <c r="M135" s="1"/>
  <c r="K134"/>
  <c r="M134" s="1"/>
  <c r="L88"/>
  <c r="K88"/>
  <c r="L86"/>
  <c r="K86"/>
  <c r="L84"/>
  <c r="K84"/>
  <c r="L39"/>
  <c r="K39"/>
  <c r="L37"/>
  <c r="K37"/>
  <c r="L34"/>
  <c r="K34"/>
  <c r="L85"/>
  <c r="K85"/>
  <c r="K117"/>
  <c r="M117" s="1"/>
  <c r="K131"/>
  <c r="M131" s="1"/>
  <c r="K133"/>
  <c r="M133" s="1"/>
  <c r="K130"/>
  <c r="M130" s="1"/>
  <c r="L45"/>
  <c r="K45"/>
  <c r="L44"/>
  <c r="K44"/>
  <c r="L14"/>
  <c r="K14"/>
  <c r="H12"/>
  <c r="L81"/>
  <c r="K81"/>
  <c r="L74"/>
  <c r="K74"/>
  <c r="L80"/>
  <c r="K80"/>
  <c r="L79"/>
  <c r="K79"/>
  <c r="K129"/>
  <c r="M129" s="1"/>
  <c r="K128"/>
  <c r="M128" s="1"/>
  <c r="L83"/>
  <c r="K83"/>
  <c r="K127"/>
  <c r="M127" s="1"/>
  <c r="L82"/>
  <c r="K82"/>
  <c r="L32"/>
  <c r="K32"/>
  <c r="K125"/>
  <c r="M125" s="1"/>
  <c r="K124"/>
  <c r="M124" s="1"/>
  <c r="L40"/>
  <c r="K40"/>
  <c r="L29"/>
  <c r="K29"/>
  <c r="K126"/>
  <c r="M126" s="1"/>
  <c r="P15"/>
  <c r="L78"/>
  <c r="K78"/>
  <c r="L76"/>
  <c r="K76"/>
  <c r="K123"/>
  <c r="M123" s="1"/>
  <c r="K122"/>
  <c r="M122" s="1"/>
  <c r="L77"/>
  <c r="K77"/>
  <c r="L36"/>
  <c r="K36"/>
  <c r="L75"/>
  <c r="K75"/>
  <c r="K121"/>
  <c r="M121" s="1"/>
  <c r="K120"/>
  <c r="M120" s="1"/>
  <c r="K119"/>
  <c r="M119" s="1"/>
  <c r="K73"/>
  <c r="L73"/>
  <c r="L70"/>
  <c r="K70"/>
  <c r="L72"/>
  <c r="K72"/>
  <c r="L71"/>
  <c r="K71"/>
  <c r="L35"/>
  <c r="K35"/>
  <c r="K69"/>
  <c r="L69"/>
  <c r="L33"/>
  <c r="K33"/>
  <c r="L30"/>
  <c r="K30"/>
  <c r="L68"/>
  <c r="K68"/>
  <c r="L67"/>
  <c r="K67"/>
  <c r="L66"/>
  <c r="K66"/>
  <c r="L31"/>
  <c r="K31"/>
  <c r="M50" l="1"/>
  <c r="M100"/>
  <c r="M95"/>
  <c r="M16"/>
  <c r="M52"/>
  <c r="M106"/>
  <c r="M54"/>
  <c r="M155"/>
  <c r="M99"/>
  <c r="M104"/>
  <c r="M101"/>
  <c r="M97"/>
  <c r="M38"/>
  <c r="M51"/>
  <c r="M98"/>
  <c r="M87"/>
  <c r="M43"/>
  <c r="M93"/>
  <c r="M37"/>
  <c r="M41"/>
  <c r="M42"/>
  <c r="M92"/>
  <c r="M49"/>
  <c r="M48"/>
  <c r="M46"/>
  <c r="M90"/>
  <c r="M89"/>
  <c r="M34"/>
  <c r="M84"/>
  <c r="M88"/>
  <c r="M86"/>
  <c r="M39"/>
  <c r="M44"/>
  <c r="M85"/>
  <c r="M14"/>
  <c r="M45"/>
  <c r="M32"/>
  <c r="M82"/>
  <c r="M79"/>
  <c r="M80"/>
  <c r="M74"/>
  <c r="M81"/>
  <c r="M29"/>
  <c r="M83"/>
  <c r="M36"/>
  <c r="M40"/>
  <c r="M78"/>
  <c r="M76"/>
  <c r="M77"/>
  <c r="M75"/>
  <c r="M72"/>
  <c r="M73"/>
  <c r="M67"/>
  <c r="M30"/>
  <c r="M70"/>
  <c r="M71"/>
  <c r="M33"/>
  <c r="M35"/>
  <c r="M31"/>
  <c r="M68"/>
  <c r="M69"/>
  <c r="M66"/>
  <c r="L154"/>
  <c r="K154"/>
  <c r="M154" l="1"/>
  <c r="L12" l="1"/>
  <c r="K12"/>
  <c r="L11"/>
  <c r="K11"/>
  <c r="L152"/>
  <c r="K152"/>
  <c r="M11" l="1"/>
  <c r="M12"/>
  <c r="M152"/>
  <c r="L153"/>
  <c r="K153"/>
  <c r="H348"/>
  <c r="M153" l="1"/>
  <c r="K348" l="1"/>
  <c r="L348" s="1"/>
  <c r="K337"/>
  <c r="L337" s="1"/>
  <c r="K327"/>
  <c r="L327" s="1"/>
  <c r="K343" l="1"/>
  <c r="L343" s="1"/>
  <c r="K344" l="1"/>
  <c r="L344" s="1"/>
  <c r="K341" l="1"/>
  <c r="L341" s="1"/>
  <c r="K320"/>
  <c r="L320" s="1"/>
  <c r="K340"/>
  <c r="L340" s="1"/>
  <c r="K339"/>
  <c r="L339" s="1"/>
  <c r="K338"/>
  <c r="L338" s="1"/>
  <c r="K335"/>
  <c r="L335" s="1"/>
  <c r="K334"/>
  <c r="L334" s="1"/>
  <c r="K333"/>
  <c r="L333" s="1"/>
  <c r="K332"/>
  <c r="L332" s="1"/>
  <c r="K331"/>
  <c r="L331" s="1"/>
  <c r="K330"/>
  <c r="L330" s="1"/>
  <c r="K329"/>
  <c r="L329" s="1"/>
  <c r="K328"/>
  <c r="L328" s="1"/>
  <c r="K326"/>
  <c r="L326" s="1"/>
  <c r="K325"/>
  <c r="L325" s="1"/>
  <c r="K324"/>
  <c r="L324" s="1"/>
  <c r="K323"/>
  <c r="L323" s="1"/>
  <c r="K322"/>
  <c r="L322" s="1"/>
  <c r="K321"/>
  <c r="L321" s="1"/>
  <c r="K319"/>
  <c r="L319" s="1"/>
  <c r="K318"/>
  <c r="L318" s="1"/>
  <c r="K317"/>
  <c r="L317" s="1"/>
  <c r="F316"/>
  <c r="K316" s="1"/>
  <c r="L316" s="1"/>
  <c r="K315"/>
  <c r="L315" s="1"/>
  <c r="K314"/>
  <c r="L314" s="1"/>
  <c r="K313"/>
  <c r="L313" s="1"/>
  <c r="K312"/>
  <c r="L312" s="1"/>
  <c r="K311"/>
  <c r="L311" s="1"/>
  <c r="F310"/>
  <c r="K310" s="1"/>
  <c r="L310" s="1"/>
  <c r="F309"/>
  <c r="K309" s="1"/>
  <c r="L309" s="1"/>
  <c r="K308"/>
  <c r="L308" s="1"/>
  <c r="F307"/>
  <c r="K307" s="1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1"/>
  <c r="L291" s="1"/>
  <c r="K289"/>
  <c r="L289" s="1"/>
  <c r="K288"/>
  <c r="L288" s="1"/>
  <c r="F287"/>
  <c r="K287" s="1"/>
  <c r="L287" s="1"/>
  <c r="K286"/>
  <c r="L286" s="1"/>
  <c r="K283"/>
  <c r="L283" s="1"/>
  <c r="K282"/>
  <c r="L282" s="1"/>
  <c r="K281"/>
  <c r="L281" s="1"/>
  <c r="K278"/>
  <c r="L278" s="1"/>
  <c r="K277"/>
  <c r="L277" s="1"/>
  <c r="K276"/>
  <c r="L276" s="1"/>
  <c r="K275"/>
  <c r="L275" s="1"/>
  <c r="K274"/>
  <c r="L274" s="1"/>
  <c r="K273"/>
  <c r="L273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59"/>
  <c r="L259" s="1"/>
  <c r="K257"/>
  <c r="L257" s="1"/>
  <c r="K255"/>
  <c r="L255" s="1"/>
  <c r="K254"/>
  <c r="L254" s="1"/>
  <c r="K253"/>
  <c r="L253" s="1"/>
  <c r="K251"/>
  <c r="L251" s="1"/>
  <c r="K250"/>
  <c r="L250" s="1"/>
  <c r="K249"/>
  <c r="L249" s="1"/>
  <c r="K248"/>
  <c r="K247"/>
  <c r="L247" s="1"/>
  <c r="K246"/>
  <c r="L246" s="1"/>
  <c r="K244"/>
  <c r="L244" s="1"/>
  <c r="K243"/>
  <c r="L243" s="1"/>
  <c r="K242"/>
  <c r="L242" s="1"/>
  <c r="K241"/>
  <c r="L241" s="1"/>
  <c r="K240"/>
  <c r="L240" s="1"/>
  <c r="F239"/>
  <c r="K239" s="1"/>
  <c r="L239" s="1"/>
  <c r="H238"/>
  <c r="K238" s="1"/>
  <c r="L238" s="1"/>
  <c r="K235"/>
  <c r="L235" s="1"/>
  <c r="K234"/>
  <c r="L234" s="1"/>
  <c r="K233"/>
  <c r="L233" s="1"/>
  <c r="K232"/>
  <c r="L232" s="1"/>
  <c r="K231"/>
  <c r="L231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H204"/>
  <c r="K204" s="1"/>
  <c r="L204" s="1"/>
  <c r="F203"/>
  <c r="K203" s="1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M7"/>
  <c r="D7" i="5"/>
  <c r="K6" i="4"/>
  <c r="K6" i="3"/>
  <c r="L6" i="2"/>
  <c r="P10" i="6" l="1"/>
</calcChain>
</file>

<file path=xl/sharedStrings.xml><?xml version="1.0" encoding="utf-8"?>
<sst xmlns="http://schemas.openxmlformats.org/spreadsheetml/2006/main" count="3115" uniqueCount="1183">
  <si>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</si>
  <si>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</si>
  <si>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</si>
  <si>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</si>
  <si>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</si>
  <si>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</si>
  <si>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</si>
  <si>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</si>
  <si>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</si>
  <si>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</si>
  <si>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</si>
  <si>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</si>
  <si>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</si>
  <si>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</si>
  <si>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</si>
  <si>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</si>
  <si>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</si>
  <si>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</si>
  <si>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</si>
  <si>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</si>
  <si>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</si>
  <si>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</si>
  <si>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</si>
  <si>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</si>
  <si>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</si>
  <si>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</si>
  <si>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</si>
  <si>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</si>
  <si>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</si>
  <si>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</si>
  <si>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</si>
  <si>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</si>
  <si>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</si>
  <si>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</si>
  <si>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</si>
  <si>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</si>
  <si>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</si>
  <si>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</si>
  <si>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</si>
  <si>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</si>
  <si>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</si>
  <si>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</si>
  <si>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</si>
  <si>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</si>
  <si>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</si>
  <si>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</si>
  <si>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</si>
  <si>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</si>
  <si>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</si>
  <si>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</si>
  <si>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</si>
  <si>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</si>
  <si>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</si>
  <si>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</si>
  <si>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</si>
  <si>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</si>
  <si>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</si>
  <si>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</si>
  <si>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</si>
  <si>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</si>
  <si>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</si>
  <si>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</si>
  <si>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</si>
  <si>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</si>
  <si>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</si>
  <si>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</si>
  <si>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</si>
  <si>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</si>
  <si>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</si>
  <si>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</si>
  <si>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</si>
  <si>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</si>
  <si>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</si>
  <si>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</si>
  <si>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</si>
  <si>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</si>
  <si>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</si>
  <si>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</si>
  <si>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</si>
  <si>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</si>
  <si>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</si>
  <si>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</si>
  <si>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</si>
  <si>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</si>
  <si>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</si>
  <si>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</si>
  <si>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</si>
  <si>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</si>
  <si>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</si>
  <si>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</si>
  <si>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</si>
  <si>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</si>
  <si>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</si>
  <si>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</si>
  <si>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</si>
  <si>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</si>
  <si>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</si>
  <si>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</si>
  <si>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</si>
  <si>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</si>
  <si>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</si>
  <si>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</si>
  <si>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</si>
  <si>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</si>
  <si>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</si>
  <si>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</si>
  <si>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</si>
  <si>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</si>
  <si>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</si>
  <si>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</si>
  <si>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</si>
  <si>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</si>
  <si>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</si>
  <si>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</si>
  <si>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</si>
  <si>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</si>
  <si>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</si>
  <si>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</si>
  <si>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</si>
  <si>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</si>
  <si>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</si>
  <si>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</si>
  <si>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</si>
  <si>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</si>
  <si>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</si>
  <si>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</si>
  <si>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</si>
  <si>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</si>
  <si>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</si>
  <si>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</si>
  <si>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</si>
  <si>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</si>
  <si>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</si>
  <si>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</si>
  <si>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</si>
  <si>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</si>
  <si>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</si>
  <si>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</si>
  <si>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</si>
  <si>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</si>
  <si>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</si>
  <si>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</si>
  <si>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</si>
  <si>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</si>
  <si>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</si>
  <si>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</si>
  <si>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</si>
  <si>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</si>
  <si>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</si>
  <si>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</si>
  <si>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</si>
  <si>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</si>
  <si>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</si>
  <si>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</si>
  <si>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</si>
  <si>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</si>
  <si>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</si>
  <si>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</si>
  <si>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</si>
  <si>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</si>
  <si>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</si>
  <si>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</si>
  <si>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</si>
  <si>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</si>
  <si>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</si>
  <si>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</si>
  <si>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</si>
  <si>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</si>
  <si>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</si>
  <si>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</si>
  <si>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</si>
  <si>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</si>
  <si>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</si>
  <si>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</si>
  <si>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</si>
  <si>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</si>
  <si>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</si>
  <si>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</si>
  <si>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</si>
  <si>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</si>
  <si>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</si>
  <si>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</si>
  <si>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</si>
  <si>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</si>
  <si>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</si>
  <si>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</si>
  <si>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</si>
  <si>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</si>
  <si>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</si>
  <si>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</si>
  <si>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</si>
  <si>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</si>
  <si>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</si>
  <si>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</si>
  <si>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</si>
  <si>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</si>
  <si>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</si>
  <si>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</si>
  <si>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</si>
  <si>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</si>
  <si>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</si>
  <si>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</si>
  <si>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</si>
  <si>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</si>
  <si>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</si>
  <si>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</si>
  <si>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</si>
  <si>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</si>
  <si>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</si>
  <si>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</si>
  <si>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</si>
  <si>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</si>
  <si>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</si>
  <si>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</si>
  <si>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</si>
  <si>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</si>
  <si>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</si>
  <si>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</si>
  <si>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</si>
  <si>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</si>
  <si>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</si>
  <si>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</si>
  <si>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</si>
  <si>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</si>
  <si>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</si>
  <si>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</si>
  <si>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</si>
  <si>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</si>
  <si>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</si>
  <si>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</si>
  <si>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</si>
  <si>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</si>
  <si>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</si>
  <si>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</si>
  <si>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</si>
  <si>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</si>
  <si>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</si>
  <si>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</si>
  <si>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</si>
  <si>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</si>
  <si>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</si>
  <si>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</si>
  <si>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</si>
  <si>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</si>
  <si>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</si>
  <si>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</si>
  <si>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</si>
  <si>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</si>
  <si>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</si>
  <si>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</si>
  <si>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</si>
  <si>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</si>
  <si>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</si>
  <si>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</si>
  <si>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</si>
  <si>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</si>
  <si>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</si>
  <si>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</si>
  <si>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</si>
  <si>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</si>
  <si>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</si>
  <si>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</si>
  <si>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</si>
  <si>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</si>
  <si>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</si>
  <si>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</si>
  <si>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</si>
  <si>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</si>
  <si>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</si>
  <si>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</si>
  <si>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</si>
  <si>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</si>
  <si>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</si>
  <si>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</si>
  <si>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</si>
  <si>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</si>
  <si>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</si>
  <si>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</si>
  <si>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</si>
  <si>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</si>
  <si>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</si>
  <si>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</si>
  <si>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</si>
  <si>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</si>
  <si>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</si>
  <si>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</si>
  <si>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</si>
  <si>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</si>
  <si>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</si>
  <si>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</si>
  <si>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</si>
  <si>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</si>
  <si>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</si>
  <si>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</si>
  <si>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</si>
  <si>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</si>
  <si>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</si>
  <si>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</si>
  <si>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</si>
  <si>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</si>
  <si>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</si>
  <si>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</si>
  <si>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</si>
  <si>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</si>
  <si>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</si>
  <si>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</si>
  <si>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</si>
  <si>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</si>
  <si>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</si>
  <si>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</si>
  <si>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</si>
  <si>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</si>
  <si>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</si>
  <si>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</si>
  <si>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</si>
  <si>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</si>
  <si>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</si>
  <si>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</si>
  <si>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</si>
  <si>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</si>
  <si>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</si>
  <si>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</si>
  <si>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</si>
  <si>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</si>
  <si>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</si>
  <si>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</si>
  <si>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</si>
  <si>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</si>
  <si>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</si>
  <si>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</si>
  <si>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</si>
  <si>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</si>
  <si>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</si>
  <si>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</si>
  <si>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</si>
  <si>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</si>
  <si>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</si>
  <si>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</si>
  <si>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</si>
  <si>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</si>
  <si>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</si>
  <si>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</si>
  <si>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</si>
  <si>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</si>
  <si>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</si>
  <si>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</si>
  <si>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</si>
  <si>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</si>
  <si>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</si>
  <si>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</si>
  <si>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</si>
  <si>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</si>
  <si>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</si>
  <si>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</si>
  <si>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</si>
  <si>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</si>
  <si>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</si>
  <si>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</si>
  <si>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</si>
  <si>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</si>
  <si>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</si>
  <si>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</si>
  <si>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</si>
  <si>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</si>
  <si>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</si>
  <si>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</si>
  <si>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</si>
  <si>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</si>
  <si>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</si>
  <si>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</si>
  <si>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</si>
  <si>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</si>
  <si>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</si>
  <si>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</si>
  <si>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</si>
  <si>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</si>
  <si>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</si>
  <si>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</si>
  <si>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</si>
  <si>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</si>
  <si>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</si>
  <si>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</si>
  <si>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</si>
  <si>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</si>
  <si>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</si>
  <si>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</si>
  <si>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</si>
  <si>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</si>
  <si>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</si>
  <si>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</si>
  <si>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</si>
  <si>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</si>
  <si>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</si>
  <si>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</si>
  <si>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</si>
  <si>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</si>
  <si>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</si>
  <si>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</si>
  <si>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</si>
  <si>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</si>
  <si>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</si>
  <si>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</si>
  <si>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</si>
  <si>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</si>
  <si>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</si>
  <si>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</si>
  <si>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</si>
  <si>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</si>
  <si>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</si>
  <si>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</si>
  <si>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</si>
  <si>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</si>
  <si>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</si>
  <si>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</si>
  <si>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</si>
  <si>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</si>
  <si>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</si>
  <si>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</si>
  <si>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</si>
  <si>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</si>
  <si>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</si>
  <si>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</si>
  <si>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</si>
  <si>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</si>
  <si>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</si>
  <si>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</si>
  <si>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</si>
  <si>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</si>
  <si>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</si>
  <si>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</si>
  <si>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</si>
  <si>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</si>
  <si>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</si>
  <si>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</si>
  <si>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</si>
  <si>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</si>
  <si>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</si>
  <si>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</si>
  <si>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</si>
  <si>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</si>
  <si>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</si>
  <si>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</si>
  <si>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</si>
  <si>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</si>
  <si>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</si>
  <si>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</si>
  <si>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</si>
  <si>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</si>
  <si>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</si>
  <si>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</si>
  <si>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</si>
  <si>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</si>
  <si>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</si>
  <si>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</si>
  <si>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</si>
  <si>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</si>
  <si>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</si>
  <si>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</si>
  <si>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</si>
  <si>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</si>
  <si>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</si>
  <si>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</si>
  <si>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</si>
  <si>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</si>
  <si>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</si>
  <si>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</si>
  <si>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</si>
  <si>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</si>
  <si>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</si>
  <si>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</si>
  <si>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</si>
  <si>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</si>
  <si>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</si>
  <si>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</si>
  <si>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</si>
  <si>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</si>
  <si>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</si>
  <si>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</si>
  <si>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</si>
  <si>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</si>
  <si>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</si>
  <si>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</si>
  <si>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</si>
  <si>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</si>
  <si>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</si>
  <si>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</si>
  <si>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</si>
  <si>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</si>
  <si>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</si>
  <si>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</si>
  <si>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</si>
  <si>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</si>
  <si>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</si>
  <si>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</si>
  <si>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</si>
  <si>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</si>
  <si>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</si>
  <si>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</si>
  <si>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</si>
  <si>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</si>
  <si>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</si>
  <si>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</si>
  <si>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</si>
  <si>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</si>
  <si>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</si>
  <si>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</si>
  <si>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</si>
  <si>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</si>
  <si>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</si>
  <si>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</si>
  <si>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</si>
  <si>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</si>
  <si>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</si>
  <si>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</si>
  <si>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</si>
  <si>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</si>
  <si>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</si>
  <si>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</si>
  <si>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</si>
  <si>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</si>
  <si>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</si>
  <si>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</si>
  <si>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</si>
  <si>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</si>
  <si>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</si>
  <si>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</si>
  <si>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</si>
  <si>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</si>
  <si>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</si>
  <si>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</si>
  <si>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</si>
  <si>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</si>
  <si>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</si>
  <si>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</si>
  <si>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</si>
  <si>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</si>
  <si>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</si>
  <si>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</si>
  <si>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</si>
  <si>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</si>
  <si>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</si>
  <si>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</si>
  <si>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</si>
  <si>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</si>
  <si>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</si>
  <si>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</si>
  <si>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</si>
  <si>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</si>
  <si>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</si>
  <si>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</si>
  <si>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</si>
  <si>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</si>
  <si>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</si>
  <si>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</si>
  <si>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</si>
  <si>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</si>
  <si>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</si>
  <si>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</si>
  <si>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</si>
  <si>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</si>
  <si>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</si>
  <si>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</si>
  <si>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</si>
  <si>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</si>
  <si>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</si>
  <si>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</si>
  <si>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</si>
  <si>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</si>
  <si>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</si>
  <si>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</si>
  <si>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</si>
  <si>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</si>
  <si>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</si>
  <si>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</si>
  <si>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</si>
  <si>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</si>
  <si>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</si>
  <si>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</si>
  <si>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</si>
  <si>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</si>
  <si>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</si>
  <si>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</si>
  <si>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</si>
  <si>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</si>
  <si>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</si>
  <si>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</si>
  <si>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</si>
  <si>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</si>
  <si>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</si>
  <si>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</si>
  <si>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</si>
  <si>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</si>
  <si>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</si>
  <si>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</si>
  <si>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</si>
  <si>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</si>
  <si>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</si>
  <si>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</si>
  <si>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</si>
  <si>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</si>
  <si>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</si>
  <si>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</si>
  <si>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</si>
  <si>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</si>
  <si>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</si>
  <si>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</si>
  <si>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</si>
  <si>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</si>
  <si>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</si>
  <si>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</si>
  <si>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</si>
  <si>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</si>
  <si>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</si>
  <si>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</si>
  <si>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</si>
  <si>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</si>
  <si>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</si>
  <si>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</si>
  <si>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</si>
  <si>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</si>
  <si>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</si>
  <si>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</si>
  <si>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</si>
  <si>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</si>
  <si>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</si>
  <si>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</si>
  <si>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</si>
  <si>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</si>
  <si>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</si>
  <si>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</si>
  <si>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</si>
  <si>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</si>
  <si>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</si>
  <si>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</si>
  <si>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</si>
  <si>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</si>
  <si>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</si>
  <si>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</si>
  <si>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</si>
  <si>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</si>
  <si>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</si>
  <si>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</si>
  <si>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</si>
  <si>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</si>
  <si>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</si>
  <si>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</si>
  <si>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</si>
  <si>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</si>
  <si>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</si>
  <si>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</si>
  <si>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</si>
  <si>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</si>
  <si>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</si>
  <si>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</si>
  <si>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</si>
  <si>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</si>
  <si>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</si>
  <si>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</si>
  <si>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</si>
  <si>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</si>
  <si>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</si>
  <si>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</si>
  <si>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</si>
  <si>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</si>
  <si>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</si>
  <si>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</si>
  <si>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</si>
  <si>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</si>
  <si>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</si>
  <si>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</si>
  <si>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</si>
  <si>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</si>
  <si>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</si>
  <si>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</si>
  <si>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</si>
  <si>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</si>
  <si>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</si>
  <si>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</si>
  <si>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</si>
  <si>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</si>
  <si>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</si>
  <si>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</si>
  <si>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</si>
  <si>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</si>
  <si>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</si>
  <si>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</si>
  <si>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</si>
  <si>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</si>
  <si>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</si>
  <si>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</si>
  <si>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</si>
  <si>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</si>
  <si>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</si>
  <si>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</si>
  <si>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</si>
  <si>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</si>
  <si>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</si>
  <si>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</si>
  <si>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</si>
  <si>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</si>
  <si>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</si>
  <si>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</si>
  <si>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</si>
  <si>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</si>
  <si>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</si>
  <si>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</si>
  <si>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</si>
  <si>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</si>
  <si>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</si>
  <si>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</si>
  <si>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</si>
  <si>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</si>
  <si>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</si>
  <si>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</si>
  <si>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</si>
  <si>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</si>
  <si>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</si>
  <si>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</si>
  <si>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</si>
  <si>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</si>
  <si>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</si>
  <si>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</si>
  <si>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</si>
  <si>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</si>
  <si>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</si>
  <si>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</si>
  <si>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</si>
  <si>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</si>
  <si>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</si>
  <si>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</si>
  <si>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</si>
  <si>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</si>
  <si>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</si>
  <si>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</si>
  <si>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</si>
  <si>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</si>
  <si>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</si>
  <si>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</si>
  <si>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</si>
  <si>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</si>
  <si>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</si>
  <si>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</si>
  <si>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</si>
  <si>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</si>
  <si>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</si>
  <si>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</si>
  <si>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</si>
  <si>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</si>
  <si>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</si>
  <si>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</si>
  <si>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</si>
  <si>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</si>
  <si>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</si>
  <si>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</si>
  <si>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</si>
  <si>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</si>
  <si>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</si>
  <si>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</si>
  <si>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</si>
  <si>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</si>
  <si>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</si>
  <si>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</si>
  <si>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</si>
  <si>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</si>
  <si>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</si>
  <si>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</si>
  <si>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</si>
  <si>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</si>
  <si>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</si>
  <si>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</si>
  <si>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</si>
  <si>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</si>
  <si>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</si>
  <si>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</si>
  <si>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</si>
  <si>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</si>
  <si>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</si>
  <si>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</si>
  <si>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</si>
  <si>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</si>
  <si>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</si>
  <si>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</si>
  <si>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</si>
  <si>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</si>
  <si>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</si>
  <si>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</si>
  <si>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</si>
  <si>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</si>
  <si>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</si>
  <si>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</si>
  <si>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</si>
  <si>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</si>
  <si>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</si>
  <si>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</si>
  <si>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</si>
  <si>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</si>
  <si>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</si>
  <si>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</si>
  <si>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</si>
  <si>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</si>
  <si>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</si>
  <si>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</si>
  <si>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</si>
  <si>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</si>
  <si>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</si>
  <si>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</si>
  <si>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</si>
  <si>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</si>
  <si>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</si>
  <si>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</si>
  <si>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</si>
  <si>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</si>
  <si>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</si>
  <si>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</si>
  <si>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</si>
  <si>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</si>
  <si>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</si>
  <si>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</si>
  <si>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</si>
  <si>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</si>
  <si>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</si>
  <si>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</si>
  <si>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</si>
  <si>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</si>
  <si>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</si>
  <si>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</si>
  <si>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</si>
  <si>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</si>
  <si>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</si>
  <si>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</si>
  <si>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</si>
  <si>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</si>
  <si>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</si>
  <si>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</si>
  <si>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</si>
  <si>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</si>
  <si>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</si>
  <si>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</si>
  <si>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</si>
  <si>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</si>
  <si>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</si>
  <si>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</si>
  <si>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</si>
  <si>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</si>
  <si>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</si>
  <si>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</si>
  <si>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</si>
  <si>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</si>
  <si>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</si>
  <si>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</si>
  <si>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</si>
  <si>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</si>
  <si>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</si>
  <si>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</si>
  <si>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</si>
  <si>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</si>
  <si>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</si>
  <si>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</si>
  <si>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</si>
  <si>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</si>
  <si>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</si>
  <si>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</si>
  <si>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420-450</t>
  </si>
  <si>
    <t>N</t>
  </si>
  <si>
    <t>440-450</t>
  </si>
  <si>
    <t>250-275</t>
  </si>
  <si>
    <t>750-780</t>
  </si>
  <si>
    <t>677-685</t>
  </si>
  <si>
    <t>Part profit of Rs.37.75/-</t>
  </si>
  <si>
    <t>ITC&lt;&gt;</t>
  </si>
  <si>
    <t>1750-1800</t>
  </si>
  <si>
    <t>490-500</t>
  </si>
  <si>
    <t>145-150</t>
  </si>
  <si>
    <t>1160-1180</t>
  </si>
  <si>
    <t>PIIND JUNE FUT</t>
  </si>
  <si>
    <t>2820-2850</t>
  </si>
  <si>
    <t xml:space="preserve">NIFTY JUNE FUT </t>
  </si>
  <si>
    <t>215-220</t>
  </si>
  <si>
    <t>Retail Research Technical Calls &amp; Fundamental Performance Report for the month of June-2022</t>
  </si>
  <si>
    <t>Profit of Rs.16/-</t>
  </si>
  <si>
    <t>Profit of Rs.24.5/-</t>
  </si>
  <si>
    <t>Loss of Rs.50/-</t>
  </si>
  <si>
    <t>NIFTY JUNE FUT</t>
  </si>
  <si>
    <t>16700-16800</t>
  </si>
  <si>
    <t>1000-1020</t>
  </si>
  <si>
    <t>108-110</t>
  </si>
  <si>
    <t>Profit of Rs.5.75/-</t>
  </si>
  <si>
    <t>Profit of Rs.80/-</t>
  </si>
  <si>
    <t>Profit of Rs.77.5/-</t>
  </si>
  <si>
    <t>Profit of Rs.32/-</t>
  </si>
  <si>
    <t>Sell</t>
  </si>
  <si>
    <t>16600-16500</t>
  </si>
  <si>
    <t>Profit of Rs.65/-</t>
  </si>
  <si>
    <t>COLPAL JUNE FUT</t>
  </si>
  <si>
    <t>1620-1640</t>
  </si>
  <si>
    <t>Loss of Rs.3.8/-</t>
  </si>
  <si>
    <t>AXISBANK JUNE FUT</t>
  </si>
  <si>
    <t>670-665</t>
  </si>
  <si>
    <t>Profit of Rs.7/-</t>
  </si>
  <si>
    <t>BEL JUNE FUT</t>
  </si>
  <si>
    <t>245-250</t>
  </si>
  <si>
    <t>Profit of Rs.2.75/-</t>
  </si>
  <si>
    <t>RBLBANK JUNE FUT</t>
  </si>
  <si>
    <t>102-100</t>
  </si>
  <si>
    <t>2350-2450</t>
  </si>
  <si>
    <t>188-190</t>
  </si>
  <si>
    <t>1650-1700</t>
  </si>
  <si>
    <t>BANKNIFTY 35300 CE 9-JUN</t>
  </si>
  <si>
    <t>350-400</t>
  </si>
  <si>
    <t>NIFTY 16500 CE 9-JUN</t>
  </si>
  <si>
    <t>110-130</t>
  </si>
  <si>
    <t>Loss of Rs.29/-</t>
  </si>
  <si>
    <t>Loss of Rs.2.75/-</t>
  </si>
  <si>
    <t>TCS JUNE FUT</t>
  </si>
  <si>
    <t>3500-550</t>
  </si>
  <si>
    <t>16550-16650</t>
  </si>
  <si>
    <t>Neutral/-</t>
  </si>
  <si>
    <t>NIFTY 16400 CE 9-JUN</t>
  </si>
  <si>
    <t>130-150</t>
  </si>
  <si>
    <t xml:space="preserve">HDFCBANK 1380 CE </t>
  </si>
  <si>
    <t>35-40</t>
  </si>
  <si>
    <t>90-100</t>
  </si>
  <si>
    <t>Profit of Rs.20/-</t>
  </si>
  <si>
    <t>Profit of Rs.7.5/-</t>
  </si>
  <si>
    <t>Profit of Rs.19.75/-</t>
  </si>
  <si>
    <t>500-515</t>
  </si>
  <si>
    <t>SIEMENS JUNE FUT</t>
  </si>
  <si>
    <t>2420-2450</t>
  </si>
  <si>
    <t>Profit of Rs.15/-</t>
  </si>
  <si>
    <t>Profit of Rs.6/-</t>
  </si>
  <si>
    <t>Loss of Rs.105/-</t>
  </si>
  <si>
    <t>BANKNIFTY 34800 CE 9-JUN</t>
  </si>
  <si>
    <t>160-220</t>
  </si>
  <si>
    <t>Profit of Rs.50/-</t>
  </si>
  <si>
    <t>NIFTY 16350 CE 9-JUN</t>
  </si>
  <si>
    <t>50-65</t>
  </si>
  <si>
    <t>Profit of Rs.14/-</t>
  </si>
  <si>
    <t>APOLLOHOSP JUNE FUT</t>
  </si>
  <si>
    <t>3750-3800</t>
  </si>
  <si>
    <t>HDFCAMC JUNE FUT</t>
  </si>
  <si>
    <t>1950-2000</t>
  </si>
  <si>
    <t>MOTHERSON</t>
  </si>
  <si>
    <t>Profit of Rs.42.5/-</t>
  </si>
  <si>
    <t>ICICIBANK JUNE FUT</t>
  </si>
  <si>
    <t>735-745</t>
  </si>
  <si>
    <t>40-50</t>
  </si>
  <si>
    <t>INFY 1520 CE JUN</t>
  </si>
  <si>
    <t>HDFCBANK 1360 CE</t>
  </si>
  <si>
    <t>40-45</t>
  </si>
  <si>
    <t>188-192</t>
  </si>
  <si>
    <t>1240-1300</t>
  </si>
  <si>
    <t>700-710</t>
  </si>
  <si>
    <t>PANTH</t>
  </si>
  <si>
    <t>Loss of Rs.9/-</t>
  </si>
  <si>
    <t>Loss of Rs.62.5/-</t>
  </si>
  <si>
    <t>Loss of Rs.90/-</t>
  </si>
  <si>
    <t>Loss of Rs.12.5/-</t>
  </si>
  <si>
    <t>650-670</t>
  </si>
  <si>
    <t>Profit of Rs.3/-</t>
  </si>
  <si>
    <t>1030-1060</t>
  </si>
  <si>
    <t>248-252</t>
  </si>
  <si>
    <t>120-140</t>
  </si>
  <si>
    <t>Profit of Rs.4/-</t>
  </si>
  <si>
    <t>NIFTY 15900 CE 16-JUN</t>
  </si>
  <si>
    <t>Loss of Rs.14.5/-</t>
  </si>
  <si>
    <t>Loss of Rs.8.5/-</t>
  </si>
  <si>
    <t>440-460</t>
  </si>
  <si>
    <t>PURAV BHARATBHAI PATEL</t>
  </si>
  <si>
    <t>Loss of Rs.18/-</t>
  </si>
  <si>
    <t>2400-2420</t>
  </si>
  <si>
    <t>HDFCBANK 1340 CE JUN</t>
  </si>
  <si>
    <t>30-35</t>
  </si>
  <si>
    <t>Profit of Rs.4.5/-</t>
  </si>
  <si>
    <t>BERGEPAINT JUNE FUT</t>
  </si>
  <si>
    <t>568-560</t>
  </si>
  <si>
    <t>Profit of Rs.8/-</t>
  </si>
  <si>
    <t>NIFTY 15850 CE 16-JUN</t>
  </si>
  <si>
    <t>NIFTY 15800 CE 16-JUN</t>
  </si>
  <si>
    <t>Profit of Rs.22/-</t>
  </si>
  <si>
    <t>Profit of Rs.9.5/-</t>
  </si>
  <si>
    <t>HINDALCO JUNE FUT</t>
  </si>
  <si>
    <t>375-380</t>
  </si>
  <si>
    <t xml:space="preserve">PIIND JUNE FUT </t>
  </si>
  <si>
    <t>2620-2650</t>
  </si>
  <si>
    <t>Profit of Rs.43/-</t>
  </si>
  <si>
    <t>Loss of Rs.5/-</t>
  </si>
  <si>
    <t>Loss of Rs.70/-</t>
  </si>
  <si>
    <t xml:space="preserve">NIFTY 15800 CE 16-JUN </t>
  </si>
  <si>
    <t>232-238</t>
  </si>
  <si>
    <t>Profit of Rs.5.5/-</t>
  </si>
  <si>
    <t>380-385</t>
  </si>
  <si>
    <t>Profit of Rs.8.5/-</t>
  </si>
  <si>
    <t>NIFTY 15700 PE 16-JUN</t>
  </si>
  <si>
    <t>NIFTY 15750 CE 16-JUN</t>
  </si>
  <si>
    <t>Profit of Rs.5/-</t>
  </si>
  <si>
    <t>SCANDENT</t>
  </si>
  <si>
    <t>Profit of Rs.37.50/-</t>
  </si>
  <si>
    <t>Loss of Rs.3.4/-</t>
  </si>
  <si>
    <t>Loss of Rs.6/-</t>
  </si>
  <si>
    <t>Loss of Rs.21/-</t>
  </si>
  <si>
    <t>Loss of Rs.53/-</t>
  </si>
  <si>
    <t>Loss of Rs.10.5/-</t>
  </si>
  <si>
    <t>570-565</t>
  </si>
  <si>
    <t>PIDILITIND JUNE FUT</t>
  </si>
  <si>
    <t>2180-2220</t>
  </si>
  <si>
    <t>16800-16900</t>
  </si>
  <si>
    <t>Loss of Rs.160/-</t>
  </si>
  <si>
    <t>NIFTY 15700 CE 16-JUN</t>
  </si>
  <si>
    <t>BANKNIFTY 33400 CE 16-JUN</t>
  </si>
  <si>
    <t>150-160</t>
  </si>
  <si>
    <t>Loss of Rs.33/-</t>
  </si>
  <si>
    <t>Loss of Rs.66/-</t>
  </si>
  <si>
    <t>725-745</t>
  </si>
  <si>
    <t>26-32</t>
  </si>
  <si>
    <t>Loss of Rs.27/-</t>
  </si>
  <si>
    <t>3730-3800</t>
  </si>
  <si>
    <t>2550-2600</t>
  </si>
  <si>
    <t>550-545</t>
  </si>
  <si>
    <t>Profit of Rs.59/-</t>
  </si>
  <si>
    <t>Profit of Rs.45/-</t>
  </si>
  <si>
    <t>Loss of Rs.14/-</t>
  </si>
  <si>
    <t>632-635</t>
  </si>
  <si>
    <t>655-675</t>
  </si>
  <si>
    <t>178-182</t>
  </si>
  <si>
    <t>700-720</t>
  </si>
  <si>
    <t>Loss of Rs.4.5/-</t>
  </si>
  <si>
    <t>2520-2565</t>
  </si>
  <si>
    <t>Loss of Rs.42.5/-</t>
  </si>
  <si>
    <t>1530-1550</t>
  </si>
  <si>
    <t>565-555</t>
  </si>
  <si>
    <t>COROMANDEL JUNE FUT</t>
  </si>
  <si>
    <t>930-950</t>
  </si>
  <si>
    <t>TITAN JUNE FUT</t>
  </si>
  <si>
    <t>1900-1890</t>
  </si>
  <si>
    <t>Loss of Rs.37.5/-</t>
  </si>
  <si>
    <t>Profit of Rs.16.5/-</t>
  </si>
  <si>
    <t>210-214</t>
  </si>
  <si>
    <t>685-695</t>
  </si>
  <si>
    <t>Profit of Rs.2/-</t>
  </si>
  <si>
    <t xml:space="preserve">NIFTY 15400 PE 23-JUN </t>
  </si>
  <si>
    <t>150-180</t>
  </si>
  <si>
    <t>BHARTIARTL JUNE FUT</t>
  </si>
  <si>
    <t>660-670</t>
  </si>
  <si>
    <t>15400-15300</t>
  </si>
  <si>
    <t>2160-2200</t>
  </si>
  <si>
    <t>RELIANCE 2560 CE JUN</t>
  </si>
  <si>
    <t>70-90</t>
  </si>
  <si>
    <t>TITAN 2200 CE JUN</t>
  </si>
  <si>
    <t>970-990</t>
  </si>
  <si>
    <t>1150-1200</t>
  </si>
  <si>
    <t>Profit of Rs.25.5/-</t>
  </si>
  <si>
    <t>Loss of Rs.11/-</t>
  </si>
  <si>
    <t>575-579</t>
  </si>
  <si>
    <t>620-640</t>
  </si>
  <si>
    <t>122-124</t>
  </si>
  <si>
    <t>HCLTECH JUNE FUT</t>
  </si>
  <si>
    <t>974-976</t>
  </si>
  <si>
    <t>VEDL JUNE FUT</t>
  </si>
  <si>
    <t>235-240</t>
  </si>
  <si>
    <t>15600-15700</t>
  </si>
  <si>
    <t>COLPAL JULY FUT</t>
  </si>
  <si>
    <t>1520-1550</t>
  </si>
  <si>
    <t>NIFTY 15500 CE 23-JUN</t>
  </si>
  <si>
    <t>Profit of Rs.21.5/-</t>
  </si>
  <si>
    <t xml:space="preserve">M&amp;M 990 CE JUN </t>
  </si>
  <si>
    <t>Profit of Rs.6.5/-</t>
  </si>
  <si>
    <t>25-30</t>
  </si>
  <si>
    <t>SELLWIN</t>
  </si>
  <si>
    <t>NIRAJ RAJNIKANT SHAH</t>
  </si>
  <si>
    <t>Profit of Rs.19.5/-</t>
  </si>
  <si>
    <t>Profit of Rs.41/-</t>
  </si>
  <si>
    <t>Loss of Rs.8/-</t>
  </si>
  <si>
    <t>2060-2080</t>
  </si>
  <si>
    <t>2200-2300</t>
  </si>
  <si>
    <t>NIFTY 15500 PE 23-JUN</t>
  </si>
  <si>
    <t>80-100</t>
  </si>
  <si>
    <t xml:space="preserve">MARUTI 8200 CE JUN </t>
  </si>
  <si>
    <t>65-70</t>
  </si>
  <si>
    <t>BANKNIFTY 33000 CE 23-JUN</t>
  </si>
  <si>
    <t>150-200</t>
  </si>
  <si>
    <t>BANKNIFTY 33000 PE 23-JUN</t>
  </si>
  <si>
    <t>BANKNIFTY 33100 PE 23-JUN</t>
  </si>
  <si>
    <t>Loss of Rs.52.5/-</t>
  </si>
  <si>
    <t>Profit of Rs.26.5/-</t>
  </si>
  <si>
    <t>Profit of Rs.39/-</t>
  </si>
  <si>
    <t>RELIANCE JUNE FUT</t>
  </si>
  <si>
    <t>2580-2600</t>
  </si>
  <si>
    <t>Loss of Rs.45/-</t>
  </si>
  <si>
    <t>EARUM</t>
  </si>
  <si>
    <t>BHUMISHTH NARENDRABHAI PATEL</t>
  </si>
  <si>
    <t>ALPHA LEON ENTERPRISES LLP</t>
  </si>
  <si>
    <t>BP EQUITIES PVT. LTD.</t>
  </si>
  <si>
    <t>ZENLABS</t>
  </si>
  <si>
    <t>PREET REMEDIES PRIVATE LIMITE</t>
  </si>
  <si>
    <t>AMBIKCO</t>
  </si>
  <si>
    <t>1700-1800</t>
  </si>
  <si>
    <t>Part profit of Rs.175/-</t>
  </si>
  <si>
    <t>Part profit of Rs.89/-</t>
  </si>
  <si>
    <t xml:space="preserve">TRENT </t>
  </si>
  <si>
    <t>1040-1060</t>
  </si>
  <si>
    <t xml:space="preserve">HAVELLS JUNE FUT </t>
  </si>
  <si>
    <t>1105-1110</t>
  </si>
  <si>
    <t>1130-1150</t>
  </si>
  <si>
    <t>AMERISE</t>
  </si>
  <si>
    <t>ISHFAQ ALI</t>
  </si>
  <si>
    <t>BCLENTERPR</t>
  </si>
  <si>
    <t>NEETESH KUMAR</t>
  </si>
  <si>
    <t>KAMALL AHUJA</t>
  </si>
  <si>
    <t>AKSHAY RAJENDRABHAI OSWAL</t>
  </si>
  <si>
    <t>CLARA</t>
  </si>
  <si>
    <t>MAHALAXMI BROKERAGE (INDIA) PRIVATE LIMITED</t>
  </si>
  <si>
    <t>SHERWOOD SECURITIES PVT LTD</t>
  </si>
  <si>
    <t>DITCO</t>
  </si>
  <si>
    <t>RAJENDRA MARUTI BRID</t>
  </si>
  <si>
    <t>DML</t>
  </si>
  <si>
    <t>VIMLA KANWAR</t>
  </si>
  <si>
    <t>B B COMMERCIAL LTD</t>
  </si>
  <si>
    <t>SIMPLURIS TECHNOLOGIES PVT LTD .</t>
  </si>
  <si>
    <t>ESSENTIA</t>
  </si>
  <si>
    <t>STEPPING STONE CONSTRUCTION PRIVATE LIMITED</t>
  </si>
  <si>
    <t>GGL</t>
  </si>
  <si>
    <t>YACOOBALI AIYUB MOHAMMED</t>
  </si>
  <si>
    <t>GKP</t>
  </si>
  <si>
    <t>SAMBHAVNATH INVESTMENTS AND FINANCES PRIVATE LIMITED</t>
  </si>
  <si>
    <t>GUJCOTEX</t>
  </si>
  <si>
    <t>SPARK FINANCE</t>
  </si>
  <si>
    <t>PRIYAVANDA SUDHIR PAREKH</t>
  </si>
  <si>
    <t>HITTCO</t>
  </si>
  <si>
    <t>SHAH DIPAK KANAYALAL</t>
  </si>
  <si>
    <t>IFL</t>
  </si>
  <si>
    <t>AMARBHAI PANCHAL</t>
  </si>
  <si>
    <t>ISFL</t>
  </si>
  <si>
    <t>TOPGAIN FINANCE PRIVATE LIMITED</t>
  </si>
  <si>
    <t>KPEL</t>
  </si>
  <si>
    <t>JOLLY ASHISH MITHANI</t>
  </si>
  <si>
    <t>MAYUKH</t>
  </si>
  <si>
    <t>HEENA DHARAMSHI</t>
  </si>
  <si>
    <t>MEHAI</t>
  </si>
  <si>
    <t>BIKRAM GUPTA</t>
  </si>
  <si>
    <t>MATALIA STOCK BROKING PRIVATE LIMITED</t>
  </si>
  <si>
    <t>MISQUITA</t>
  </si>
  <si>
    <t>NCLRESE</t>
  </si>
  <si>
    <t>VISAGAR FINANCIAL SERVICES LIMITED</t>
  </si>
  <si>
    <t>HANSABEN BHARATKUMAR PATEL</t>
  </si>
  <si>
    <t>B.W.TRADERS</t>
  </si>
  <si>
    <t>NIKUNJ G PITHADIA HUF</t>
  </si>
  <si>
    <t>PURPLE</t>
  </si>
  <si>
    <t>RESHMA CHAUHAN</t>
  </si>
  <si>
    <t>KALPESH RAJESHBHAI ZINZUVADIA</t>
  </si>
  <si>
    <t>REPCOHOME</t>
  </si>
  <si>
    <t>INVESCO MUTUAL FUND A/C - INVESCO TAX PLAN</t>
  </si>
  <si>
    <t>ROOPSHRI</t>
  </si>
  <si>
    <t>BINABEN PARESHBHAI SHAH</t>
  </si>
  <si>
    <t>SHAH PRATIK PARESHKUMAR</t>
  </si>
  <si>
    <t>VISHAL SHARMA</t>
  </si>
  <si>
    <t>SANKHYAIN</t>
  </si>
  <si>
    <t>IDBI BANK LIMITED</t>
  </si>
  <si>
    <t>SHAIBAL GHOSH</t>
  </si>
  <si>
    <t>DHYANVI UMESH PATEL</t>
  </si>
  <si>
    <t>STARHFL</t>
  </si>
  <si>
    <t>MANJU DEVI JAIN</t>
  </si>
  <si>
    <t>VEERHEALTH</t>
  </si>
  <si>
    <t>YOGESH SHAH HUF</t>
  </si>
  <si>
    <t>POOJANDILIPBHAISHAH</t>
  </si>
  <si>
    <t>Dhani Services Limited</t>
  </si>
  <si>
    <t>BNP PARIBAS ARBITRAGE</t>
  </si>
  <si>
    <t>GLOBE</t>
  </si>
  <si>
    <t>Globe Textiles (I) Ltd.</t>
  </si>
  <si>
    <t>VIRTUE CERAMICS PRIVATE LIMITED .</t>
  </si>
  <si>
    <t>MOKSH</t>
  </si>
  <si>
    <t>Moksh Ornaments Limited</t>
  </si>
  <si>
    <t>NPST</t>
  </si>
  <si>
    <t>Network People Srv Tech L</t>
  </si>
  <si>
    <t>HOLANI CONSULTANTS PRIVATE LIMITED</t>
  </si>
  <si>
    <t>TREEHOUSE</t>
  </si>
  <si>
    <t>Tree House Edu Ltd</t>
  </si>
  <si>
    <t>NILAYBHAI JAGDISHBHAI VORA</t>
  </si>
  <si>
    <t>MAVERICK SHARE BROKERS PVT LTD</t>
  </si>
  <si>
    <t>Repco Home Finance Ltd</t>
  </si>
  <si>
    <t>INVESCO MUTUAL FUND A/C - INVESCO INDIA MULTICAP FUND</t>
  </si>
  <si>
    <t>VIVO</t>
  </si>
  <si>
    <t>Vivo Collab Solutions Ltd</t>
  </si>
  <si>
    <t>PRAVEEN MUDUNURI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</si>
</sst>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50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0" fillId="21" borderId="21" xfId="0" applyFont="1" applyFill="1" applyBorder="1" applyAlignment="1"/>
    <xf numFmtId="0" fontId="1" fillId="0" borderId="23" xfId="0" applyFont="1" applyBorder="1"/>
    <xf numFmtId="0" fontId="0" fillId="0" borderId="23" xfId="0" applyFont="1" applyBorder="1" applyAlignment="1"/>
    <xf numFmtId="0" fontId="1" fillId="0" borderId="24" xfId="0" applyFont="1" applyBorder="1"/>
    <xf numFmtId="0" fontId="31" fillId="11" borderId="20" xfId="0" applyFont="1" applyFill="1" applyBorder="1" applyAlignment="1">
      <alignment horizontal="center"/>
    </xf>
    <xf numFmtId="16" fontId="31" fillId="11" borderId="1" xfId="0" applyNumberFormat="1" applyFont="1" applyFill="1" applyBorder="1" applyAlignment="1">
      <alignment horizontal="center" vertic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1" borderId="21" xfId="0" applyFont="1" applyFill="1" applyBorder="1" applyAlignment="1">
      <alignment horizontal="center" vertical="center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0" borderId="5" xfId="0" applyFont="1" applyBorder="1"/>
    <xf numFmtId="0" fontId="1" fillId="12" borderId="25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" fontId="31" fillId="12" borderId="26" xfId="0" applyNumberFormat="1" applyFont="1" applyFill="1" applyBorder="1" applyAlignment="1">
      <alignment horizontal="center" vertical="center"/>
    </xf>
    <xf numFmtId="165" fontId="31" fillId="12" borderId="26" xfId="0" applyNumberFormat="1" applyFont="1" applyFill="1" applyBorder="1" applyAlignment="1">
      <alignment horizontal="center" vertical="center"/>
    </xf>
    <xf numFmtId="16" fontId="31" fillId="12" borderId="26" xfId="0" applyNumberFormat="1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left"/>
    </xf>
    <xf numFmtId="0" fontId="31" fillId="12" borderId="26" xfId="0" applyFont="1" applyFill="1" applyBorder="1" applyAlignment="1">
      <alignment horizontal="center" vertical="center"/>
    </xf>
    <xf numFmtId="0" fontId="32" fillId="14" borderId="26" xfId="0" applyFont="1" applyFill="1" applyBorder="1" applyAlignment="1">
      <alignment horizontal="center" vertical="center"/>
    </xf>
    <xf numFmtId="2" fontId="32" fillId="14" borderId="26" xfId="0" applyNumberFormat="1" applyFont="1" applyFill="1" applyBorder="1" applyAlignment="1">
      <alignment horizontal="center" vertical="center"/>
    </xf>
    <xf numFmtId="10" fontId="32" fillId="14" borderId="26" xfId="0" applyNumberFormat="1" applyFont="1" applyFill="1" applyBorder="1" applyAlignment="1">
      <alignment horizontal="center" vertical="center" wrapText="1"/>
    </xf>
    <xf numFmtId="16" fontId="32" fillId="14" borderId="26" xfId="0" applyNumberFormat="1" applyFont="1" applyFill="1" applyBorder="1" applyAlignment="1">
      <alignment horizontal="center" vertical="center"/>
    </xf>
    <xf numFmtId="0" fontId="1" fillId="12" borderId="27" xfId="0" applyFont="1" applyFill="1" applyBorder="1"/>
    <xf numFmtId="0" fontId="1" fillId="12" borderId="26" xfId="0" applyFont="1" applyFill="1" applyBorder="1"/>
    <xf numFmtId="0" fontId="0" fillId="13" borderId="26" xfId="0" applyFont="1" applyFill="1" applyBorder="1" applyAlignment="1"/>
    <xf numFmtId="0" fontId="0" fillId="24" borderId="21" xfId="0" applyFont="1" applyFill="1" applyBorder="1" applyAlignment="1"/>
    <xf numFmtId="0" fontId="1" fillId="23" borderId="21" xfId="0" applyFont="1" applyFill="1" applyBorder="1"/>
    <xf numFmtId="15" fontId="31" fillId="12" borderId="26" xfId="0" applyNumberFormat="1" applyFont="1" applyFill="1" applyBorder="1" applyAlignment="1">
      <alignment horizontal="center" vertical="center"/>
    </xf>
    <xf numFmtId="0" fontId="32" fillId="12" borderId="26" xfId="0" applyFont="1" applyFill="1" applyBorder="1"/>
    <xf numFmtId="43" fontId="31" fillId="12" borderId="26" xfId="0" applyNumberFormat="1" applyFont="1" applyFill="1" applyBorder="1" applyAlignment="1">
      <alignment horizontal="center" vertical="top"/>
    </xf>
    <xf numFmtId="0" fontId="31" fillId="12" borderId="26" xfId="0" applyFont="1" applyFill="1" applyBorder="1" applyAlignment="1">
      <alignment horizontal="center" vertical="top"/>
    </xf>
    <xf numFmtId="0" fontId="32" fillId="14" borderId="20" xfId="0" applyFont="1" applyFill="1" applyBorder="1" applyAlignment="1">
      <alignment horizontal="center" vertical="center"/>
    </xf>
    <xf numFmtId="0" fontId="41" fillId="25" borderId="23" xfId="0" applyFont="1" applyFill="1" applyBorder="1" applyAlignment="1">
      <alignment horizontal="center" vertical="center"/>
    </xf>
    <xf numFmtId="165" fontId="41" fillId="25" borderId="23" xfId="0" applyNumberFormat="1" applyFont="1" applyFill="1" applyBorder="1" applyAlignment="1">
      <alignment horizontal="center" vertical="center"/>
    </xf>
    <xf numFmtId="0" fontId="41" fillId="25" borderId="23" xfId="0" applyFont="1" applyFill="1" applyBorder="1"/>
    <xf numFmtId="0" fontId="41" fillId="26" borderId="23" xfId="0" applyFont="1" applyFill="1" applyBorder="1" applyAlignment="1">
      <alignment horizontal="center" vertical="center"/>
    </xf>
    <xf numFmtId="2" fontId="41" fillId="25" borderId="23" xfId="0" applyNumberFormat="1" applyFont="1" applyFill="1" applyBorder="1" applyAlignment="1">
      <alignment horizontal="center" vertical="center"/>
    </xf>
    <xf numFmtId="166" fontId="41" fillId="25" borderId="23" xfId="0" applyNumberFormat="1" applyFont="1" applyFill="1" applyBorder="1" applyAlignment="1">
      <alignment horizontal="center" vertical="center"/>
    </xf>
    <xf numFmtId="0" fontId="41" fillId="26" borderId="2" xfId="0" applyFont="1" applyFill="1" applyBorder="1" applyAlignment="1">
      <alignment horizontal="center" vertical="center"/>
    </xf>
    <xf numFmtId="165" fontId="41" fillId="1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166" fontId="32" fillId="25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165" fontId="41" fillId="11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/>
    <xf numFmtId="0" fontId="0" fillId="27" borderId="21" xfId="0" applyFont="1" applyFill="1" applyBorder="1" applyAlignment="1"/>
    <xf numFmtId="0" fontId="32" fillId="26" borderId="21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21" xfId="0" applyNumberFormat="1" applyFont="1" applyFill="1" applyBorder="1" applyAlignment="1">
      <alignment horizontal="center" vertical="center"/>
    </xf>
    <xf numFmtId="10" fontId="32" fillId="19" borderId="21" xfId="0" applyNumberFormat="1" applyFont="1" applyFill="1" applyBorder="1" applyAlignment="1">
      <alignment horizontal="center" vertical="center" wrapText="1"/>
    </xf>
    <xf numFmtId="16" fontId="32" fillId="19" borderId="21" xfId="0" applyNumberFormat="1" applyFont="1" applyFill="1" applyBorder="1" applyAlignment="1">
      <alignment horizontal="center" vertical="center"/>
    </xf>
    <xf numFmtId="1" fontId="31" fillId="11" borderId="26" xfId="0" applyNumberFormat="1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6" fontId="31" fillId="11" borderId="26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left"/>
    </xf>
    <xf numFmtId="0" fontId="31" fillId="11" borderId="26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6" xfId="0" applyNumberFormat="1" applyFont="1" applyFill="1" applyBorder="1" applyAlignment="1">
      <alignment horizontal="center" vertical="center"/>
    </xf>
    <xf numFmtId="0" fontId="1" fillId="23" borderId="0" xfId="0" applyFont="1" applyFill="1" applyBorder="1"/>
    <xf numFmtId="0" fontId="1" fillId="23" borderId="27" xfId="0" applyFont="1" applyFill="1" applyBorder="1"/>
    <xf numFmtId="0" fontId="1" fillId="23" borderId="26" xfId="0" applyFont="1" applyFill="1" applyBorder="1"/>
    <xf numFmtId="0" fontId="0" fillId="24" borderId="26" xfId="0" applyFont="1" applyFill="1" applyBorder="1" applyAlignment="1"/>
    <xf numFmtId="1" fontId="31" fillId="25" borderId="26" xfId="0" applyNumberFormat="1" applyFont="1" applyFill="1" applyBorder="1" applyAlignment="1">
      <alignment horizontal="center" vertical="center"/>
    </xf>
    <xf numFmtId="165" fontId="41" fillId="25" borderId="26" xfId="0" applyNumberFormat="1" applyFont="1" applyFill="1" applyBorder="1" applyAlignment="1">
      <alignment horizontal="center" vertical="center"/>
    </xf>
    <xf numFmtId="16" fontId="31" fillId="25" borderId="26" xfId="0" applyNumberFormat="1" applyFont="1" applyFill="1" applyBorder="1" applyAlignment="1">
      <alignment horizontal="center" vertical="center"/>
    </xf>
    <xf numFmtId="0" fontId="31" fillId="25" borderId="26" xfId="0" applyFont="1" applyFill="1" applyBorder="1" applyAlignment="1">
      <alignment horizontal="left"/>
    </xf>
    <xf numFmtId="0" fontId="31" fillId="25" borderId="26" xfId="0" applyFont="1" applyFill="1" applyBorder="1" applyAlignment="1">
      <alignment horizontal="center" vertical="center"/>
    </xf>
    <xf numFmtId="0" fontId="32" fillId="26" borderId="1" xfId="0" applyFont="1" applyFill="1" applyBorder="1" applyAlignment="1">
      <alignment horizontal="center" vertical="center"/>
    </xf>
    <xf numFmtId="2" fontId="32" fillId="26" borderId="1" xfId="0" applyNumberFormat="1" applyFont="1" applyFill="1" applyBorder="1" applyAlignment="1">
      <alignment horizontal="center" vertical="center"/>
    </xf>
    <xf numFmtId="10" fontId="32" fillId="26" borderId="1" xfId="0" applyNumberFormat="1" applyFont="1" applyFill="1" applyBorder="1" applyAlignment="1">
      <alignment horizontal="center" vertical="center" wrapText="1"/>
    </xf>
    <xf numFmtId="0" fontId="32" fillId="26" borderId="3" xfId="0" applyFont="1" applyFill="1" applyBorder="1" applyAlignment="1">
      <alignment horizontal="center" vertical="center"/>
    </xf>
    <xf numFmtId="16" fontId="32" fillId="26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 applyAlignment="1">
      <alignment horizontal="center" vertical="center"/>
    </xf>
    <xf numFmtId="165" fontId="41" fillId="25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/>
    <xf numFmtId="0" fontId="41" fillId="20" borderId="21" xfId="0" applyFont="1" applyFill="1" applyBorder="1" applyAlignment="1">
      <alignment horizontal="center" vertical="center"/>
    </xf>
    <xf numFmtId="165" fontId="41" fillId="20" borderId="21" xfId="0" applyNumberFormat="1" applyFont="1" applyFill="1" applyBorder="1" applyAlignment="1">
      <alignment horizontal="center" vertical="center"/>
    </xf>
    <xf numFmtId="0" fontId="41" fillId="20" borderId="21" xfId="0" applyFont="1" applyFill="1" applyBorder="1"/>
    <xf numFmtId="0" fontId="32" fillId="6" borderId="2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5" fontId="31" fillId="20" borderId="23" xfId="0" applyNumberFormat="1" applyFont="1" applyFill="1" applyBorder="1" applyAlignment="1">
      <alignment horizontal="center" vertical="center"/>
    </xf>
    <xf numFmtId="0" fontId="32" fillId="20" borderId="23" xfId="0" applyFont="1" applyFill="1" applyBorder="1"/>
    <xf numFmtId="43" fontId="31" fillId="20" borderId="23" xfId="0" applyNumberFormat="1" applyFont="1" applyFill="1" applyBorder="1" applyAlignment="1">
      <alignment horizontal="center" vertical="top"/>
    </xf>
    <xf numFmtId="0" fontId="31" fillId="20" borderId="23" xfId="0" applyFont="1" applyFill="1" applyBorder="1" applyAlignment="1">
      <alignment horizontal="center" vertical="top"/>
    </xf>
    <xf numFmtId="0" fontId="32" fillId="19" borderId="2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165" fontId="41" fillId="11" borderId="26" xfId="0" applyNumberFormat="1" applyFont="1" applyFill="1" applyBorder="1" applyAlignment="1">
      <alignment horizontal="center" vertical="center"/>
    </xf>
    <xf numFmtId="1" fontId="31" fillId="20" borderId="26" xfId="0" applyNumberFormat="1" applyFont="1" applyFill="1" applyBorder="1" applyAlignment="1">
      <alignment horizontal="center" vertical="center"/>
    </xf>
    <xf numFmtId="165" fontId="31" fillId="20" borderId="26" xfId="0" applyNumberFormat="1" applyFont="1" applyFill="1" applyBorder="1" applyAlignment="1">
      <alignment horizontal="center" vertical="center"/>
    </xf>
    <xf numFmtId="16" fontId="31" fillId="20" borderId="26" xfId="0" applyNumberFormat="1" applyFont="1" applyFill="1" applyBorder="1" applyAlignment="1">
      <alignment horizontal="center" vertical="center"/>
    </xf>
    <xf numFmtId="0" fontId="31" fillId="20" borderId="26" xfId="0" applyFont="1" applyFill="1" applyBorder="1" applyAlignment="1">
      <alignment horizontal="left"/>
    </xf>
    <xf numFmtId="0" fontId="31" fillId="20" borderId="26" xfId="0" applyFont="1" applyFill="1" applyBorder="1" applyAlignment="1">
      <alignment horizontal="center" vertical="center"/>
    </xf>
    <xf numFmtId="165" fontId="41" fillId="20" borderId="26" xfId="0" applyNumberFormat="1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0" fontId="32" fillId="6" borderId="5" xfId="0" applyFont="1" applyFill="1" applyBorder="1" applyAlignment="1">
      <alignment horizontal="center" vertical="center"/>
    </xf>
    <xf numFmtId="16" fontId="32" fillId="6" borderId="23" xfId="0" applyNumberFormat="1" applyFont="1" applyFill="1" applyBorder="1" applyAlignment="1">
      <alignment horizontal="center" vertical="center"/>
    </xf>
    <xf numFmtId="2" fontId="32" fillId="26" borderId="21" xfId="0" applyNumberFormat="1" applyFont="1" applyFill="1" applyBorder="1" applyAlignment="1">
      <alignment horizontal="center" vertical="center"/>
    </xf>
    <xf numFmtId="10" fontId="32" fillId="26" borderId="21" xfId="0" applyNumberFormat="1" applyFont="1" applyFill="1" applyBorder="1" applyAlignment="1">
      <alignment horizontal="center" vertical="center" wrapText="1"/>
    </xf>
    <xf numFmtId="0" fontId="41" fillId="12" borderId="21" xfId="0" applyFont="1" applyFill="1" applyBorder="1" applyAlignment="1">
      <alignment horizontal="center" vertical="center"/>
    </xf>
    <xf numFmtId="0" fontId="41" fillId="12" borderId="21" xfId="0" applyFont="1" applyFill="1" applyBorder="1"/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16" fontId="32" fillId="18" borderId="2" xfId="0" applyNumberFormat="1" applyFont="1" applyFill="1" applyBorder="1" applyAlignment="1">
      <alignment horizontal="center" vertical="center"/>
    </xf>
    <xf numFmtId="0" fontId="32" fillId="18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509</xdr:row>
      <xdr:rowOff>0</xdr:rowOff>
    </xdr:from>
    <xdr:to>
      <xdr:col>12</xdr:col>
      <xdr:colOff>331694</xdr:colOff>
      <xdr:row>513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4" sqref="C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44739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I15" sqref="I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44739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95" t="s">
        <v>16</v>
      </c>
      <c r="B9" s="497" t="s">
        <v>17</v>
      </c>
      <c r="C9" s="497" t="s">
        <v>18</v>
      </c>
      <c r="D9" s="497" t="s">
        <v>19</v>
      </c>
      <c r="E9" s="23" t="s">
        <v>20</v>
      </c>
      <c r="F9" s="23" t="s">
        <v>21</v>
      </c>
      <c r="G9" s="492" t="s">
        <v>22</v>
      </c>
      <c r="H9" s="493"/>
      <c r="I9" s="494"/>
      <c r="J9" s="492" t="s">
        <v>23</v>
      </c>
      <c r="K9" s="493"/>
      <c r="L9" s="494"/>
      <c r="M9" s="23"/>
      <c r="N9" s="24"/>
      <c r="O9" s="24"/>
      <c r="P9" s="24"/>
    </row>
    <row r="10" spans="1:16" ht="59.25" customHeight="1">
      <c r="A10" s="496"/>
      <c r="B10" s="498"/>
      <c r="C10" s="498"/>
      <c r="D10" s="49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15712.3</v>
      </c>
      <c r="F11" s="32">
        <v>15690.433333333334</v>
      </c>
      <c r="G11" s="33">
        <v>15632.866666666669</v>
      </c>
      <c r="H11" s="33">
        <v>15553.433333333334</v>
      </c>
      <c r="I11" s="33">
        <v>15495.866666666669</v>
      </c>
      <c r="J11" s="33">
        <v>15769.866666666669</v>
      </c>
      <c r="K11" s="33">
        <v>15827.433333333334</v>
      </c>
      <c r="L11" s="33">
        <v>15906.866666666669</v>
      </c>
      <c r="M11" s="34">
        <v>15748</v>
      </c>
      <c r="N11" s="34">
        <v>15611</v>
      </c>
      <c r="O11" s="35">
        <v>14346800</v>
      </c>
      <c r="P11" s="36">
        <v>1.5109758901880318E-2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33654.199999999997</v>
      </c>
      <c r="F12" s="37">
        <v>33588.833333333336</v>
      </c>
      <c r="G12" s="38">
        <v>33439.666666666672</v>
      </c>
      <c r="H12" s="38">
        <v>33225.133333333339</v>
      </c>
      <c r="I12" s="38">
        <v>33075.966666666674</v>
      </c>
      <c r="J12" s="38">
        <v>33803.366666666669</v>
      </c>
      <c r="K12" s="38">
        <v>33952.53333333334</v>
      </c>
      <c r="L12" s="38">
        <v>34167.066666666666</v>
      </c>
      <c r="M12" s="28">
        <v>33738</v>
      </c>
      <c r="N12" s="28">
        <v>33374.300000000003</v>
      </c>
      <c r="O12" s="39">
        <v>2888975</v>
      </c>
      <c r="P12" s="40">
        <v>4.6341485499044738E-2</v>
      </c>
    </row>
    <row r="13" spans="1:16" ht="12.75" customHeight="1">
      <c r="A13" s="28">
        <v>3</v>
      </c>
      <c r="B13" s="29" t="s">
        <v>35</v>
      </c>
      <c r="C13" s="30" t="s">
        <v>824</v>
      </c>
      <c r="D13" s="31">
        <v>44740</v>
      </c>
      <c r="E13" s="37">
        <v>15601.8</v>
      </c>
      <c r="F13" s="37">
        <v>15574.866666666667</v>
      </c>
      <c r="G13" s="38">
        <v>15517.033333333333</v>
      </c>
      <c r="H13" s="38">
        <v>15432.266666666666</v>
      </c>
      <c r="I13" s="38">
        <v>15374.433333333332</v>
      </c>
      <c r="J13" s="38">
        <v>15659.633333333333</v>
      </c>
      <c r="K13" s="38">
        <v>15717.466666666665</v>
      </c>
      <c r="L13" s="38">
        <v>15802.233333333334</v>
      </c>
      <c r="M13" s="28">
        <v>15632.7</v>
      </c>
      <c r="N13" s="28">
        <v>15490.1</v>
      </c>
      <c r="O13" s="39">
        <v>3520</v>
      </c>
      <c r="P13" s="40">
        <v>0.12820512820512819</v>
      </c>
    </row>
    <row r="14" spans="1:16" ht="12.75" customHeight="1">
      <c r="A14" s="28">
        <v>4</v>
      </c>
      <c r="B14" s="29" t="s">
        <v>35</v>
      </c>
      <c r="C14" s="30" t="s">
        <v>853</v>
      </c>
      <c r="D14" s="31">
        <v>44740</v>
      </c>
      <c r="E14" s="37">
        <v>6399.85</v>
      </c>
      <c r="F14" s="37">
        <v>6431.333333333333</v>
      </c>
      <c r="G14" s="38">
        <v>6368.3666666666659</v>
      </c>
      <c r="H14" s="38">
        <v>6336.8833333333332</v>
      </c>
      <c r="I14" s="38">
        <v>6273.9166666666661</v>
      </c>
      <c r="J14" s="38">
        <v>6462.8166666666657</v>
      </c>
      <c r="K14" s="38">
        <v>6525.7833333333328</v>
      </c>
      <c r="L14" s="38">
        <v>6557.2666666666655</v>
      </c>
      <c r="M14" s="28">
        <v>6494.3</v>
      </c>
      <c r="N14" s="28">
        <v>6399.85</v>
      </c>
      <c r="O14" s="39">
        <v>1500</v>
      </c>
      <c r="P14" s="40">
        <v>-4.7619047619047616E-2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712.7</v>
      </c>
      <c r="F15" s="37">
        <v>712.44999999999993</v>
      </c>
      <c r="G15" s="38">
        <v>707.24999999999989</v>
      </c>
      <c r="H15" s="38">
        <v>701.8</v>
      </c>
      <c r="I15" s="38">
        <v>696.59999999999991</v>
      </c>
      <c r="J15" s="38">
        <v>717.89999999999986</v>
      </c>
      <c r="K15" s="38">
        <v>723.09999999999991</v>
      </c>
      <c r="L15" s="38">
        <v>728.54999999999984</v>
      </c>
      <c r="M15" s="28">
        <v>717.65</v>
      </c>
      <c r="N15" s="28">
        <v>707</v>
      </c>
      <c r="O15" s="39">
        <v>3782500</v>
      </c>
      <c r="P15" s="40">
        <v>5.4225033890646186E-3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44742</v>
      </c>
      <c r="E16" s="37">
        <v>2284.6</v>
      </c>
      <c r="F16" s="37">
        <v>2275.3833333333332</v>
      </c>
      <c r="G16" s="38">
        <v>2248.8166666666666</v>
      </c>
      <c r="H16" s="38">
        <v>2213.0333333333333</v>
      </c>
      <c r="I16" s="38">
        <v>2186.4666666666667</v>
      </c>
      <c r="J16" s="38">
        <v>2311.1666666666665</v>
      </c>
      <c r="K16" s="38">
        <v>2337.7333333333331</v>
      </c>
      <c r="L16" s="38">
        <v>2373.5166666666664</v>
      </c>
      <c r="M16" s="28">
        <v>2301.9499999999998</v>
      </c>
      <c r="N16" s="28">
        <v>2239.6</v>
      </c>
      <c r="O16" s="39">
        <v>718750</v>
      </c>
      <c r="P16" s="40">
        <v>5.6596839397280413E-2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44742</v>
      </c>
      <c r="E17" s="37">
        <v>18102.599999999999</v>
      </c>
      <c r="F17" s="37">
        <v>18099.600000000002</v>
      </c>
      <c r="G17" s="38">
        <v>17999.200000000004</v>
      </c>
      <c r="H17" s="38">
        <v>17895.800000000003</v>
      </c>
      <c r="I17" s="38">
        <v>17795.400000000005</v>
      </c>
      <c r="J17" s="38">
        <v>18203.000000000004</v>
      </c>
      <c r="K17" s="38">
        <v>18303.400000000005</v>
      </c>
      <c r="L17" s="38">
        <v>18406.800000000003</v>
      </c>
      <c r="M17" s="28">
        <v>18200</v>
      </c>
      <c r="N17" s="28">
        <v>17996.2</v>
      </c>
      <c r="O17" s="39">
        <v>40410</v>
      </c>
      <c r="P17" s="40">
        <v>5.9795436664044063E-2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44742</v>
      </c>
      <c r="E18" s="37">
        <v>90.9</v>
      </c>
      <c r="F18" s="37">
        <v>90.600000000000009</v>
      </c>
      <c r="G18" s="38">
        <v>89.950000000000017</v>
      </c>
      <c r="H18" s="38">
        <v>89.000000000000014</v>
      </c>
      <c r="I18" s="38">
        <v>88.350000000000023</v>
      </c>
      <c r="J18" s="38">
        <v>91.550000000000011</v>
      </c>
      <c r="K18" s="38">
        <v>92.200000000000017</v>
      </c>
      <c r="L18" s="38">
        <v>93.15</v>
      </c>
      <c r="M18" s="28">
        <v>91.25</v>
      </c>
      <c r="N18" s="28">
        <v>89.65</v>
      </c>
      <c r="O18" s="39">
        <v>18724800</v>
      </c>
      <c r="P18" s="40">
        <v>1.7226068069717429E-3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240.5</v>
      </c>
      <c r="F19" s="37">
        <v>240.21666666666667</v>
      </c>
      <c r="G19" s="38">
        <v>237.53333333333333</v>
      </c>
      <c r="H19" s="38">
        <v>234.56666666666666</v>
      </c>
      <c r="I19" s="38">
        <v>231.88333333333333</v>
      </c>
      <c r="J19" s="38">
        <v>243.18333333333334</v>
      </c>
      <c r="K19" s="38">
        <v>245.86666666666667</v>
      </c>
      <c r="L19" s="38">
        <v>248.83333333333334</v>
      </c>
      <c r="M19" s="28">
        <v>242.9</v>
      </c>
      <c r="N19" s="28">
        <v>237.25</v>
      </c>
      <c r="O19" s="39">
        <v>10745800</v>
      </c>
      <c r="P19" s="40">
        <v>3.4543178973717149E-2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2105.5</v>
      </c>
      <c r="F20" s="37">
        <v>2106.2000000000003</v>
      </c>
      <c r="G20" s="38">
        <v>2093.9000000000005</v>
      </c>
      <c r="H20" s="38">
        <v>2082.3000000000002</v>
      </c>
      <c r="I20" s="38">
        <v>2070.0000000000005</v>
      </c>
      <c r="J20" s="38">
        <v>2117.8000000000006</v>
      </c>
      <c r="K20" s="38">
        <v>2130.1000000000008</v>
      </c>
      <c r="L20" s="38">
        <v>2141.7000000000007</v>
      </c>
      <c r="M20" s="28">
        <v>2118.5</v>
      </c>
      <c r="N20" s="28">
        <v>2094.6</v>
      </c>
      <c r="O20" s="39">
        <v>3734500</v>
      </c>
      <c r="P20" s="40">
        <v>-1.5877198761446734E-2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2159.65</v>
      </c>
      <c r="F21" s="37">
        <v>2146.6666666666665</v>
      </c>
      <c r="G21" s="38">
        <v>2126.083333333333</v>
      </c>
      <c r="H21" s="38">
        <v>2092.5166666666664</v>
      </c>
      <c r="I21" s="38">
        <v>2071.9333333333329</v>
      </c>
      <c r="J21" s="38">
        <v>2180.2333333333331</v>
      </c>
      <c r="K21" s="38">
        <v>2200.8166666666662</v>
      </c>
      <c r="L21" s="38">
        <v>2234.3833333333332</v>
      </c>
      <c r="M21" s="28">
        <v>2167.25</v>
      </c>
      <c r="N21" s="28">
        <v>2113.1</v>
      </c>
      <c r="O21" s="39">
        <v>22445000</v>
      </c>
      <c r="P21" s="40">
        <v>-4.2809928354368611E-3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687.15</v>
      </c>
      <c r="F22" s="37">
        <v>684.46666666666658</v>
      </c>
      <c r="G22" s="38">
        <v>679.98333333333312</v>
      </c>
      <c r="H22" s="38">
        <v>672.81666666666649</v>
      </c>
      <c r="I22" s="38">
        <v>668.33333333333303</v>
      </c>
      <c r="J22" s="38">
        <v>691.63333333333321</v>
      </c>
      <c r="K22" s="38">
        <v>696.11666666666656</v>
      </c>
      <c r="L22" s="38">
        <v>703.2833333333333</v>
      </c>
      <c r="M22" s="28">
        <v>688.95</v>
      </c>
      <c r="N22" s="28">
        <v>677.3</v>
      </c>
      <c r="O22" s="39">
        <v>79775000</v>
      </c>
      <c r="P22" s="40">
        <v>6.4284482353125637E-4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3016.55</v>
      </c>
      <c r="F23" s="37">
        <v>3055.0833333333335</v>
      </c>
      <c r="G23" s="38">
        <v>2964.916666666667</v>
      </c>
      <c r="H23" s="38">
        <v>2913.2833333333333</v>
      </c>
      <c r="I23" s="38">
        <v>2823.1166666666668</v>
      </c>
      <c r="J23" s="38">
        <v>3106.7166666666672</v>
      </c>
      <c r="K23" s="38">
        <v>3196.8833333333341</v>
      </c>
      <c r="L23" s="38">
        <v>3248.5166666666673</v>
      </c>
      <c r="M23" s="28">
        <v>3145.25</v>
      </c>
      <c r="N23" s="28">
        <v>3003.45</v>
      </c>
      <c r="O23" s="39">
        <v>263400</v>
      </c>
      <c r="P23" s="40">
        <v>5.1077414205905829E-2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466.85</v>
      </c>
      <c r="F24" s="37">
        <v>464.58333333333331</v>
      </c>
      <c r="G24" s="38">
        <v>461.36666666666662</v>
      </c>
      <c r="H24" s="38">
        <v>455.88333333333333</v>
      </c>
      <c r="I24" s="38">
        <v>452.66666666666663</v>
      </c>
      <c r="J24" s="38">
        <v>470.06666666666661</v>
      </c>
      <c r="K24" s="38">
        <v>473.2833333333333</v>
      </c>
      <c r="L24" s="38">
        <v>478.76666666666659</v>
      </c>
      <c r="M24" s="28">
        <v>467.8</v>
      </c>
      <c r="N24" s="28">
        <v>459.1</v>
      </c>
      <c r="O24" s="39">
        <v>6754000</v>
      </c>
      <c r="P24" s="40">
        <v>-1.7171129220023285E-2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361.6</v>
      </c>
      <c r="F25" s="37">
        <v>361.43333333333339</v>
      </c>
      <c r="G25" s="38">
        <v>360.51666666666677</v>
      </c>
      <c r="H25" s="38">
        <v>359.43333333333339</v>
      </c>
      <c r="I25" s="38">
        <v>358.51666666666677</v>
      </c>
      <c r="J25" s="38">
        <v>362.51666666666677</v>
      </c>
      <c r="K25" s="38">
        <v>363.43333333333339</v>
      </c>
      <c r="L25" s="38">
        <v>364.51666666666677</v>
      </c>
      <c r="M25" s="28">
        <v>362.35</v>
      </c>
      <c r="N25" s="28">
        <v>360.35</v>
      </c>
      <c r="O25" s="39">
        <v>66282300</v>
      </c>
      <c r="P25" s="40">
        <v>3.0167248718941022E-2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727.3</v>
      </c>
      <c r="F26" s="37">
        <v>732.25</v>
      </c>
      <c r="G26" s="38">
        <v>717.05</v>
      </c>
      <c r="H26" s="38">
        <v>706.8</v>
      </c>
      <c r="I26" s="38">
        <v>691.59999999999991</v>
      </c>
      <c r="J26" s="38">
        <v>742.5</v>
      </c>
      <c r="K26" s="38">
        <v>757.7</v>
      </c>
      <c r="L26" s="38">
        <v>767.95</v>
      </c>
      <c r="M26" s="28">
        <v>747.45</v>
      </c>
      <c r="N26" s="28">
        <v>722</v>
      </c>
      <c r="O26" s="39">
        <v>937300</v>
      </c>
      <c r="P26" s="40">
        <v>-4.2887776983559688E-2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3832.6</v>
      </c>
      <c r="F27" s="37">
        <v>3841.0666666666671</v>
      </c>
      <c r="G27" s="38">
        <v>3762.1333333333341</v>
      </c>
      <c r="H27" s="38">
        <v>3691.666666666667</v>
      </c>
      <c r="I27" s="38">
        <v>3612.733333333334</v>
      </c>
      <c r="J27" s="38">
        <v>3911.5333333333342</v>
      </c>
      <c r="K27" s="38">
        <v>3990.4666666666676</v>
      </c>
      <c r="L27" s="38">
        <v>4060.9333333333343</v>
      </c>
      <c r="M27" s="28">
        <v>3920</v>
      </c>
      <c r="N27" s="28">
        <v>3770.6</v>
      </c>
      <c r="O27" s="39">
        <v>1985875</v>
      </c>
      <c r="P27" s="40">
        <v>2.2790188630657311E-2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181.95</v>
      </c>
      <c r="F28" s="37">
        <v>181.56666666666669</v>
      </c>
      <c r="G28" s="38">
        <v>180.18333333333339</v>
      </c>
      <c r="H28" s="38">
        <v>178.41666666666671</v>
      </c>
      <c r="I28" s="38">
        <v>177.03333333333342</v>
      </c>
      <c r="J28" s="38">
        <v>183.33333333333337</v>
      </c>
      <c r="K28" s="38">
        <v>184.71666666666664</v>
      </c>
      <c r="L28" s="38">
        <v>186.48333333333335</v>
      </c>
      <c r="M28" s="28">
        <v>182.95</v>
      </c>
      <c r="N28" s="28">
        <v>179.8</v>
      </c>
      <c r="O28" s="39">
        <v>18518000</v>
      </c>
      <c r="P28" s="40">
        <v>2.2732193115392943E-3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140.35</v>
      </c>
      <c r="F29" s="37">
        <v>140.96666666666667</v>
      </c>
      <c r="G29" s="38">
        <v>139.23333333333335</v>
      </c>
      <c r="H29" s="38">
        <v>138.11666666666667</v>
      </c>
      <c r="I29" s="38">
        <v>136.38333333333335</v>
      </c>
      <c r="J29" s="38">
        <v>142.08333333333334</v>
      </c>
      <c r="K29" s="38">
        <v>143.81666666666663</v>
      </c>
      <c r="L29" s="38">
        <v>144.93333333333334</v>
      </c>
      <c r="M29" s="28">
        <v>142.69999999999999</v>
      </c>
      <c r="N29" s="28">
        <v>139.85</v>
      </c>
      <c r="O29" s="39">
        <v>38152000</v>
      </c>
      <c r="P29" s="40">
        <v>4.6005373690848277E-2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2768.7</v>
      </c>
      <c r="F30" s="37">
        <v>2762.6</v>
      </c>
      <c r="G30" s="38">
        <v>2737.8999999999996</v>
      </c>
      <c r="H30" s="38">
        <v>2707.1</v>
      </c>
      <c r="I30" s="38">
        <v>2682.3999999999996</v>
      </c>
      <c r="J30" s="38">
        <v>2793.3999999999996</v>
      </c>
      <c r="K30" s="38">
        <v>2818.0999999999995</v>
      </c>
      <c r="L30" s="38">
        <v>2848.8999999999996</v>
      </c>
      <c r="M30" s="28">
        <v>2787.3</v>
      </c>
      <c r="N30" s="28">
        <v>2731.8</v>
      </c>
      <c r="O30" s="39">
        <v>6473300</v>
      </c>
      <c r="P30" s="40">
        <v>1.9963444994170108E-2</v>
      </c>
    </row>
    <row r="31" spans="1:16" ht="12.75" customHeight="1">
      <c r="A31" s="28">
        <v>21</v>
      </c>
      <c r="B31" s="29" t="s">
        <v>44</v>
      </c>
      <c r="C31" s="30" t="s">
        <v>305</v>
      </c>
      <c r="D31" s="31">
        <v>44742</v>
      </c>
      <c r="E31" s="37">
        <v>1672.7</v>
      </c>
      <c r="F31" s="37">
        <v>1677.6666666666667</v>
      </c>
      <c r="G31" s="38">
        <v>1656.3833333333334</v>
      </c>
      <c r="H31" s="38">
        <v>1640.0666666666666</v>
      </c>
      <c r="I31" s="38">
        <v>1618.7833333333333</v>
      </c>
      <c r="J31" s="38">
        <v>1693.9833333333336</v>
      </c>
      <c r="K31" s="38">
        <v>1715.2666666666669</v>
      </c>
      <c r="L31" s="38">
        <v>1731.5833333333337</v>
      </c>
      <c r="M31" s="28">
        <v>1698.95</v>
      </c>
      <c r="N31" s="28">
        <v>1661.35</v>
      </c>
      <c r="O31" s="39">
        <v>570625</v>
      </c>
      <c r="P31" s="40">
        <v>-4.1127541589648799E-2</v>
      </c>
    </row>
    <row r="32" spans="1:16" ht="12.75" customHeight="1">
      <c r="A32" s="28">
        <v>22</v>
      </c>
      <c r="B32" s="29" t="s">
        <v>44</v>
      </c>
      <c r="C32" s="30" t="s">
        <v>306</v>
      </c>
      <c r="D32" s="31">
        <v>44742</v>
      </c>
      <c r="E32" s="37">
        <v>7957.1</v>
      </c>
      <c r="F32" s="37">
        <v>7990.7166666666672</v>
      </c>
      <c r="G32" s="38">
        <v>7861.3833333333341</v>
      </c>
      <c r="H32" s="38">
        <v>7765.666666666667</v>
      </c>
      <c r="I32" s="38">
        <v>7636.3333333333339</v>
      </c>
      <c r="J32" s="38">
        <v>8086.4333333333343</v>
      </c>
      <c r="K32" s="38">
        <v>8215.7666666666664</v>
      </c>
      <c r="L32" s="38">
        <v>8311.4833333333336</v>
      </c>
      <c r="M32" s="28">
        <v>8120.05</v>
      </c>
      <c r="N32" s="28">
        <v>7895</v>
      </c>
      <c r="O32" s="39">
        <v>103125</v>
      </c>
      <c r="P32" s="40">
        <v>8.5240726124704028E-2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614.5</v>
      </c>
      <c r="F33" s="37">
        <v>612.23333333333335</v>
      </c>
      <c r="G33" s="38">
        <v>605.4666666666667</v>
      </c>
      <c r="H33" s="38">
        <v>596.43333333333339</v>
      </c>
      <c r="I33" s="38">
        <v>589.66666666666674</v>
      </c>
      <c r="J33" s="38">
        <v>621.26666666666665</v>
      </c>
      <c r="K33" s="38">
        <v>628.0333333333333</v>
      </c>
      <c r="L33" s="38">
        <v>637.06666666666661</v>
      </c>
      <c r="M33" s="28">
        <v>619</v>
      </c>
      <c r="N33" s="28">
        <v>603.20000000000005</v>
      </c>
      <c r="O33" s="39">
        <v>8010000</v>
      </c>
      <c r="P33" s="40">
        <v>-4.46087786259542E-2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527.9</v>
      </c>
      <c r="F34" s="37">
        <v>524.36666666666667</v>
      </c>
      <c r="G34" s="38">
        <v>517.88333333333333</v>
      </c>
      <c r="H34" s="38">
        <v>507.86666666666667</v>
      </c>
      <c r="I34" s="38">
        <v>501.38333333333333</v>
      </c>
      <c r="J34" s="38">
        <v>534.38333333333333</v>
      </c>
      <c r="K34" s="38">
        <v>540.86666666666667</v>
      </c>
      <c r="L34" s="38">
        <v>550.88333333333333</v>
      </c>
      <c r="M34" s="28">
        <v>530.85</v>
      </c>
      <c r="N34" s="28">
        <v>514.35</v>
      </c>
      <c r="O34" s="39">
        <v>14236250</v>
      </c>
      <c r="P34" s="40">
        <v>-4.8060118839566585E-3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635.70000000000005</v>
      </c>
      <c r="F35" s="37">
        <v>636.63333333333333</v>
      </c>
      <c r="G35" s="38">
        <v>631.36666666666667</v>
      </c>
      <c r="H35" s="38">
        <v>627.0333333333333</v>
      </c>
      <c r="I35" s="38">
        <v>621.76666666666665</v>
      </c>
      <c r="J35" s="38">
        <v>640.9666666666667</v>
      </c>
      <c r="K35" s="38">
        <v>646.23333333333335</v>
      </c>
      <c r="L35" s="38">
        <v>650.56666666666672</v>
      </c>
      <c r="M35" s="28">
        <v>641.9</v>
      </c>
      <c r="N35" s="28">
        <v>632.29999999999995</v>
      </c>
      <c r="O35" s="39">
        <v>62800800</v>
      </c>
      <c r="P35" s="40">
        <v>8.0320511585800416E-3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3670.05</v>
      </c>
      <c r="F36" s="37">
        <v>3654.5500000000006</v>
      </c>
      <c r="G36" s="38">
        <v>3629.0500000000011</v>
      </c>
      <c r="H36" s="38">
        <v>3588.0500000000006</v>
      </c>
      <c r="I36" s="38">
        <v>3562.5500000000011</v>
      </c>
      <c r="J36" s="38">
        <v>3695.5500000000011</v>
      </c>
      <c r="K36" s="38">
        <v>3721.05</v>
      </c>
      <c r="L36" s="38">
        <v>3762.0500000000011</v>
      </c>
      <c r="M36" s="28">
        <v>3680.05</v>
      </c>
      <c r="N36" s="28">
        <v>3613.55</v>
      </c>
      <c r="O36" s="39">
        <v>3077500</v>
      </c>
      <c r="P36" s="40">
        <v>-3.2080515804371754E-2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11614.95</v>
      </c>
      <c r="F37" s="37">
        <v>11590.816666666666</v>
      </c>
      <c r="G37" s="38">
        <v>11478.683333333331</v>
      </c>
      <c r="H37" s="38">
        <v>11342.416666666664</v>
      </c>
      <c r="I37" s="38">
        <v>11230.283333333329</v>
      </c>
      <c r="J37" s="38">
        <v>11727.083333333332</v>
      </c>
      <c r="K37" s="38">
        <v>11839.216666666667</v>
      </c>
      <c r="L37" s="38">
        <v>11975.483333333334</v>
      </c>
      <c r="M37" s="28">
        <v>11702.95</v>
      </c>
      <c r="N37" s="28">
        <v>11454.55</v>
      </c>
      <c r="O37" s="39">
        <v>1144100</v>
      </c>
      <c r="P37" s="40">
        <v>8.3479331407737112E-2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5581.3</v>
      </c>
      <c r="F38" s="37">
        <v>5546.5999999999995</v>
      </c>
      <c r="G38" s="38">
        <v>5479.6999999999989</v>
      </c>
      <c r="H38" s="38">
        <v>5378.0999999999995</v>
      </c>
      <c r="I38" s="38">
        <v>5311.1999999999989</v>
      </c>
      <c r="J38" s="38">
        <v>5648.1999999999989</v>
      </c>
      <c r="K38" s="38">
        <v>5715.0999999999985</v>
      </c>
      <c r="L38" s="38">
        <v>5816.6999999999989</v>
      </c>
      <c r="M38" s="28">
        <v>5613.5</v>
      </c>
      <c r="N38" s="28">
        <v>5445</v>
      </c>
      <c r="O38" s="39">
        <v>6299375</v>
      </c>
      <c r="P38" s="40">
        <v>3.6145321463083663E-2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2140.4499999999998</v>
      </c>
      <c r="F39" s="37">
        <v>2130.8333333333335</v>
      </c>
      <c r="G39" s="38">
        <v>2112.166666666667</v>
      </c>
      <c r="H39" s="38">
        <v>2083.8833333333337</v>
      </c>
      <c r="I39" s="38">
        <v>2065.2166666666672</v>
      </c>
      <c r="J39" s="38">
        <v>2159.1166666666668</v>
      </c>
      <c r="K39" s="38">
        <v>2177.7833333333338</v>
      </c>
      <c r="L39" s="38">
        <v>2206.0666666666666</v>
      </c>
      <c r="M39" s="28">
        <v>2149.5</v>
      </c>
      <c r="N39" s="28">
        <v>2102.5500000000002</v>
      </c>
      <c r="O39" s="39">
        <v>1318200</v>
      </c>
      <c r="P39" s="40">
        <v>2.8718589043233964E-2</v>
      </c>
    </row>
    <row r="40" spans="1:16" ht="12.75" customHeight="1">
      <c r="A40" s="28">
        <v>30</v>
      </c>
      <c r="B40" s="29" t="s">
        <v>44</v>
      </c>
      <c r="C40" s="30" t="s">
        <v>314</v>
      </c>
      <c r="D40" s="31">
        <v>44742</v>
      </c>
      <c r="E40" s="37">
        <v>372.15</v>
      </c>
      <c r="F40" s="37">
        <v>368.45</v>
      </c>
      <c r="G40" s="38">
        <v>362.9</v>
      </c>
      <c r="H40" s="38">
        <v>353.65</v>
      </c>
      <c r="I40" s="38">
        <v>348.09999999999997</v>
      </c>
      <c r="J40" s="38">
        <v>377.7</v>
      </c>
      <c r="K40" s="38">
        <v>383.25000000000006</v>
      </c>
      <c r="L40" s="38">
        <v>392.5</v>
      </c>
      <c r="M40" s="28">
        <v>374</v>
      </c>
      <c r="N40" s="28">
        <v>359.2</v>
      </c>
      <c r="O40" s="39">
        <v>6894400</v>
      </c>
      <c r="P40" s="40">
        <v>2.7665156212735513E-2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286.85000000000002</v>
      </c>
      <c r="F41" s="37">
        <v>284.65000000000003</v>
      </c>
      <c r="G41" s="38">
        <v>281.70000000000005</v>
      </c>
      <c r="H41" s="38">
        <v>276.55</v>
      </c>
      <c r="I41" s="38">
        <v>273.60000000000002</v>
      </c>
      <c r="J41" s="38">
        <v>289.80000000000007</v>
      </c>
      <c r="K41" s="38">
        <v>292.75</v>
      </c>
      <c r="L41" s="38">
        <v>297.90000000000009</v>
      </c>
      <c r="M41" s="28">
        <v>287.60000000000002</v>
      </c>
      <c r="N41" s="28">
        <v>279.5</v>
      </c>
      <c r="O41" s="39">
        <v>35211600</v>
      </c>
      <c r="P41" s="40">
        <v>1.8641949593834618E-2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99.9</v>
      </c>
      <c r="F42" s="37">
        <v>99.066666666666663</v>
      </c>
      <c r="G42" s="38">
        <v>97.883333333333326</v>
      </c>
      <c r="H42" s="38">
        <v>95.86666666666666</v>
      </c>
      <c r="I42" s="38">
        <v>94.683333333333323</v>
      </c>
      <c r="J42" s="38">
        <v>101.08333333333333</v>
      </c>
      <c r="K42" s="38">
        <v>102.26666666666667</v>
      </c>
      <c r="L42" s="38">
        <v>104.28333333333333</v>
      </c>
      <c r="M42" s="28">
        <v>100.25</v>
      </c>
      <c r="N42" s="28">
        <v>97.05</v>
      </c>
      <c r="O42" s="39">
        <v>106025400</v>
      </c>
      <c r="P42" s="40">
        <v>-2.9504685408299865E-2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1738.9</v>
      </c>
      <c r="F43" s="37">
        <v>1725.5333333333335</v>
      </c>
      <c r="G43" s="38">
        <v>1706.116666666667</v>
      </c>
      <c r="H43" s="38">
        <v>1673.3333333333335</v>
      </c>
      <c r="I43" s="38">
        <v>1653.916666666667</v>
      </c>
      <c r="J43" s="38">
        <v>1758.3166666666671</v>
      </c>
      <c r="K43" s="38">
        <v>1777.7333333333336</v>
      </c>
      <c r="L43" s="38">
        <v>1810.5166666666671</v>
      </c>
      <c r="M43" s="28">
        <v>1744.95</v>
      </c>
      <c r="N43" s="28">
        <v>1692.75</v>
      </c>
      <c r="O43" s="39">
        <v>1685750</v>
      </c>
      <c r="P43" s="40">
        <v>-4.1288708163903662E-2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233.5</v>
      </c>
      <c r="F44" s="37">
        <v>231.91666666666666</v>
      </c>
      <c r="G44" s="38">
        <v>229.93333333333331</v>
      </c>
      <c r="H44" s="38">
        <v>226.36666666666665</v>
      </c>
      <c r="I44" s="38">
        <v>224.3833333333333</v>
      </c>
      <c r="J44" s="38">
        <v>235.48333333333332</v>
      </c>
      <c r="K44" s="38">
        <v>237.46666666666667</v>
      </c>
      <c r="L44" s="38">
        <v>241.03333333333333</v>
      </c>
      <c r="M44" s="28">
        <v>233.9</v>
      </c>
      <c r="N44" s="28">
        <v>228.35</v>
      </c>
      <c r="O44" s="39">
        <v>29301800</v>
      </c>
      <c r="P44" s="40">
        <v>3.8920601971977167E-4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596.29999999999995</v>
      </c>
      <c r="F45" s="37">
        <v>595.08333333333337</v>
      </c>
      <c r="G45" s="38">
        <v>591.2166666666667</v>
      </c>
      <c r="H45" s="38">
        <v>586.13333333333333</v>
      </c>
      <c r="I45" s="38">
        <v>582.26666666666665</v>
      </c>
      <c r="J45" s="38">
        <v>600.16666666666674</v>
      </c>
      <c r="K45" s="38">
        <v>604.0333333333333</v>
      </c>
      <c r="L45" s="38">
        <v>609.11666666666679</v>
      </c>
      <c r="M45" s="28">
        <v>598.95000000000005</v>
      </c>
      <c r="N45" s="28">
        <v>590</v>
      </c>
      <c r="O45" s="39">
        <v>5926800</v>
      </c>
      <c r="P45" s="40">
        <v>-6.4539922552092933E-3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644.79999999999995</v>
      </c>
      <c r="F46" s="37">
        <v>647.44999999999993</v>
      </c>
      <c r="G46" s="38">
        <v>640.69999999999982</v>
      </c>
      <c r="H46" s="38">
        <v>636.59999999999991</v>
      </c>
      <c r="I46" s="38">
        <v>629.8499999999998</v>
      </c>
      <c r="J46" s="38">
        <v>651.54999999999984</v>
      </c>
      <c r="K46" s="38">
        <v>658.30000000000007</v>
      </c>
      <c r="L46" s="38">
        <v>662.39999999999986</v>
      </c>
      <c r="M46" s="28">
        <v>654.20000000000005</v>
      </c>
      <c r="N46" s="28">
        <v>643.35</v>
      </c>
      <c r="O46" s="39">
        <v>8136500</v>
      </c>
      <c r="P46" s="40">
        <v>-4.0089359488325125E-3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671.3</v>
      </c>
      <c r="F47" s="37">
        <v>670.83333333333326</v>
      </c>
      <c r="G47" s="38">
        <v>666.26666666666654</v>
      </c>
      <c r="H47" s="38">
        <v>661.23333333333323</v>
      </c>
      <c r="I47" s="38">
        <v>656.66666666666652</v>
      </c>
      <c r="J47" s="38">
        <v>675.86666666666656</v>
      </c>
      <c r="K47" s="38">
        <v>680.43333333333317</v>
      </c>
      <c r="L47" s="38">
        <v>685.46666666666658</v>
      </c>
      <c r="M47" s="28">
        <v>675.4</v>
      </c>
      <c r="N47" s="28">
        <v>665.8</v>
      </c>
      <c r="O47" s="39">
        <v>56857500</v>
      </c>
      <c r="P47" s="40">
        <v>-1.4133227910654279E-2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45.65</v>
      </c>
      <c r="F48" s="37">
        <v>45.29999999999999</v>
      </c>
      <c r="G48" s="38">
        <v>44.799999999999983</v>
      </c>
      <c r="H48" s="38">
        <v>43.949999999999996</v>
      </c>
      <c r="I48" s="38">
        <v>43.449999999999989</v>
      </c>
      <c r="J48" s="38">
        <v>46.149999999999977</v>
      </c>
      <c r="K48" s="38">
        <v>46.649999999999991</v>
      </c>
      <c r="L48" s="38">
        <v>47.499999999999972</v>
      </c>
      <c r="M48" s="28">
        <v>45.8</v>
      </c>
      <c r="N48" s="28">
        <v>44.45</v>
      </c>
      <c r="O48" s="39">
        <v>110617500</v>
      </c>
      <c r="P48" s="40">
        <v>4.1419533412415978E-2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326.75</v>
      </c>
      <c r="F49" s="37">
        <v>330.61666666666667</v>
      </c>
      <c r="G49" s="38">
        <v>322.13333333333333</v>
      </c>
      <c r="H49" s="38">
        <v>317.51666666666665</v>
      </c>
      <c r="I49" s="38">
        <v>309.0333333333333</v>
      </c>
      <c r="J49" s="38">
        <v>335.23333333333335</v>
      </c>
      <c r="K49" s="38">
        <v>343.7166666666667</v>
      </c>
      <c r="L49" s="38">
        <v>348.33333333333337</v>
      </c>
      <c r="M49" s="28">
        <v>339.1</v>
      </c>
      <c r="N49" s="28">
        <v>326</v>
      </c>
      <c r="O49" s="39">
        <v>15718200</v>
      </c>
      <c r="P49" s="40">
        <v>3.3575317604355719E-2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14257.25</v>
      </c>
      <c r="F50" s="37">
        <v>14154.066666666666</v>
      </c>
      <c r="G50" s="38">
        <v>13978.183333333331</v>
      </c>
      <c r="H50" s="38">
        <v>13699.116666666665</v>
      </c>
      <c r="I50" s="38">
        <v>13523.23333333333</v>
      </c>
      <c r="J50" s="38">
        <v>14433.133333333331</v>
      </c>
      <c r="K50" s="38">
        <v>14609.016666666666</v>
      </c>
      <c r="L50" s="38">
        <v>14888.083333333332</v>
      </c>
      <c r="M50" s="28">
        <v>14329.95</v>
      </c>
      <c r="N50" s="28">
        <v>13875</v>
      </c>
      <c r="O50" s="39">
        <v>124850</v>
      </c>
      <c r="P50" s="40">
        <v>6.6638188808201618E-2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308.10000000000002</v>
      </c>
      <c r="F51" s="37">
        <v>307.88333333333333</v>
      </c>
      <c r="G51" s="38">
        <v>305.61666666666667</v>
      </c>
      <c r="H51" s="38">
        <v>303.13333333333333</v>
      </c>
      <c r="I51" s="38">
        <v>300.86666666666667</v>
      </c>
      <c r="J51" s="38">
        <v>310.36666666666667</v>
      </c>
      <c r="K51" s="38">
        <v>312.63333333333333</v>
      </c>
      <c r="L51" s="38">
        <v>315.11666666666667</v>
      </c>
      <c r="M51" s="28">
        <v>310.14999999999998</v>
      </c>
      <c r="N51" s="28">
        <v>305.39999999999998</v>
      </c>
      <c r="O51" s="39">
        <v>17206200</v>
      </c>
      <c r="P51" s="40">
        <v>3.7668258792878856E-2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3480.1</v>
      </c>
      <c r="F52" s="37">
        <v>3475.0500000000006</v>
      </c>
      <c r="G52" s="38">
        <v>3440.1000000000013</v>
      </c>
      <c r="H52" s="38">
        <v>3400.1000000000008</v>
      </c>
      <c r="I52" s="38">
        <v>3365.1500000000015</v>
      </c>
      <c r="J52" s="38">
        <v>3515.0500000000011</v>
      </c>
      <c r="K52" s="38">
        <v>3550.0000000000009</v>
      </c>
      <c r="L52" s="38">
        <v>3590.0000000000009</v>
      </c>
      <c r="M52" s="28">
        <v>3510</v>
      </c>
      <c r="N52" s="28">
        <v>3435.05</v>
      </c>
      <c r="O52" s="39">
        <v>1920200</v>
      </c>
      <c r="P52" s="40">
        <v>3.7385197190707722E-2</v>
      </c>
    </row>
    <row r="53" spans="1:16" ht="12.75" customHeight="1">
      <c r="A53" s="28">
        <v>43</v>
      </c>
      <c r="B53" s="29" t="s">
        <v>86</v>
      </c>
      <c r="C53" s="30" t="s">
        <v>320</v>
      </c>
      <c r="D53" s="31">
        <v>44742</v>
      </c>
      <c r="E53" s="37">
        <v>357.4</v>
      </c>
      <c r="F53" s="37">
        <v>356.55</v>
      </c>
      <c r="G53" s="38">
        <v>351.8</v>
      </c>
      <c r="H53" s="38">
        <v>346.2</v>
      </c>
      <c r="I53" s="38">
        <v>341.45</v>
      </c>
      <c r="J53" s="38">
        <v>362.15000000000003</v>
      </c>
      <c r="K53" s="38">
        <v>366.90000000000003</v>
      </c>
      <c r="L53" s="38">
        <v>372.50000000000006</v>
      </c>
      <c r="M53" s="28">
        <v>361.3</v>
      </c>
      <c r="N53" s="28">
        <v>350.95</v>
      </c>
      <c r="O53" s="39">
        <v>3378700</v>
      </c>
      <c r="P53" s="40">
        <v>4.3775100401606426E-2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185.8</v>
      </c>
      <c r="F54" s="37">
        <v>185.28333333333333</v>
      </c>
      <c r="G54" s="38">
        <v>184.01666666666665</v>
      </c>
      <c r="H54" s="38">
        <v>182.23333333333332</v>
      </c>
      <c r="I54" s="38">
        <v>180.96666666666664</v>
      </c>
      <c r="J54" s="38">
        <v>187.06666666666666</v>
      </c>
      <c r="K54" s="38">
        <v>188.33333333333337</v>
      </c>
      <c r="L54" s="38">
        <v>190.11666666666667</v>
      </c>
      <c r="M54" s="28">
        <v>186.55</v>
      </c>
      <c r="N54" s="28">
        <v>183.5</v>
      </c>
      <c r="O54" s="39">
        <v>48972600</v>
      </c>
      <c r="P54" s="40">
        <v>1.2504186669643855E-2</v>
      </c>
    </row>
    <row r="55" spans="1:16" ht="12.75" customHeight="1">
      <c r="A55" s="28">
        <v>45</v>
      </c>
      <c r="B55" s="29" t="s">
        <v>63</v>
      </c>
      <c r="C55" s="30" t="s">
        <v>327</v>
      </c>
      <c r="D55" s="31">
        <v>44742</v>
      </c>
      <c r="E55" s="37">
        <v>434.65</v>
      </c>
      <c r="F55" s="37">
        <v>434.5333333333333</v>
      </c>
      <c r="G55" s="38">
        <v>430.11666666666662</v>
      </c>
      <c r="H55" s="38">
        <v>425.58333333333331</v>
      </c>
      <c r="I55" s="38">
        <v>421.16666666666663</v>
      </c>
      <c r="J55" s="38">
        <v>439.06666666666661</v>
      </c>
      <c r="K55" s="38">
        <v>443.48333333333335</v>
      </c>
      <c r="L55" s="38">
        <v>448.01666666666659</v>
      </c>
      <c r="M55" s="28">
        <v>438.95</v>
      </c>
      <c r="N55" s="28">
        <v>430</v>
      </c>
      <c r="O55" s="39">
        <v>3466125</v>
      </c>
      <c r="P55" s="40">
        <v>-8.4317032040472171E-4</v>
      </c>
    </row>
    <row r="56" spans="1:16" ht="12.75" customHeight="1">
      <c r="A56" s="28">
        <v>46</v>
      </c>
      <c r="B56" s="29" t="s">
        <v>44</v>
      </c>
      <c r="C56" s="30" t="s">
        <v>338</v>
      </c>
      <c r="D56" s="31">
        <v>44742</v>
      </c>
      <c r="E56" s="37">
        <v>286</v>
      </c>
      <c r="F56" s="37">
        <v>285.98333333333335</v>
      </c>
      <c r="G56" s="38">
        <v>282.2166666666667</v>
      </c>
      <c r="H56" s="38">
        <v>278.43333333333334</v>
      </c>
      <c r="I56" s="38">
        <v>274.66666666666669</v>
      </c>
      <c r="J56" s="38">
        <v>289.76666666666671</v>
      </c>
      <c r="K56" s="38">
        <v>293.53333333333336</v>
      </c>
      <c r="L56" s="38">
        <v>297.31666666666672</v>
      </c>
      <c r="M56" s="28">
        <v>289.75</v>
      </c>
      <c r="N56" s="28">
        <v>282.2</v>
      </c>
      <c r="O56" s="39">
        <v>4497000</v>
      </c>
      <c r="P56" s="40">
        <v>2.8473413379073758E-2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649.6</v>
      </c>
      <c r="F57" s="37">
        <v>645.01666666666677</v>
      </c>
      <c r="G57" s="38">
        <v>636.73333333333358</v>
      </c>
      <c r="H57" s="38">
        <v>623.86666666666679</v>
      </c>
      <c r="I57" s="38">
        <v>615.5833333333336</v>
      </c>
      <c r="J57" s="38">
        <v>657.88333333333355</v>
      </c>
      <c r="K57" s="38">
        <v>666.16666666666663</v>
      </c>
      <c r="L57" s="38">
        <v>679.03333333333353</v>
      </c>
      <c r="M57" s="28">
        <v>653.29999999999995</v>
      </c>
      <c r="N57" s="28">
        <v>632.15</v>
      </c>
      <c r="O57" s="39">
        <v>8866250</v>
      </c>
      <c r="P57" s="40">
        <v>-1.0601199609429488E-2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936.15</v>
      </c>
      <c r="F58" s="37">
        <v>937.88333333333333</v>
      </c>
      <c r="G58" s="38">
        <v>931.41666666666663</v>
      </c>
      <c r="H58" s="38">
        <v>926.68333333333328</v>
      </c>
      <c r="I58" s="38">
        <v>920.21666666666658</v>
      </c>
      <c r="J58" s="38">
        <v>942.61666666666667</v>
      </c>
      <c r="K58" s="38">
        <v>949.08333333333337</v>
      </c>
      <c r="L58" s="38">
        <v>953.81666666666672</v>
      </c>
      <c r="M58" s="28">
        <v>944.35</v>
      </c>
      <c r="N58" s="28">
        <v>933.15</v>
      </c>
      <c r="O58" s="39">
        <v>8609250</v>
      </c>
      <c r="P58" s="40">
        <v>-2.8607995181811337E-3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176.85</v>
      </c>
      <c r="F59" s="37">
        <v>176.95000000000002</v>
      </c>
      <c r="G59" s="38">
        <v>174.15000000000003</v>
      </c>
      <c r="H59" s="38">
        <v>171.45000000000002</v>
      </c>
      <c r="I59" s="38">
        <v>168.65000000000003</v>
      </c>
      <c r="J59" s="38">
        <v>179.65000000000003</v>
      </c>
      <c r="K59" s="38">
        <v>182.45000000000005</v>
      </c>
      <c r="L59" s="38">
        <v>185.15000000000003</v>
      </c>
      <c r="M59" s="28">
        <v>179.75</v>
      </c>
      <c r="N59" s="28">
        <v>174.25</v>
      </c>
      <c r="O59" s="39">
        <v>36838200</v>
      </c>
      <c r="P59" s="40">
        <v>3.8602723505032563E-2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3646.55</v>
      </c>
      <c r="F60" s="37">
        <v>3638.0666666666671</v>
      </c>
      <c r="G60" s="38">
        <v>3573.483333333334</v>
      </c>
      <c r="H60" s="38">
        <v>3500.416666666667</v>
      </c>
      <c r="I60" s="38">
        <v>3435.8333333333339</v>
      </c>
      <c r="J60" s="38">
        <v>3711.1333333333341</v>
      </c>
      <c r="K60" s="38">
        <v>3775.7166666666672</v>
      </c>
      <c r="L60" s="38">
        <v>3848.7833333333342</v>
      </c>
      <c r="M60" s="28">
        <v>3702.65</v>
      </c>
      <c r="N60" s="28">
        <v>3565</v>
      </c>
      <c r="O60" s="39">
        <v>598400</v>
      </c>
      <c r="P60" s="40">
        <v>3.1813087335115099E-2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1517.95</v>
      </c>
      <c r="F61" s="37">
        <v>1513.3166666666666</v>
      </c>
      <c r="G61" s="38">
        <v>1505.6833333333332</v>
      </c>
      <c r="H61" s="38">
        <v>1493.4166666666665</v>
      </c>
      <c r="I61" s="38">
        <v>1485.7833333333331</v>
      </c>
      <c r="J61" s="38">
        <v>1525.5833333333333</v>
      </c>
      <c r="K61" s="38">
        <v>1533.2166666666665</v>
      </c>
      <c r="L61" s="38">
        <v>1545.4833333333333</v>
      </c>
      <c r="M61" s="28">
        <v>1520.95</v>
      </c>
      <c r="N61" s="28">
        <v>1501.05</v>
      </c>
      <c r="O61" s="39">
        <v>2658250</v>
      </c>
      <c r="P61" s="40">
        <v>-7.4490329325666493E-3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624.25</v>
      </c>
      <c r="F62" s="37">
        <v>623.86666666666667</v>
      </c>
      <c r="G62" s="38">
        <v>617.83333333333337</v>
      </c>
      <c r="H62" s="38">
        <v>611.41666666666674</v>
      </c>
      <c r="I62" s="38">
        <v>605.38333333333344</v>
      </c>
      <c r="J62" s="38">
        <v>630.2833333333333</v>
      </c>
      <c r="K62" s="38">
        <v>636.31666666666661</v>
      </c>
      <c r="L62" s="38">
        <v>642.73333333333323</v>
      </c>
      <c r="M62" s="28">
        <v>629.9</v>
      </c>
      <c r="N62" s="28">
        <v>617.45000000000005</v>
      </c>
      <c r="O62" s="39">
        <v>6820800</v>
      </c>
      <c r="P62" s="40">
        <v>-2.4373498111912119E-2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928</v>
      </c>
      <c r="F63" s="37">
        <v>930.30000000000007</v>
      </c>
      <c r="G63" s="38">
        <v>921.70000000000016</v>
      </c>
      <c r="H63" s="38">
        <v>915.40000000000009</v>
      </c>
      <c r="I63" s="38">
        <v>906.80000000000018</v>
      </c>
      <c r="J63" s="38">
        <v>936.60000000000014</v>
      </c>
      <c r="K63" s="38">
        <v>945.2</v>
      </c>
      <c r="L63" s="38">
        <v>951.50000000000011</v>
      </c>
      <c r="M63" s="28">
        <v>938.9</v>
      </c>
      <c r="N63" s="28">
        <v>924</v>
      </c>
      <c r="O63" s="39">
        <v>2021375</v>
      </c>
      <c r="P63" s="40">
        <v>-1.5188424155318993E-2</v>
      </c>
    </row>
    <row r="64" spans="1:16" ht="12.75" customHeight="1">
      <c r="A64" s="28">
        <v>54</v>
      </c>
      <c r="B64" s="29" t="s">
        <v>70</v>
      </c>
      <c r="C64" s="30" t="s">
        <v>249</v>
      </c>
      <c r="D64" s="31">
        <v>44742</v>
      </c>
      <c r="E64" s="37">
        <v>344.85</v>
      </c>
      <c r="F64" s="37">
        <v>341.40000000000003</v>
      </c>
      <c r="G64" s="38">
        <v>335.45000000000005</v>
      </c>
      <c r="H64" s="38">
        <v>326.05</v>
      </c>
      <c r="I64" s="38">
        <v>320.10000000000002</v>
      </c>
      <c r="J64" s="38">
        <v>350.80000000000007</v>
      </c>
      <c r="K64" s="38">
        <v>356.75</v>
      </c>
      <c r="L64" s="38">
        <v>366.15000000000009</v>
      </c>
      <c r="M64" s="28">
        <v>347.35</v>
      </c>
      <c r="N64" s="28">
        <v>332</v>
      </c>
      <c r="O64" s="39">
        <v>3809400</v>
      </c>
      <c r="P64" s="40">
        <v>0.1827863507933058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127.35</v>
      </c>
      <c r="F65" s="37">
        <v>125.96666666666665</v>
      </c>
      <c r="G65" s="38">
        <v>124.23333333333331</v>
      </c>
      <c r="H65" s="38">
        <v>121.11666666666665</v>
      </c>
      <c r="I65" s="38">
        <v>119.3833333333333</v>
      </c>
      <c r="J65" s="38">
        <v>129.08333333333331</v>
      </c>
      <c r="K65" s="38">
        <v>130.81666666666666</v>
      </c>
      <c r="L65" s="38">
        <v>133.93333333333334</v>
      </c>
      <c r="M65" s="28">
        <v>127.7</v>
      </c>
      <c r="N65" s="28">
        <v>122.85</v>
      </c>
      <c r="O65" s="39">
        <v>11433200</v>
      </c>
      <c r="P65" s="40">
        <v>-1.0797715867797196E-2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996.8</v>
      </c>
      <c r="F66" s="37">
        <v>994.63333333333333</v>
      </c>
      <c r="G66" s="38">
        <v>987.91666666666663</v>
      </c>
      <c r="H66" s="38">
        <v>979.0333333333333</v>
      </c>
      <c r="I66" s="38">
        <v>972.31666666666661</v>
      </c>
      <c r="J66" s="38">
        <v>1003.5166666666667</v>
      </c>
      <c r="K66" s="38">
        <v>1010.2333333333333</v>
      </c>
      <c r="L66" s="38">
        <v>1019.1166666666667</v>
      </c>
      <c r="M66" s="28">
        <v>1001.35</v>
      </c>
      <c r="N66" s="28">
        <v>985.75</v>
      </c>
      <c r="O66" s="39">
        <v>1398600</v>
      </c>
      <c r="P66" s="40">
        <v>-5.128205128205128E-2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510.85</v>
      </c>
      <c r="F67" s="37">
        <v>511.76666666666665</v>
      </c>
      <c r="G67" s="38">
        <v>507.7833333333333</v>
      </c>
      <c r="H67" s="38">
        <v>504.71666666666664</v>
      </c>
      <c r="I67" s="38">
        <v>500.73333333333329</v>
      </c>
      <c r="J67" s="38">
        <v>514.83333333333326</v>
      </c>
      <c r="K67" s="38">
        <v>518.81666666666661</v>
      </c>
      <c r="L67" s="38">
        <v>521.88333333333333</v>
      </c>
      <c r="M67" s="28">
        <v>515.75</v>
      </c>
      <c r="N67" s="28">
        <v>508.7</v>
      </c>
      <c r="O67" s="39">
        <v>13260000</v>
      </c>
      <c r="P67" s="40">
        <v>3.310318736404048E-3</v>
      </c>
    </row>
    <row r="68" spans="1:16" ht="12.75" customHeight="1">
      <c r="A68" s="28">
        <v>58</v>
      </c>
      <c r="B68" s="29" t="s">
        <v>42</v>
      </c>
      <c r="C68" s="30" t="s">
        <v>250</v>
      </c>
      <c r="D68" s="31">
        <v>44742</v>
      </c>
      <c r="E68" s="37">
        <v>1295.75</v>
      </c>
      <c r="F68" s="37">
        <v>1291.1333333333334</v>
      </c>
      <c r="G68" s="38">
        <v>1272.2666666666669</v>
      </c>
      <c r="H68" s="38">
        <v>1248.7833333333335</v>
      </c>
      <c r="I68" s="38">
        <v>1229.916666666667</v>
      </c>
      <c r="J68" s="38">
        <v>1314.6166666666668</v>
      </c>
      <c r="K68" s="38">
        <v>1333.4833333333331</v>
      </c>
      <c r="L68" s="38">
        <v>1356.9666666666667</v>
      </c>
      <c r="M68" s="28">
        <v>1310</v>
      </c>
      <c r="N68" s="28">
        <v>1267.6500000000001</v>
      </c>
      <c r="O68" s="39">
        <v>1208000</v>
      </c>
      <c r="P68" s="40">
        <v>-3.5721412891638396E-2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1808.15</v>
      </c>
      <c r="F69" s="37">
        <v>1810.4333333333334</v>
      </c>
      <c r="G69" s="38">
        <v>1786.2666666666669</v>
      </c>
      <c r="H69" s="38">
        <v>1764.3833333333334</v>
      </c>
      <c r="I69" s="38">
        <v>1740.2166666666669</v>
      </c>
      <c r="J69" s="38">
        <v>1832.3166666666668</v>
      </c>
      <c r="K69" s="38">
        <v>1856.4833333333333</v>
      </c>
      <c r="L69" s="38">
        <v>1878.3666666666668</v>
      </c>
      <c r="M69" s="28">
        <v>1834.6</v>
      </c>
      <c r="N69" s="28">
        <v>1788.55</v>
      </c>
      <c r="O69" s="39">
        <v>1543750</v>
      </c>
      <c r="P69" s="40">
        <v>1.6628251564043465E-2</v>
      </c>
    </row>
    <row r="70" spans="1:16" ht="12.75" customHeight="1">
      <c r="A70" s="28">
        <v>60</v>
      </c>
      <c r="B70" s="29" t="s">
        <v>44</v>
      </c>
      <c r="C70" s="30" t="s">
        <v>346</v>
      </c>
      <c r="D70" s="31">
        <v>44742</v>
      </c>
      <c r="E70" s="37">
        <v>171.95</v>
      </c>
      <c r="F70" s="37">
        <v>172.9</v>
      </c>
      <c r="G70" s="38">
        <v>169.55</v>
      </c>
      <c r="H70" s="38">
        <v>167.15</v>
      </c>
      <c r="I70" s="38">
        <v>163.80000000000001</v>
      </c>
      <c r="J70" s="38">
        <v>175.3</v>
      </c>
      <c r="K70" s="38">
        <v>178.64999999999998</v>
      </c>
      <c r="L70" s="38">
        <v>181.05</v>
      </c>
      <c r="M70" s="28">
        <v>176.25</v>
      </c>
      <c r="N70" s="28">
        <v>170.5</v>
      </c>
      <c r="O70" s="39">
        <v>17022300</v>
      </c>
      <c r="P70" s="40">
        <v>-1.2278126251167757E-2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3679.6</v>
      </c>
      <c r="F71" s="37">
        <v>3674.7833333333328</v>
      </c>
      <c r="G71" s="38">
        <v>3651.6166666666659</v>
      </c>
      <c r="H71" s="38">
        <v>3623.6333333333332</v>
      </c>
      <c r="I71" s="38">
        <v>3600.4666666666662</v>
      </c>
      <c r="J71" s="38">
        <v>3702.7666666666655</v>
      </c>
      <c r="K71" s="38">
        <v>3725.9333333333325</v>
      </c>
      <c r="L71" s="38">
        <v>3753.9166666666652</v>
      </c>
      <c r="M71" s="28">
        <v>3697.95</v>
      </c>
      <c r="N71" s="28">
        <v>3646.8</v>
      </c>
      <c r="O71" s="39">
        <v>2843750</v>
      </c>
      <c r="P71" s="40">
        <v>-1.1522819701762313E-2</v>
      </c>
    </row>
    <row r="72" spans="1:16" ht="12.75" customHeight="1">
      <c r="A72" s="28">
        <v>62</v>
      </c>
      <c r="B72" s="29" t="s">
        <v>44</v>
      </c>
      <c r="C72" s="30" t="s">
        <v>252</v>
      </c>
      <c r="D72" s="31">
        <v>44742</v>
      </c>
      <c r="E72" s="37">
        <v>3531.3</v>
      </c>
      <c r="F72" s="37">
        <v>3507.0499999999997</v>
      </c>
      <c r="G72" s="38">
        <v>3461.3999999999996</v>
      </c>
      <c r="H72" s="38">
        <v>3391.5</v>
      </c>
      <c r="I72" s="38">
        <v>3345.85</v>
      </c>
      <c r="J72" s="38">
        <v>3576.9499999999994</v>
      </c>
      <c r="K72" s="38">
        <v>3622.6</v>
      </c>
      <c r="L72" s="38">
        <v>3692.4999999999991</v>
      </c>
      <c r="M72" s="28">
        <v>3552.7</v>
      </c>
      <c r="N72" s="28">
        <v>3437.15</v>
      </c>
      <c r="O72" s="39">
        <v>766875</v>
      </c>
      <c r="P72" s="40">
        <v>-9.7703957010258913E-4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316.45</v>
      </c>
      <c r="F73" s="37">
        <v>317.21666666666664</v>
      </c>
      <c r="G73" s="38">
        <v>313.58333333333326</v>
      </c>
      <c r="H73" s="38">
        <v>310.71666666666664</v>
      </c>
      <c r="I73" s="38">
        <v>307.08333333333326</v>
      </c>
      <c r="J73" s="38">
        <v>320.08333333333326</v>
      </c>
      <c r="K73" s="38">
        <v>323.71666666666658</v>
      </c>
      <c r="L73" s="38">
        <v>326.58333333333326</v>
      </c>
      <c r="M73" s="28">
        <v>320.85000000000002</v>
      </c>
      <c r="N73" s="28">
        <v>314.35000000000002</v>
      </c>
      <c r="O73" s="39">
        <v>46109250</v>
      </c>
      <c r="P73" s="40">
        <v>2.6550895195723151E-3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4317.75</v>
      </c>
      <c r="F74" s="37">
        <v>4325.9000000000005</v>
      </c>
      <c r="G74" s="38">
        <v>4288.2000000000007</v>
      </c>
      <c r="H74" s="38">
        <v>4258.6500000000005</v>
      </c>
      <c r="I74" s="38">
        <v>4220.9500000000007</v>
      </c>
      <c r="J74" s="38">
        <v>4355.4500000000007</v>
      </c>
      <c r="K74" s="38">
        <v>4393.1499999999996</v>
      </c>
      <c r="L74" s="38">
        <v>4422.7000000000007</v>
      </c>
      <c r="M74" s="28">
        <v>4363.6000000000004</v>
      </c>
      <c r="N74" s="28">
        <v>4296.3500000000004</v>
      </c>
      <c r="O74" s="39">
        <v>1960125</v>
      </c>
      <c r="P74" s="40">
        <v>-1.6556914393226718E-2</v>
      </c>
    </row>
    <row r="75" spans="1:16" ht="12.75" customHeight="1">
      <c r="A75" s="28">
        <v>65</v>
      </c>
      <c r="B75" s="29" t="s">
        <v>49</v>
      </c>
      <c r="C75" s="281" t="s">
        <v>99</v>
      </c>
      <c r="D75" s="31">
        <v>44742</v>
      </c>
      <c r="E75" s="37">
        <v>2877.2</v>
      </c>
      <c r="F75" s="37">
        <v>2872.2166666666672</v>
      </c>
      <c r="G75" s="38">
        <v>2836.0333333333342</v>
      </c>
      <c r="H75" s="38">
        <v>2794.8666666666672</v>
      </c>
      <c r="I75" s="38">
        <v>2758.6833333333343</v>
      </c>
      <c r="J75" s="38">
        <v>2913.3833333333341</v>
      </c>
      <c r="K75" s="38">
        <v>2949.5666666666666</v>
      </c>
      <c r="L75" s="38">
        <v>2990.733333333334</v>
      </c>
      <c r="M75" s="28">
        <v>2908.4</v>
      </c>
      <c r="N75" s="28">
        <v>2831.05</v>
      </c>
      <c r="O75" s="39">
        <v>3235050</v>
      </c>
      <c r="P75" s="40">
        <v>-2.1633315305570578E-4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1513.65</v>
      </c>
      <c r="F76" s="37">
        <v>1508.95</v>
      </c>
      <c r="G76" s="38">
        <v>1485.3500000000001</v>
      </c>
      <c r="H76" s="38">
        <v>1457.0500000000002</v>
      </c>
      <c r="I76" s="38">
        <v>1433.4500000000003</v>
      </c>
      <c r="J76" s="38">
        <v>1537.25</v>
      </c>
      <c r="K76" s="38">
        <v>1560.85</v>
      </c>
      <c r="L76" s="38">
        <v>1589.1499999999999</v>
      </c>
      <c r="M76" s="28">
        <v>1532.55</v>
      </c>
      <c r="N76" s="28">
        <v>1480.65</v>
      </c>
      <c r="O76" s="39">
        <v>2655950</v>
      </c>
      <c r="P76" s="40">
        <v>8.5412452236457631E-2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137.4</v>
      </c>
      <c r="F77" s="37">
        <v>137.20000000000002</v>
      </c>
      <c r="G77" s="38">
        <v>136.20000000000005</v>
      </c>
      <c r="H77" s="38">
        <v>135.00000000000003</v>
      </c>
      <c r="I77" s="38">
        <v>134.00000000000006</v>
      </c>
      <c r="J77" s="38">
        <v>138.40000000000003</v>
      </c>
      <c r="K77" s="38">
        <v>139.39999999999998</v>
      </c>
      <c r="L77" s="38">
        <v>140.60000000000002</v>
      </c>
      <c r="M77" s="28">
        <v>138.19999999999999</v>
      </c>
      <c r="N77" s="28">
        <v>136</v>
      </c>
      <c r="O77" s="39">
        <v>23277600</v>
      </c>
      <c r="P77" s="40">
        <v>3.4394496880499122E-2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89.75</v>
      </c>
      <c r="F78" s="37">
        <v>89</v>
      </c>
      <c r="G78" s="38">
        <v>88</v>
      </c>
      <c r="H78" s="38">
        <v>86.25</v>
      </c>
      <c r="I78" s="38">
        <v>85.25</v>
      </c>
      <c r="J78" s="38">
        <v>90.75</v>
      </c>
      <c r="K78" s="38">
        <v>91.75</v>
      </c>
      <c r="L78" s="38">
        <v>93.5</v>
      </c>
      <c r="M78" s="28">
        <v>90</v>
      </c>
      <c r="N78" s="28">
        <v>87.25</v>
      </c>
      <c r="O78" s="39">
        <v>73780000</v>
      </c>
      <c r="P78" s="40">
        <v>2.5576869613566863E-2</v>
      </c>
    </row>
    <row r="79" spans="1:16" ht="12.75" customHeight="1">
      <c r="A79" s="28">
        <v>69</v>
      </c>
      <c r="B79" s="29" t="s">
        <v>86</v>
      </c>
      <c r="C79" s="30" t="s">
        <v>361</v>
      </c>
      <c r="D79" s="31">
        <v>44742</v>
      </c>
      <c r="E79" s="37">
        <v>100.2</v>
      </c>
      <c r="F79" s="37">
        <v>99.883333333333326</v>
      </c>
      <c r="G79" s="38">
        <v>98.816666666666649</v>
      </c>
      <c r="H79" s="38">
        <v>97.433333333333323</v>
      </c>
      <c r="I79" s="38">
        <v>96.366666666666646</v>
      </c>
      <c r="J79" s="38">
        <v>101.26666666666665</v>
      </c>
      <c r="K79" s="38">
        <v>102.33333333333331</v>
      </c>
      <c r="L79" s="38">
        <v>103.71666666666665</v>
      </c>
      <c r="M79" s="28">
        <v>100.95</v>
      </c>
      <c r="N79" s="28">
        <v>98.5</v>
      </c>
      <c r="O79" s="39">
        <v>13683800</v>
      </c>
      <c r="P79" s="40">
        <v>0.1028918692372171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132.85</v>
      </c>
      <c r="F80" s="37">
        <v>132.64999999999998</v>
      </c>
      <c r="G80" s="38">
        <v>131.34999999999997</v>
      </c>
      <c r="H80" s="38">
        <v>129.85</v>
      </c>
      <c r="I80" s="38">
        <v>128.54999999999998</v>
      </c>
      <c r="J80" s="38">
        <v>134.14999999999995</v>
      </c>
      <c r="K80" s="38">
        <v>135.44999999999996</v>
      </c>
      <c r="L80" s="38">
        <v>136.94999999999993</v>
      </c>
      <c r="M80" s="28">
        <v>133.94999999999999</v>
      </c>
      <c r="N80" s="28">
        <v>131.15</v>
      </c>
      <c r="O80" s="39">
        <v>34263700</v>
      </c>
      <c r="P80" s="40">
        <v>3.5773557071731514E-2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384.8</v>
      </c>
      <c r="F81" s="37">
        <v>382.2</v>
      </c>
      <c r="G81" s="38">
        <v>377.5</v>
      </c>
      <c r="H81" s="38">
        <v>370.2</v>
      </c>
      <c r="I81" s="38">
        <v>365.5</v>
      </c>
      <c r="J81" s="38">
        <v>389.5</v>
      </c>
      <c r="K81" s="38">
        <v>394.19999999999993</v>
      </c>
      <c r="L81" s="38">
        <v>401.5</v>
      </c>
      <c r="M81" s="28">
        <v>386.9</v>
      </c>
      <c r="N81" s="28">
        <v>374.9</v>
      </c>
      <c r="O81" s="39">
        <v>6391700</v>
      </c>
      <c r="P81" s="40">
        <v>1.0545454545454545E-2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34.65</v>
      </c>
      <c r="F82" s="37">
        <v>34.5</v>
      </c>
      <c r="G82" s="38">
        <v>34.25</v>
      </c>
      <c r="H82" s="38">
        <v>33.85</v>
      </c>
      <c r="I82" s="38">
        <v>33.6</v>
      </c>
      <c r="J82" s="38">
        <v>34.9</v>
      </c>
      <c r="K82" s="38">
        <v>35.15</v>
      </c>
      <c r="L82" s="38">
        <v>35.549999999999997</v>
      </c>
      <c r="M82" s="28">
        <v>34.75</v>
      </c>
      <c r="N82" s="28">
        <v>34.1</v>
      </c>
      <c r="O82" s="39">
        <v>134055000</v>
      </c>
      <c r="P82" s="40">
        <v>4.3249868674487831E-2</v>
      </c>
    </row>
    <row r="83" spans="1:16" ht="12.75" customHeight="1">
      <c r="A83" s="28">
        <v>73</v>
      </c>
      <c r="B83" s="29" t="s">
        <v>44</v>
      </c>
      <c r="C83" s="30" t="s">
        <v>378</v>
      </c>
      <c r="D83" s="31">
        <v>44742</v>
      </c>
      <c r="E83" s="37">
        <v>584.25</v>
      </c>
      <c r="F83" s="37">
        <v>584.48333333333335</v>
      </c>
      <c r="G83" s="38">
        <v>578.31666666666672</v>
      </c>
      <c r="H83" s="38">
        <v>572.38333333333333</v>
      </c>
      <c r="I83" s="38">
        <v>566.2166666666667</v>
      </c>
      <c r="J83" s="38">
        <v>590.41666666666674</v>
      </c>
      <c r="K83" s="38">
        <v>596.58333333333326</v>
      </c>
      <c r="L83" s="38">
        <v>602.51666666666677</v>
      </c>
      <c r="M83" s="28">
        <v>590.65</v>
      </c>
      <c r="N83" s="28">
        <v>578.54999999999995</v>
      </c>
      <c r="O83" s="39">
        <v>3346200</v>
      </c>
      <c r="P83" s="40">
        <v>1.7793594306049824E-2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795.1</v>
      </c>
      <c r="F84" s="37">
        <v>788.5333333333333</v>
      </c>
      <c r="G84" s="38">
        <v>780.06666666666661</v>
      </c>
      <c r="H84" s="38">
        <v>765.0333333333333</v>
      </c>
      <c r="I84" s="38">
        <v>756.56666666666661</v>
      </c>
      <c r="J84" s="38">
        <v>803.56666666666661</v>
      </c>
      <c r="K84" s="38">
        <v>812.0333333333333</v>
      </c>
      <c r="L84" s="38">
        <v>827.06666666666661</v>
      </c>
      <c r="M84" s="28">
        <v>797</v>
      </c>
      <c r="N84" s="28">
        <v>773.5</v>
      </c>
      <c r="O84" s="39">
        <v>8489500</v>
      </c>
      <c r="P84" s="40">
        <v>4.5556738847473671E-3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1203.4000000000001</v>
      </c>
      <c r="F85" s="37">
        <v>1198.7500000000002</v>
      </c>
      <c r="G85" s="38">
        <v>1188.5500000000004</v>
      </c>
      <c r="H85" s="38">
        <v>1173.7000000000003</v>
      </c>
      <c r="I85" s="38">
        <v>1163.5000000000005</v>
      </c>
      <c r="J85" s="38">
        <v>1213.6000000000004</v>
      </c>
      <c r="K85" s="38">
        <v>1223.8000000000002</v>
      </c>
      <c r="L85" s="38">
        <v>1238.6500000000003</v>
      </c>
      <c r="M85" s="28">
        <v>1208.95</v>
      </c>
      <c r="N85" s="28">
        <v>1183.9000000000001</v>
      </c>
      <c r="O85" s="39">
        <v>4711850</v>
      </c>
      <c r="P85" s="40">
        <v>6.9022639425731641E-4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256.64999999999998</v>
      </c>
      <c r="F86" s="37">
        <v>251.96666666666667</v>
      </c>
      <c r="G86" s="38">
        <v>246.53333333333336</v>
      </c>
      <c r="H86" s="38">
        <v>236.41666666666669</v>
      </c>
      <c r="I86" s="38">
        <v>230.98333333333338</v>
      </c>
      <c r="J86" s="38">
        <v>262.08333333333337</v>
      </c>
      <c r="K86" s="38">
        <v>267.51666666666665</v>
      </c>
      <c r="L86" s="38">
        <v>277.63333333333333</v>
      </c>
      <c r="M86" s="28">
        <v>257.39999999999998</v>
      </c>
      <c r="N86" s="28">
        <v>241.85</v>
      </c>
      <c r="O86" s="39">
        <v>8371550</v>
      </c>
      <c r="P86" s="40">
        <v>-2.0630798207746933E-2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1325.7</v>
      </c>
      <c r="F87" s="37">
        <v>1328.1166666666666</v>
      </c>
      <c r="G87" s="38">
        <v>1312.6833333333332</v>
      </c>
      <c r="H87" s="38">
        <v>1299.6666666666665</v>
      </c>
      <c r="I87" s="38">
        <v>1284.2333333333331</v>
      </c>
      <c r="J87" s="38">
        <v>1341.1333333333332</v>
      </c>
      <c r="K87" s="38">
        <v>1356.5666666666666</v>
      </c>
      <c r="L87" s="38">
        <v>1369.5833333333333</v>
      </c>
      <c r="M87" s="28">
        <v>1343.55</v>
      </c>
      <c r="N87" s="28">
        <v>1315.1</v>
      </c>
      <c r="O87" s="39">
        <v>14140750</v>
      </c>
      <c r="P87" s="40">
        <v>3.7086985839514496E-3</v>
      </c>
    </row>
    <row r="88" spans="1:16" ht="12.75" customHeight="1">
      <c r="A88" s="28">
        <v>78</v>
      </c>
      <c r="B88" s="29" t="s">
        <v>79</v>
      </c>
      <c r="C88" s="30" t="s">
        <v>259</v>
      </c>
      <c r="D88" s="31">
        <v>44742</v>
      </c>
      <c r="E88" s="37">
        <v>215.65</v>
      </c>
      <c r="F88" s="37">
        <v>214.19999999999996</v>
      </c>
      <c r="G88" s="38">
        <v>211.14999999999992</v>
      </c>
      <c r="H88" s="38">
        <v>206.64999999999995</v>
      </c>
      <c r="I88" s="38">
        <v>203.59999999999991</v>
      </c>
      <c r="J88" s="38">
        <v>218.69999999999993</v>
      </c>
      <c r="K88" s="38">
        <v>221.74999999999994</v>
      </c>
      <c r="L88" s="38">
        <v>226.24999999999994</v>
      </c>
      <c r="M88" s="28">
        <v>217.25</v>
      </c>
      <c r="N88" s="28">
        <v>209.7</v>
      </c>
      <c r="O88" s="39">
        <v>3112200</v>
      </c>
      <c r="P88" s="40">
        <v>5.5376581098036559E-2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421.4</v>
      </c>
      <c r="F89" s="37">
        <v>417</v>
      </c>
      <c r="G89" s="38">
        <v>411.55</v>
      </c>
      <c r="H89" s="38">
        <v>401.7</v>
      </c>
      <c r="I89" s="38">
        <v>396.25</v>
      </c>
      <c r="J89" s="38">
        <v>426.85</v>
      </c>
      <c r="K89" s="38">
        <v>432.30000000000007</v>
      </c>
      <c r="L89" s="38">
        <v>442.15000000000003</v>
      </c>
      <c r="M89" s="28">
        <v>422.45</v>
      </c>
      <c r="N89" s="28">
        <v>407.15</v>
      </c>
      <c r="O89" s="39">
        <v>5398750</v>
      </c>
      <c r="P89" s="40">
        <v>-1.1217948717948718E-2</v>
      </c>
    </row>
    <row r="90" spans="1:16" ht="12.75" customHeight="1">
      <c r="A90" s="28">
        <v>80</v>
      </c>
      <c r="B90" s="29" t="s">
        <v>44</v>
      </c>
      <c r="C90" s="30" t="s">
        <v>260</v>
      </c>
      <c r="D90" s="31">
        <v>44742</v>
      </c>
      <c r="E90" s="37">
        <v>1796.15</v>
      </c>
      <c r="F90" s="37">
        <v>1790.8333333333333</v>
      </c>
      <c r="G90" s="38">
        <v>1776.6166666666666</v>
      </c>
      <c r="H90" s="38">
        <v>1757.0833333333333</v>
      </c>
      <c r="I90" s="38">
        <v>1742.8666666666666</v>
      </c>
      <c r="J90" s="38">
        <v>1810.3666666666666</v>
      </c>
      <c r="K90" s="38">
        <v>1824.5833333333333</v>
      </c>
      <c r="L90" s="38">
        <v>1844.1166666666666</v>
      </c>
      <c r="M90" s="28">
        <v>1805.05</v>
      </c>
      <c r="N90" s="28">
        <v>1771.3</v>
      </c>
      <c r="O90" s="39">
        <v>2033950</v>
      </c>
      <c r="P90" s="40">
        <v>1.403180542563143E-3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1110.05</v>
      </c>
      <c r="F91" s="37">
        <v>1105.0166666666667</v>
      </c>
      <c r="G91" s="38">
        <v>1095.0333333333333</v>
      </c>
      <c r="H91" s="38">
        <v>1080.0166666666667</v>
      </c>
      <c r="I91" s="38">
        <v>1070.0333333333333</v>
      </c>
      <c r="J91" s="38">
        <v>1120.0333333333333</v>
      </c>
      <c r="K91" s="38">
        <v>1130.0166666666664</v>
      </c>
      <c r="L91" s="38">
        <v>1145.0333333333333</v>
      </c>
      <c r="M91" s="28">
        <v>1115</v>
      </c>
      <c r="N91" s="28">
        <v>1090</v>
      </c>
      <c r="O91" s="39">
        <v>6706000</v>
      </c>
      <c r="P91" s="40">
        <v>0.15910465819721717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969.15</v>
      </c>
      <c r="F92" s="37">
        <v>972.01666666666654</v>
      </c>
      <c r="G92" s="38">
        <v>959.23333333333312</v>
      </c>
      <c r="H92" s="38">
        <v>949.31666666666661</v>
      </c>
      <c r="I92" s="38">
        <v>936.53333333333319</v>
      </c>
      <c r="J92" s="38">
        <v>981.93333333333305</v>
      </c>
      <c r="K92" s="38">
        <v>994.71666666666658</v>
      </c>
      <c r="L92" s="38">
        <v>1004.633333333333</v>
      </c>
      <c r="M92" s="28">
        <v>984.8</v>
      </c>
      <c r="N92" s="28">
        <v>962.1</v>
      </c>
      <c r="O92" s="39">
        <v>22248800</v>
      </c>
      <c r="P92" s="40">
        <v>1.7965770479402403E-3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2194.75</v>
      </c>
      <c r="F93" s="37">
        <v>2187.25</v>
      </c>
      <c r="G93" s="38">
        <v>2170.0500000000002</v>
      </c>
      <c r="H93" s="38">
        <v>2145.3500000000004</v>
      </c>
      <c r="I93" s="38">
        <v>2128.1500000000005</v>
      </c>
      <c r="J93" s="38">
        <v>2211.9499999999998</v>
      </c>
      <c r="K93" s="38">
        <v>2229.1499999999996</v>
      </c>
      <c r="L93" s="38">
        <v>2253.8499999999995</v>
      </c>
      <c r="M93" s="28">
        <v>2204.4499999999998</v>
      </c>
      <c r="N93" s="28">
        <v>2162.5500000000002</v>
      </c>
      <c r="O93" s="39">
        <v>24901200</v>
      </c>
      <c r="P93" s="40">
        <v>2.5880608083055246E-2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1819.55</v>
      </c>
      <c r="F94" s="37">
        <v>1825.2166666666665</v>
      </c>
      <c r="G94" s="38">
        <v>1804.4333333333329</v>
      </c>
      <c r="H94" s="38">
        <v>1789.3166666666664</v>
      </c>
      <c r="I94" s="38">
        <v>1768.5333333333328</v>
      </c>
      <c r="J94" s="38">
        <v>1840.333333333333</v>
      </c>
      <c r="K94" s="38">
        <v>1861.1166666666663</v>
      </c>
      <c r="L94" s="38">
        <v>1876.2333333333331</v>
      </c>
      <c r="M94" s="28">
        <v>1846</v>
      </c>
      <c r="N94" s="28">
        <v>1810.1</v>
      </c>
      <c r="O94" s="39">
        <v>3911100</v>
      </c>
      <c r="P94" s="40">
        <v>2.3419510152815574E-2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1355.1</v>
      </c>
      <c r="F95" s="37">
        <v>1352.7833333333333</v>
      </c>
      <c r="G95" s="38">
        <v>1344.3166666666666</v>
      </c>
      <c r="H95" s="38">
        <v>1333.5333333333333</v>
      </c>
      <c r="I95" s="38">
        <v>1325.0666666666666</v>
      </c>
      <c r="J95" s="38">
        <v>1363.5666666666666</v>
      </c>
      <c r="K95" s="38">
        <v>1372.0333333333333</v>
      </c>
      <c r="L95" s="38">
        <v>1382.8166666666666</v>
      </c>
      <c r="M95" s="28">
        <v>1361.25</v>
      </c>
      <c r="N95" s="28">
        <v>1342</v>
      </c>
      <c r="O95" s="39">
        <v>61740800</v>
      </c>
      <c r="P95" s="40">
        <v>-3.0993295146751918E-3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562.79999999999995</v>
      </c>
      <c r="F96" s="37">
        <v>562.76666666666654</v>
      </c>
      <c r="G96" s="38">
        <v>559.1333333333331</v>
      </c>
      <c r="H96" s="38">
        <v>555.46666666666658</v>
      </c>
      <c r="I96" s="38">
        <v>551.83333333333314</v>
      </c>
      <c r="J96" s="38">
        <v>566.43333333333305</v>
      </c>
      <c r="K96" s="38">
        <v>570.06666666666649</v>
      </c>
      <c r="L96" s="38">
        <v>573.73333333333301</v>
      </c>
      <c r="M96" s="28">
        <v>566.4</v>
      </c>
      <c r="N96" s="28">
        <v>559.1</v>
      </c>
      <c r="O96" s="39">
        <v>21604000</v>
      </c>
      <c r="P96" s="40">
        <v>7.9031099250744131E-3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2758.25</v>
      </c>
      <c r="F97" s="37">
        <v>2738.1833333333329</v>
      </c>
      <c r="G97" s="38">
        <v>2710.1166666666659</v>
      </c>
      <c r="H97" s="38">
        <v>2661.9833333333331</v>
      </c>
      <c r="I97" s="38">
        <v>2633.9166666666661</v>
      </c>
      <c r="J97" s="38">
        <v>2786.3166666666657</v>
      </c>
      <c r="K97" s="38">
        <v>2814.3833333333323</v>
      </c>
      <c r="L97" s="38">
        <v>2862.5166666666655</v>
      </c>
      <c r="M97" s="28">
        <v>2766.25</v>
      </c>
      <c r="N97" s="28">
        <v>2690.05</v>
      </c>
      <c r="O97" s="39">
        <v>4291200</v>
      </c>
      <c r="P97" s="40">
        <v>2.4201632536159243E-2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322.2</v>
      </c>
      <c r="F98" s="37">
        <v>321.58333333333331</v>
      </c>
      <c r="G98" s="38">
        <v>317.46666666666664</v>
      </c>
      <c r="H98" s="38">
        <v>312.73333333333335</v>
      </c>
      <c r="I98" s="38">
        <v>308.61666666666667</v>
      </c>
      <c r="J98" s="38">
        <v>326.31666666666661</v>
      </c>
      <c r="K98" s="38">
        <v>330.43333333333328</v>
      </c>
      <c r="L98" s="38">
        <v>335.16666666666657</v>
      </c>
      <c r="M98" s="28">
        <v>325.7</v>
      </c>
      <c r="N98" s="28">
        <v>316.85000000000002</v>
      </c>
      <c r="O98" s="39">
        <v>53422125</v>
      </c>
      <c r="P98" s="40">
        <v>1.9961287200580694E-3</v>
      </c>
    </row>
    <row r="99" spans="1:16" ht="12.75" customHeight="1">
      <c r="A99" s="28">
        <v>89</v>
      </c>
      <c r="B99" s="29" t="s">
        <v>119</v>
      </c>
      <c r="C99" s="30" t="s">
        <v>388</v>
      </c>
      <c r="D99" s="31">
        <v>44742</v>
      </c>
      <c r="E99" s="37">
        <v>85.55</v>
      </c>
      <c r="F99" s="37">
        <v>85.183333333333337</v>
      </c>
      <c r="G99" s="38">
        <v>83.316666666666677</v>
      </c>
      <c r="H99" s="38">
        <v>81.083333333333343</v>
      </c>
      <c r="I99" s="38">
        <v>79.216666666666683</v>
      </c>
      <c r="J99" s="38">
        <v>87.416666666666671</v>
      </c>
      <c r="K99" s="38">
        <v>89.283333333333346</v>
      </c>
      <c r="L99" s="38">
        <v>91.516666666666666</v>
      </c>
      <c r="M99" s="28">
        <v>87.05</v>
      </c>
      <c r="N99" s="28">
        <v>82.95</v>
      </c>
      <c r="O99" s="39">
        <v>15854100</v>
      </c>
      <c r="P99" s="40">
        <v>7.2737852778585979E-2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220.35</v>
      </c>
      <c r="F100" s="37">
        <v>222.16666666666666</v>
      </c>
      <c r="G100" s="38">
        <v>217.98333333333332</v>
      </c>
      <c r="H100" s="38">
        <v>215.61666666666667</v>
      </c>
      <c r="I100" s="38">
        <v>211.43333333333334</v>
      </c>
      <c r="J100" s="38">
        <v>224.5333333333333</v>
      </c>
      <c r="K100" s="38">
        <v>228.71666666666664</v>
      </c>
      <c r="L100" s="38">
        <v>231.08333333333329</v>
      </c>
      <c r="M100" s="28">
        <v>226.35</v>
      </c>
      <c r="N100" s="28">
        <v>219.8</v>
      </c>
      <c r="O100" s="39">
        <v>24278400</v>
      </c>
      <c r="P100" s="40">
        <v>2.2282855843565257E-2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2304.85</v>
      </c>
      <c r="F101" s="37">
        <v>2294.3333333333335</v>
      </c>
      <c r="G101" s="38">
        <v>2270.666666666667</v>
      </c>
      <c r="H101" s="38">
        <v>2236.4833333333336</v>
      </c>
      <c r="I101" s="38">
        <v>2212.8166666666671</v>
      </c>
      <c r="J101" s="38">
        <v>2328.5166666666669</v>
      </c>
      <c r="K101" s="38">
        <v>2352.1833333333338</v>
      </c>
      <c r="L101" s="38">
        <v>2386.3666666666668</v>
      </c>
      <c r="M101" s="28">
        <v>2318</v>
      </c>
      <c r="N101" s="28">
        <v>2260.15</v>
      </c>
      <c r="O101" s="39">
        <v>12941400</v>
      </c>
      <c r="P101" s="40">
        <v>-8.2078399816070818E-3</v>
      </c>
    </row>
    <row r="102" spans="1:16" ht="12.75" customHeight="1">
      <c r="A102" s="28">
        <v>92</v>
      </c>
      <c r="B102" s="29" t="s">
        <v>44</v>
      </c>
      <c r="C102" s="30" t="s">
        <v>389</v>
      </c>
      <c r="D102" s="31">
        <v>44742</v>
      </c>
      <c r="E102" s="37">
        <v>33818.1</v>
      </c>
      <c r="F102" s="37">
        <v>33733.883333333339</v>
      </c>
      <c r="G102" s="38">
        <v>33367.766666666677</v>
      </c>
      <c r="H102" s="38">
        <v>32917.433333333342</v>
      </c>
      <c r="I102" s="38">
        <v>32551.31666666668</v>
      </c>
      <c r="J102" s="38">
        <v>34184.216666666674</v>
      </c>
      <c r="K102" s="38">
        <v>34550.333333333328</v>
      </c>
      <c r="L102" s="38">
        <v>35000.666666666672</v>
      </c>
      <c r="M102" s="28">
        <v>34100</v>
      </c>
      <c r="N102" s="28">
        <v>33283.550000000003</v>
      </c>
      <c r="O102" s="39">
        <v>20085</v>
      </c>
      <c r="P102" s="40">
        <v>-2.9784065524944155E-3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101.35</v>
      </c>
      <c r="F103" s="37">
        <v>102.45</v>
      </c>
      <c r="G103" s="38">
        <v>98.9</v>
      </c>
      <c r="H103" s="38">
        <v>96.45</v>
      </c>
      <c r="I103" s="38">
        <v>92.9</v>
      </c>
      <c r="J103" s="38">
        <v>104.9</v>
      </c>
      <c r="K103" s="38">
        <v>108.44999999999999</v>
      </c>
      <c r="L103" s="38">
        <v>110.9</v>
      </c>
      <c r="M103" s="28">
        <v>106</v>
      </c>
      <c r="N103" s="28">
        <v>100</v>
      </c>
      <c r="O103" s="39">
        <v>33129400</v>
      </c>
      <c r="P103" s="40">
        <v>-1.7908014288466955E-2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713.35</v>
      </c>
      <c r="F104" s="37">
        <v>711.5</v>
      </c>
      <c r="G104" s="38">
        <v>708.1</v>
      </c>
      <c r="H104" s="38">
        <v>702.85</v>
      </c>
      <c r="I104" s="38">
        <v>699.45</v>
      </c>
      <c r="J104" s="38">
        <v>716.75</v>
      </c>
      <c r="K104" s="38">
        <v>720.15000000000009</v>
      </c>
      <c r="L104" s="38">
        <v>725.4</v>
      </c>
      <c r="M104" s="28">
        <v>714.9</v>
      </c>
      <c r="N104" s="28">
        <v>706.25</v>
      </c>
      <c r="O104" s="39">
        <v>88521125</v>
      </c>
      <c r="P104" s="40">
        <v>-1.6709177829028761E-2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1123.3</v>
      </c>
      <c r="F105" s="37">
        <v>1122.3999999999999</v>
      </c>
      <c r="G105" s="38">
        <v>1115.0999999999997</v>
      </c>
      <c r="H105" s="38">
        <v>1106.8999999999999</v>
      </c>
      <c r="I105" s="38">
        <v>1099.5999999999997</v>
      </c>
      <c r="J105" s="38">
        <v>1130.5999999999997</v>
      </c>
      <c r="K105" s="38">
        <v>1137.8999999999999</v>
      </c>
      <c r="L105" s="38">
        <v>1146.0999999999997</v>
      </c>
      <c r="M105" s="28">
        <v>1129.7</v>
      </c>
      <c r="N105" s="28">
        <v>1114.2</v>
      </c>
      <c r="O105" s="39">
        <v>3541525</v>
      </c>
      <c r="P105" s="40">
        <v>1.72119140625E-2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494.1</v>
      </c>
      <c r="F106" s="37">
        <v>497.26666666666665</v>
      </c>
      <c r="G106" s="38">
        <v>489.88333333333333</v>
      </c>
      <c r="H106" s="38">
        <v>485.66666666666669</v>
      </c>
      <c r="I106" s="38">
        <v>478.28333333333336</v>
      </c>
      <c r="J106" s="38">
        <v>501.48333333333329</v>
      </c>
      <c r="K106" s="38">
        <v>508.86666666666662</v>
      </c>
      <c r="L106" s="38">
        <v>513.08333333333326</v>
      </c>
      <c r="M106" s="28">
        <v>504.65</v>
      </c>
      <c r="N106" s="28">
        <v>493.05</v>
      </c>
      <c r="O106" s="39">
        <v>6438750</v>
      </c>
      <c r="P106" s="40">
        <v>2.0565858297669996E-2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8.8000000000000007</v>
      </c>
      <c r="F107" s="37">
        <v>8.7333333333333325</v>
      </c>
      <c r="G107" s="38">
        <v>8.6166666666666654</v>
      </c>
      <c r="H107" s="38">
        <v>8.4333333333333336</v>
      </c>
      <c r="I107" s="38">
        <v>8.3166666666666664</v>
      </c>
      <c r="J107" s="38">
        <v>8.9166666666666643</v>
      </c>
      <c r="K107" s="38">
        <v>9.0333333333333314</v>
      </c>
      <c r="L107" s="38">
        <v>9.2166666666666632</v>
      </c>
      <c r="M107" s="28">
        <v>8.85</v>
      </c>
      <c r="N107" s="28">
        <v>8.5500000000000007</v>
      </c>
      <c r="O107" s="39">
        <v>749210000</v>
      </c>
      <c r="P107" s="40">
        <v>5.0859106529209622E-2</v>
      </c>
    </row>
    <row r="108" spans="1:16" ht="12.75" customHeight="1">
      <c r="A108" s="28">
        <v>98</v>
      </c>
      <c r="B108" s="29" t="s">
        <v>63</v>
      </c>
      <c r="C108" s="30" t="s">
        <v>393</v>
      </c>
      <c r="D108" s="31">
        <v>44742</v>
      </c>
      <c r="E108" s="37">
        <v>49.05</v>
      </c>
      <c r="F108" s="37">
        <v>48.199999999999996</v>
      </c>
      <c r="G108" s="38">
        <v>47.099999999999994</v>
      </c>
      <c r="H108" s="38">
        <v>45.15</v>
      </c>
      <c r="I108" s="38">
        <v>44.05</v>
      </c>
      <c r="J108" s="38">
        <v>50.149999999999991</v>
      </c>
      <c r="K108" s="38">
        <v>51.25</v>
      </c>
      <c r="L108" s="38">
        <v>53.199999999999989</v>
      </c>
      <c r="M108" s="28">
        <v>49.3</v>
      </c>
      <c r="N108" s="28">
        <v>46.25</v>
      </c>
      <c r="O108" s="39">
        <v>109420000</v>
      </c>
      <c r="P108" s="40">
        <v>3.3043806646525682E-2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31.05</v>
      </c>
      <c r="F109" s="37">
        <v>30.783333333333331</v>
      </c>
      <c r="G109" s="38">
        <v>30.266666666666662</v>
      </c>
      <c r="H109" s="38">
        <v>29.483333333333331</v>
      </c>
      <c r="I109" s="38">
        <v>28.966666666666661</v>
      </c>
      <c r="J109" s="38">
        <v>31.566666666666663</v>
      </c>
      <c r="K109" s="38">
        <v>32.083333333333329</v>
      </c>
      <c r="L109" s="38">
        <v>32.86666666666666</v>
      </c>
      <c r="M109" s="28">
        <v>31.3</v>
      </c>
      <c r="N109" s="28">
        <v>30</v>
      </c>
      <c r="O109" s="39">
        <v>276552600</v>
      </c>
      <c r="P109" s="40">
        <v>-2.3046075193834597E-2</v>
      </c>
    </row>
    <row r="110" spans="1:16" ht="12.75" customHeight="1">
      <c r="A110" s="28">
        <v>100</v>
      </c>
      <c r="B110" s="29" t="s">
        <v>44</v>
      </c>
      <c r="C110" s="30" t="s">
        <v>404</v>
      </c>
      <c r="D110" s="31">
        <v>44742</v>
      </c>
      <c r="E110" s="37">
        <v>174.65</v>
      </c>
      <c r="F110" s="37">
        <v>173.7166666666667</v>
      </c>
      <c r="G110" s="38">
        <v>172.23333333333341</v>
      </c>
      <c r="H110" s="38">
        <v>169.81666666666672</v>
      </c>
      <c r="I110" s="38">
        <v>168.33333333333343</v>
      </c>
      <c r="J110" s="38">
        <v>176.13333333333338</v>
      </c>
      <c r="K110" s="38">
        <v>177.61666666666667</v>
      </c>
      <c r="L110" s="38">
        <v>180.03333333333336</v>
      </c>
      <c r="M110" s="28">
        <v>175.2</v>
      </c>
      <c r="N110" s="28">
        <v>171.3</v>
      </c>
      <c r="O110" s="39">
        <v>42551250</v>
      </c>
      <c r="P110" s="40">
        <v>2.9206349206349208E-2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370.55</v>
      </c>
      <c r="F111" s="37">
        <v>366.7833333333333</v>
      </c>
      <c r="G111" s="38">
        <v>362.36666666666662</v>
      </c>
      <c r="H111" s="38">
        <v>354.18333333333334</v>
      </c>
      <c r="I111" s="38">
        <v>349.76666666666665</v>
      </c>
      <c r="J111" s="38">
        <v>374.96666666666658</v>
      </c>
      <c r="K111" s="38">
        <v>379.38333333333333</v>
      </c>
      <c r="L111" s="38">
        <v>387.56666666666655</v>
      </c>
      <c r="M111" s="28">
        <v>371.2</v>
      </c>
      <c r="N111" s="28">
        <v>358.6</v>
      </c>
      <c r="O111" s="39">
        <v>12460250</v>
      </c>
      <c r="P111" s="40">
        <v>9.5370482291792583E-2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227.3</v>
      </c>
      <c r="F112" s="37">
        <v>226.94999999999996</v>
      </c>
      <c r="G112" s="38">
        <v>224.79999999999993</v>
      </c>
      <c r="H112" s="38">
        <v>222.29999999999995</v>
      </c>
      <c r="I112" s="38">
        <v>220.14999999999992</v>
      </c>
      <c r="J112" s="38">
        <v>229.44999999999993</v>
      </c>
      <c r="K112" s="38">
        <v>231.59999999999997</v>
      </c>
      <c r="L112" s="38">
        <v>234.09999999999994</v>
      </c>
      <c r="M112" s="28">
        <v>229.1</v>
      </c>
      <c r="N112" s="28">
        <v>224.45</v>
      </c>
      <c r="O112" s="39">
        <v>19064280</v>
      </c>
      <c r="P112" s="40">
        <v>5.7288351368555059E-3</v>
      </c>
    </row>
    <row r="113" spans="1:16" ht="12.75" customHeight="1">
      <c r="A113" s="28">
        <v>103</v>
      </c>
      <c r="B113" s="29" t="s">
        <v>42</v>
      </c>
      <c r="C113" s="30" t="s">
        <v>401</v>
      </c>
      <c r="D113" s="31">
        <v>44742</v>
      </c>
      <c r="E113" s="37">
        <v>158.25</v>
      </c>
      <c r="F113" s="37">
        <v>157.6</v>
      </c>
      <c r="G113" s="38">
        <v>156</v>
      </c>
      <c r="H113" s="38">
        <v>153.75</v>
      </c>
      <c r="I113" s="38">
        <v>152.15</v>
      </c>
      <c r="J113" s="38">
        <v>159.85</v>
      </c>
      <c r="K113" s="38">
        <v>161.44999999999996</v>
      </c>
      <c r="L113" s="38">
        <v>163.69999999999999</v>
      </c>
      <c r="M113" s="28">
        <v>159.19999999999999</v>
      </c>
      <c r="N113" s="28">
        <v>155.35</v>
      </c>
      <c r="O113" s="39">
        <v>11449200</v>
      </c>
      <c r="P113" s="40">
        <v>2.1474773609314358E-2</v>
      </c>
    </row>
    <row r="114" spans="1:16" ht="12.75" customHeight="1">
      <c r="A114" s="28">
        <v>104</v>
      </c>
      <c r="B114" s="29" t="s">
        <v>44</v>
      </c>
      <c r="C114" s="30" t="s">
        <v>263</v>
      </c>
      <c r="D114" s="31">
        <v>44742</v>
      </c>
      <c r="E114" s="37">
        <v>4147.6499999999996</v>
      </c>
      <c r="F114" s="37">
        <v>4193.95</v>
      </c>
      <c r="G114" s="38">
        <v>4066.1499999999996</v>
      </c>
      <c r="H114" s="38">
        <v>3984.6499999999996</v>
      </c>
      <c r="I114" s="38">
        <v>3856.8499999999995</v>
      </c>
      <c r="J114" s="38">
        <v>4275.45</v>
      </c>
      <c r="K114" s="38">
        <v>4403.2500000000009</v>
      </c>
      <c r="L114" s="38">
        <v>4484.75</v>
      </c>
      <c r="M114" s="28">
        <v>4321.75</v>
      </c>
      <c r="N114" s="28">
        <v>4112.45</v>
      </c>
      <c r="O114" s="39">
        <v>337125</v>
      </c>
      <c r="P114" s="40">
        <v>7.4587616543150853E-2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1633.85</v>
      </c>
      <c r="F115" s="37">
        <v>1626.7666666666667</v>
      </c>
      <c r="G115" s="38">
        <v>1612.2833333333333</v>
      </c>
      <c r="H115" s="38">
        <v>1590.7166666666667</v>
      </c>
      <c r="I115" s="38">
        <v>1576.2333333333333</v>
      </c>
      <c r="J115" s="38">
        <v>1648.3333333333333</v>
      </c>
      <c r="K115" s="38">
        <v>1662.8166666666664</v>
      </c>
      <c r="L115" s="38">
        <v>1684.3833333333332</v>
      </c>
      <c r="M115" s="28">
        <v>1641.25</v>
      </c>
      <c r="N115" s="28">
        <v>1605.2</v>
      </c>
      <c r="O115" s="39">
        <v>3298300</v>
      </c>
      <c r="P115" s="40">
        <v>7.3759601728692944E-3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806.75</v>
      </c>
      <c r="F116" s="37">
        <v>805.05000000000007</v>
      </c>
      <c r="G116" s="38">
        <v>794.70000000000016</v>
      </c>
      <c r="H116" s="38">
        <v>782.65000000000009</v>
      </c>
      <c r="I116" s="38">
        <v>772.30000000000018</v>
      </c>
      <c r="J116" s="38">
        <v>817.10000000000014</v>
      </c>
      <c r="K116" s="38">
        <v>827.45</v>
      </c>
      <c r="L116" s="38">
        <v>839.50000000000011</v>
      </c>
      <c r="M116" s="28">
        <v>815.4</v>
      </c>
      <c r="N116" s="28">
        <v>793</v>
      </c>
      <c r="O116" s="39">
        <v>28347300</v>
      </c>
      <c r="P116" s="40">
        <v>-1.8998972186750552E-2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216.9</v>
      </c>
      <c r="F117" s="37">
        <v>215.81666666666669</v>
      </c>
      <c r="G117" s="38">
        <v>210.73333333333338</v>
      </c>
      <c r="H117" s="38">
        <v>204.56666666666669</v>
      </c>
      <c r="I117" s="38">
        <v>199.48333333333338</v>
      </c>
      <c r="J117" s="38">
        <v>221.98333333333338</v>
      </c>
      <c r="K117" s="38">
        <v>227.06666666666669</v>
      </c>
      <c r="L117" s="38">
        <v>233.23333333333338</v>
      </c>
      <c r="M117" s="28">
        <v>220.9</v>
      </c>
      <c r="N117" s="28">
        <v>209.65</v>
      </c>
      <c r="O117" s="39">
        <v>17567200</v>
      </c>
      <c r="P117" s="40">
        <v>-1.2745869394177814E-2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1443.7</v>
      </c>
      <c r="F118" s="37">
        <v>1447.8333333333333</v>
      </c>
      <c r="G118" s="38">
        <v>1427.7166666666665</v>
      </c>
      <c r="H118" s="38">
        <v>1411.7333333333331</v>
      </c>
      <c r="I118" s="38">
        <v>1391.6166666666663</v>
      </c>
      <c r="J118" s="38">
        <v>1463.8166666666666</v>
      </c>
      <c r="K118" s="38">
        <v>1483.9333333333334</v>
      </c>
      <c r="L118" s="38">
        <v>1499.9166666666667</v>
      </c>
      <c r="M118" s="28">
        <v>1467.95</v>
      </c>
      <c r="N118" s="28">
        <v>1431.85</v>
      </c>
      <c r="O118" s="39">
        <v>45592200</v>
      </c>
      <c r="P118" s="40">
        <v>9.5927722048761051E-3</v>
      </c>
    </row>
    <row r="119" spans="1:16" ht="12.75" customHeight="1">
      <c r="A119" s="28">
        <v>109</v>
      </c>
      <c r="B119" s="29" t="s">
        <v>86</v>
      </c>
      <c r="C119" s="30" t="s">
        <v>411</v>
      </c>
      <c r="D119" s="31">
        <v>44742</v>
      </c>
      <c r="E119" s="37">
        <v>642.54999999999995</v>
      </c>
      <c r="F119" s="37">
        <v>645.26666666666654</v>
      </c>
      <c r="G119" s="38">
        <v>629.6333333333331</v>
      </c>
      <c r="H119" s="38">
        <v>616.71666666666658</v>
      </c>
      <c r="I119" s="38">
        <v>601.08333333333314</v>
      </c>
      <c r="J119" s="38">
        <v>658.18333333333305</v>
      </c>
      <c r="K119" s="38">
        <v>673.81666666666649</v>
      </c>
      <c r="L119" s="38">
        <v>686.73333333333301</v>
      </c>
      <c r="M119" s="28">
        <v>660.9</v>
      </c>
      <c r="N119" s="28">
        <v>632.35</v>
      </c>
      <c r="O119" s="39">
        <v>925500</v>
      </c>
      <c r="P119" s="40">
        <v>2.5768911055694097E-2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108.45</v>
      </c>
      <c r="F120" s="37">
        <v>108.10000000000001</v>
      </c>
      <c r="G120" s="38">
        <v>107.60000000000002</v>
      </c>
      <c r="H120" s="38">
        <v>106.75000000000001</v>
      </c>
      <c r="I120" s="38">
        <v>106.25000000000003</v>
      </c>
      <c r="J120" s="38">
        <v>108.95000000000002</v>
      </c>
      <c r="K120" s="38">
        <v>109.44999999999999</v>
      </c>
      <c r="L120" s="38">
        <v>110.30000000000001</v>
      </c>
      <c r="M120" s="28">
        <v>108.6</v>
      </c>
      <c r="N120" s="28">
        <v>107.25</v>
      </c>
      <c r="O120" s="39">
        <v>54736500</v>
      </c>
      <c r="P120" s="40">
        <v>-2.9599810561212409E-3</v>
      </c>
    </row>
    <row r="121" spans="1:16" ht="12.75" customHeight="1">
      <c r="A121" s="28">
        <v>111</v>
      </c>
      <c r="B121" s="29" t="s">
        <v>47</v>
      </c>
      <c r="C121" s="30" t="s">
        <v>264</v>
      </c>
      <c r="D121" s="31">
        <v>44742</v>
      </c>
      <c r="E121" s="37">
        <v>892.45</v>
      </c>
      <c r="F121" s="37">
        <v>896.23333333333323</v>
      </c>
      <c r="G121" s="38">
        <v>886.21666666666647</v>
      </c>
      <c r="H121" s="38">
        <v>879.98333333333323</v>
      </c>
      <c r="I121" s="38">
        <v>869.96666666666647</v>
      </c>
      <c r="J121" s="38">
        <v>902.46666666666647</v>
      </c>
      <c r="K121" s="38">
        <v>912.48333333333312</v>
      </c>
      <c r="L121" s="38">
        <v>918.71666666666647</v>
      </c>
      <c r="M121" s="28">
        <v>906.25</v>
      </c>
      <c r="N121" s="28">
        <v>890</v>
      </c>
      <c r="O121" s="39">
        <v>817850</v>
      </c>
      <c r="P121" s="40">
        <v>2.0081072653570314E-2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598.15</v>
      </c>
      <c r="F122" s="37">
        <v>596.9666666666667</v>
      </c>
      <c r="G122" s="38">
        <v>592.68333333333339</v>
      </c>
      <c r="H122" s="38">
        <v>587.2166666666667</v>
      </c>
      <c r="I122" s="38">
        <v>582.93333333333339</v>
      </c>
      <c r="J122" s="38">
        <v>602.43333333333339</v>
      </c>
      <c r="K122" s="38">
        <v>606.7166666666667</v>
      </c>
      <c r="L122" s="38">
        <v>612.18333333333339</v>
      </c>
      <c r="M122" s="28">
        <v>601.25</v>
      </c>
      <c r="N122" s="28">
        <v>591.5</v>
      </c>
      <c r="O122" s="39">
        <v>15389500</v>
      </c>
      <c r="P122" s="40">
        <v>8.3127902310382393E-3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266.39999999999998</v>
      </c>
      <c r="F123" s="37">
        <v>266.9666666666667</v>
      </c>
      <c r="G123" s="38">
        <v>265.13333333333338</v>
      </c>
      <c r="H123" s="38">
        <v>263.86666666666667</v>
      </c>
      <c r="I123" s="38">
        <v>262.03333333333336</v>
      </c>
      <c r="J123" s="38">
        <v>268.23333333333341</v>
      </c>
      <c r="K123" s="38">
        <v>270.06666666666666</v>
      </c>
      <c r="L123" s="38">
        <v>271.33333333333343</v>
      </c>
      <c r="M123" s="28">
        <v>268.8</v>
      </c>
      <c r="N123" s="28">
        <v>265.7</v>
      </c>
      <c r="O123" s="39">
        <v>94556800</v>
      </c>
      <c r="P123" s="40">
        <v>-5.92094196804037E-3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318.3</v>
      </c>
      <c r="F124" s="37">
        <v>315.36666666666673</v>
      </c>
      <c r="G124" s="38">
        <v>311.13333333333344</v>
      </c>
      <c r="H124" s="38">
        <v>303.9666666666667</v>
      </c>
      <c r="I124" s="38">
        <v>299.73333333333341</v>
      </c>
      <c r="J124" s="38">
        <v>322.53333333333347</v>
      </c>
      <c r="K124" s="38">
        <v>326.76666666666671</v>
      </c>
      <c r="L124" s="38">
        <v>333.93333333333351</v>
      </c>
      <c r="M124" s="28">
        <v>319.60000000000002</v>
      </c>
      <c r="N124" s="28">
        <v>308.2</v>
      </c>
      <c r="O124" s="39">
        <v>38376250</v>
      </c>
      <c r="P124" s="40">
        <v>4.4216183123023028E-2</v>
      </c>
    </row>
    <row r="125" spans="1:16" ht="12.75" customHeight="1">
      <c r="A125" s="28">
        <v>115</v>
      </c>
      <c r="B125" s="29" t="s">
        <v>42</v>
      </c>
      <c r="C125" s="30" t="s">
        <v>413</v>
      </c>
      <c r="D125" s="31">
        <v>44742</v>
      </c>
      <c r="E125" s="37">
        <v>2066.1999999999998</v>
      </c>
      <c r="F125" s="37">
        <v>2061.6833333333329</v>
      </c>
      <c r="G125" s="38">
        <v>2030.516666666666</v>
      </c>
      <c r="H125" s="38">
        <v>1994.833333333333</v>
      </c>
      <c r="I125" s="38">
        <v>1963.6666666666661</v>
      </c>
      <c r="J125" s="38">
        <v>2097.3666666666659</v>
      </c>
      <c r="K125" s="38">
        <v>2128.5333333333328</v>
      </c>
      <c r="L125" s="38">
        <v>2164.2166666666658</v>
      </c>
      <c r="M125" s="28">
        <v>2092.85</v>
      </c>
      <c r="N125" s="28">
        <v>2026</v>
      </c>
      <c r="O125" s="39">
        <v>590275</v>
      </c>
      <c r="P125" s="40">
        <v>0.21075842264499256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569</v>
      </c>
      <c r="F126" s="37">
        <v>567.41666666666663</v>
      </c>
      <c r="G126" s="38">
        <v>561.43333333333328</v>
      </c>
      <c r="H126" s="38">
        <v>553.86666666666667</v>
      </c>
      <c r="I126" s="38">
        <v>547.88333333333333</v>
      </c>
      <c r="J126" s="38">
        <v>574.98333333333323</v>
      </c>
      <c r="K126" s="38">
        <v>580.96666666666658</v>
      </c>
      <c r="L126" s="38">
        <v>588.53333333333319</v>
      </c>
      <c r="M126" s="28">
        <v>573.4</v>
      </c>
      <c r="N126" s="28">
        <v>559.85</v>
      </c>
      <c r="O126" s="39">
        <v>53424900</v>
      </c>
      <c r="P126" s="40">
        <v>-1.8915987792882543E-3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534.75</v>
      </c>
      <c r="F127" s="37">
        <v>532.93333333333328</v>
      </c>
      <c r="G127" s="38">
        <v>528.11666666666656</v>
      </c>
      <c r="H127" s="38">
        <v>521.48333333333323</v>
      </c>
      <c r="I127" s="38">
        <v>516.66666666666652</v>
      </c>
      <c r="J127" s="38">
        <v>539.56666666666661</v>
      </c>
      <c r="K127" s="38">
        <v>544.38333333333344</v>
      </c>
      <c r="L127" s="38">
        <v>551.01666666666665</v>
      </c>
      <c r="M127" s="28">
        <v>537.75</v>
      </c>
      <c r="N127" s="28">
        <v>526.29999999999995</v>
      </c>
      <c r="O127" s="39">
        <v>10096875</v>
      </c>
      <c r="P127" s="40">
        <v>-1.7933130699088147E-2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1696.6</v>
      </c>
      <c r="F128" s="37">
        <v>1699.4166666666667</v>
      </c>
      <c r="G128" s="38">
        <v>1685.7333333333336</v>
      </c>
      <c r="H128" s="38">
        <v>1674.8666666666668</v>
      </c>
      <c r="I128" s="38">
        <v>1661.1833333333336</v>
      </c>
      <c r="J128" s="38">
        <v>1710.2833333333335</v>
      </c>
      <c r="K128" s="38">
        <v>1723.9666666666665</v>
      </c>
      <c r="L128" s="38">
        <v>1734.8333333333335</v>
      </c>
      <c r="M128" s="28">
        <v>1713.1</v>
      </c>
      <c r="N128" s="28">
        <v>1688.55</v>
      </c>
      <c r="O128" s="39">
        <v>15225200</v>
      </c>
      <c r="P128" s="40">
        <v>-1.4601185699122375E-2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70.05</v>
      </c>
      <c r="F129" s="37">
        <v>69.683333333333337</v>
      </c>
      <c r="G129" s="38">
        <v>69.066666666666677</v>
      </c>
      <c r="H129" s="38">
        <v>68.083333333333343</v>
      </c>
      <c r="I129" s="38">
        <v>67.466666666666683</v>
      </c>
      <c r="J129" s="38">
        <v>70.666666666666671</v>
      </c>
      <c r="K129" s="38">
        <v>71.283333333333346</v>
      </c>
      <c r="L129" s="38">
        <v>72.266666666666666</v>
      </c>
      <c r="M129" s="28">
        <v>70.3</v>
      </c>
      <c r="N129" s="28">
        <v>68.7</v>
      </c>
      <c r="O129" s="39">
        <v>61182944</v>
      </c>
      <c r="P129" s="40">
        <v>-2.6412950866231185E-2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2030.1</v>
      </c>
      <c r="F130" s="37">
        <v>2030.3</v>
      </c>
      <c r="G130" s="38">
        <v>1997.35</v>
      </c>
      <c r="H130" s="38">
        <v>1964.6</v>
      </c>
      <c r="I130" s="38">
        <v>1931.6499999999999</v>
      </c>
      <c r="J130" s="38">
        <v>2063.0500000000002</v>
      </c>
      <c r="K130" s="38">
        <v>2096</v>
      </c>
      <c r="L130" s="38">
        <v>2128.75</v>
      </c>
      <c r="M130" s="28">
        <v>2063.25</v>
      </c>
      <c r="N130" s="28">
        <v>1997.55</v>
      </c>
      <c r="O130" s="39">
        <v>1452625</v>
      </c>
      <c r="P130" s="40">
        <v>-3.3275101904999584E-2</v>
      </c>
    </row>
    <row r="131" spans="1:16" ht="12.75" customHeight="1">
      <c r="A131" s="28">
        <v>121</v>
      </c>
      <c r="B131" s="29" t="s">
        <v>47</v>
      </c>
      <c r="C131" s="30" t="s">
        <v>266</v>
      </c>
      <c r="D131" s="31">
        <v>44742</v>
      </c>
      <c r="E131" s="37">
        <v>467.95</v>
      </c>
      <c r="F131" s="37">
        <v>467.0333333333333</v>
      </c>
      <c r="G131" s="38">
        <v>462.06666666666661</v>
      </c>
      <c r="H131" s="38">
        <v>456.18333333333328</v>
      </c>
      <c r="I131" s="38">
        <v>451.21666666666658</v>
      </c>
      <c r="J131" s="38">
        <v>472.91666666666663</v>
      </c>
      <c r="K131" s="38">
        <v>477.88333333333333</v>
      </c>
      <c r="L131" s="38">
        <v>483.76666666666665</v>
      </c>
      <c r="M131" s="28">
        <v>472</v>
      </c>
      <c r="N131" s="28">
        <v>461.15</v>
      </c>
      <c r="O131" s="39">
        <v>7038000</v>
      </c>
      <c r="P131" s="40">
        <v>2.6650912432716292E-2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320.64999999999998</v>
      </c>
      <c r="F132" s="37">
        <v>318.55</v>
      </c>
      <c r="G132" s="38">
        <v>316.10000000000002</v>
      </c>
      <c r="H132" s="38">
        <v>311.55</v>
      </c>
      <c r="I132" s="38">
        <v>309.10000000000002</v>
      </c>
      <c r="J132" s="38">
        <v>323.10000000000002</v>
      </c>
      <c r="K132" s="38">
        <v>325.54999999999995</v>
      </c>
      <c r="L132" s="38">
        <v>330.1</v>
      </c>
      <c r="M132" s="28">
        <v>321</v>
      </c>
      <c r="N132" s="28">
        <v>314</v>
      </c>
      <c r="O132" s="39">
        <v>22742000</v>
      </c>
      <c r="P132" s="40">
        <v>9.7682266228576505E-3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1499.2</v>
      </c>
      <c r="F133" s="37">
        <v>1502.3166666666666</v>
      </c>
      <c r="G133" s="38">
        <v>1489.9333333333332</v>
      </c>
      <c r="H133" s="38">
        <v>1480.6666666666665</v>
      </c>
      <c r="I133" s="38">
        <v>1468.2833333333331</v>
      </c>
      <c r="J133" s="38">
        <v>1511.5833333333333</v>
      </c>
      <c r="K133" s="38">
        <v>1523.9666666666665</v>
      </c>
      <c r="L133" s="38">
        <v>1533.2333333333333</v>
      </c>
      <c r="M133" s="28">
        <v>1514.7</v>
      </c>
      <c r="N133" s="28">
        <v>1493.05</v>
      </c>
      <c r="O133" s="39">
        <v>15841275</v>
      </c>
      <c r="P133" s="40">
        <v>3.9021654404076123E-3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4004.8</v>
      </c>
      <c r="F134" s="37">
        <v>4054.6666666666665</v>
      </c>
      <c r="G134" s="38">
        <v>3924.1333333333332</v>
      </c>
      <c r="H134" s="38">
        <v>3843.4666666666667</v>
      </c>
      <c r="I134" s="38">
        <v>3712.9333333333334</v>
      </c>
      <c r="J134" s="38">
        <v>4135.333333333333</v>
      </c>
      <c r="K134" s="38">
        <v>4265.8666666666668</v>
      </c>
      <c r="L134" s="38">
        <v>4346.5333333333328</v>
      </c>
      <c r="M134" s="28">
        <v>4185.2</v>
      </c>
      <c r="N134" s="28">
        <v>3974</v>
      </c>
      <c r="O134" s="39">
        <v>1618650</v>
      </c>
      <c r="P134" s="40">
        <v>5.0525700934579441E-2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3063.25</v>
      </c>
      <c r="F135" s="37">
        <v>3023.5666666666671</v>
      </c>
      <c r="G135" s="38">
        <v>2867.6333333333341</v>
      </c>
      <c r="H135" s="38">
        <v>2672.0166666666669</v>
      </c>
      <c r="I135" s="38">
        <v>2516.0833333333339</v>
      </c>
      <c r="J135" s="38">
        <v>3219.1833333333343</v>
      </c>
      <c r="K135" s="38">
        <v>3375.1166666666677</v>
      </c>
      <c r="L135" s="38">
        <v>3570.7333333333345</v>
      </c>
      <c r="M135" s="28">
        <v>3179.5</v>
      </c>
      <c r="N135" s="28">
        <v>2827.95</v>
      </c>
      <c r="O135" s="39">
        <v>1838000</v>
      </c>
      <c r="P135" s="40">
        <v>9.9413805479124304E-2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629.75</v>
      </c>
      <c r="F136" s="37">
        <v>629.38333333333333</v>
      </c>
      <c r="G136" s="38">
        <v>621.61666666666667</v>
      </c>
      <c r="H136" s="38">
        <v>613.48333333333335</v>
      </c>
      <c r="I136" s="38">
        <v>605.7166666666667</v>
      </c>
      <c r="J136" s="38">
        <v>637.51666666666665</v>
      </c>
      <c r="K136" s="38">
        <v>645.2833333333333</v>
      </c>
      <c r="L136" s="38">
        <v>653.41666666666663</v>
      </c>
      <c r="M136" s="28">
        <v>637.15</v>
      </c>
      <c r="N136" s="28">
        <v>621.25</v>
      </c>
      <c r="O136" s="39">
        <v>9457100</v>
      </c>
      <c r="P136" s="40">
        <v>4.9820720890734103E-2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1067.4000000000001</v>
      </c>
      <c r="F137" s="37">
        <v>1055.1166666666668</v>
      </c>
      <c r="G137" s="38">
        <v>1040.2333333333336</v>
      </c>
      <c r="H137" s="38">
        <v>1013.0666666666668</v>
      </c>
      <c r="I137" s="38">
        <v>998.18333333333362</v>
      </c>
      <c r="J137" s="38">
        <v>1082.2833333333335</v>
      </c>
      <c r="K137" s="38">
        <v>1097.1666666666667</v>
      </c>
      <c r="L137" s="38">
        <v>1124.3333333333335</v>
      </c>
      <c r="M137" s="28">
        <v>1070</v>
      </c>
      <c r="N137" s="28">
        <v>1027.95</v>
      </c>
      <c r="O137" s="39">
        <v>16097200</v>
      </c>
      <c r="P137" s="40">
        <v>5.293040293040293E-2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177.55</v>
      </c>
      <c r="F138" s="37">
        <v>177.31666666666669</v>
      </c>
      <c r="G138" s="38">
        <v>175.08333333333337</v>
      </c>
      <c r="H138" s="38">
        <v>172.61666666666667</v>
      </c>
      <c r="I138" s="38">
        <v>170.38333333333335</v>
      </c>
      <c r="J138" s="38">
        <v>179.78333333333339</v>
      </c>
      <c r="K138" s="38">
        <v>182.01666666666668</v>
      </c>
      <c r="L138" s="38">
        <v>184.48333333333341</v>
      </c>
      <c r="M138" s="28">
        <v>179.55</v>
      </c>
      <c r="N138" s="28">
        <v>174.85</v>
      </c>
      <c r="O138" s="39">
        <v>24304000</v>
      </c>
      <c r="P138" s="40">
        <v>-3.2329988851727984E-2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87.65</v>
      </c>
      <c r="F139" s="37">
        <v>86.333333333333329</v>
      </c>
      <c r="G139" s="38">
        <v>84.416666666666657</v>
      </c>
      <c r="H139" s="38">
        <v>81.183333333333323</v>
      </c>
      <c r="I139" s="38">
        <v>79.266666666666652</v>
      </c>
      <c r="J139" s="38">
        <v>89.566666666666663</v>
      </c>
      <c r="K139" s="38">
        <v>91.48333333333332</v>
      </c>
      <c r="L139" s="38">
        <v>94.716666666666669</v>
      </c>
      <c r="M139" s="28">
        <v>88.25</v>
      </c>
      <c r="N139" s="28">
        <v>83.1</v>
      </c>
      <c r="O139" s="39">
        <v>27705000</v>
      </c>
      <c r="P139" s="40">
        <v>3.695250516248234E-3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483.5</v>
      </c>
      <c r="F140" s="37">
        <v>483.65000000000003</v>
      </c>
      <c r="G140" s="38">
        <v>478.85000000000008</v>
      </c>
      <c r="H140" s="38">
        <v>474.20000000000005</v>
      </c>
      <c r="I140" s="38">
        <v>469.40000000000009</v>
      </c>
      <c r="J140" s="38">
        <v>488.30000000000007</v>
      </c>
      <c r="K140" s="38">
        <v>493.1</v>
      </c>
      <c r="L140" s="38">
        <v>497.75000000000006</v>
      </c>
      <c r="M140" s="28">
        <v>488.45</v>
      </c>
      <c r="N140" s="28">
        <v>479</v>
      </c>
      <c r="O140" s="39">
        <v>11240800</v>
      </c>
      <c r="P140" s="40">
        <v>9.501571621014818E-3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8358.4</v>
      </c>
      <c r="F141" s="37">
        <v>8327.7666666666664</v>
      </c>
      <c r="G141" s="38">
        <v>8267.9333333333325</v>
      </c>
      <c r="H141" s="38">
        <v>8177.4666666666653</v>
      </c>
      <c r="I141" s="38">
        <v>8117.6333333333314</v>
      </c>
      <c r="J141" s="38">
        <v>8418.2333333333336</v>
      </c>
      <c r="K141" s="38">
        <v>8478.0666666666693</v>
      </c>
      <c r="L141" s="38">
        <v>8568.5333333333347</v>
      </c>
      <c r="M141" s="28">
        <v>8387.6</v>
      </c>
      <c r="N141" s="28">
        <v>8237.2999999999993</v>
      </c>
      <c r="O141" s="39">
        <v>4091000</v>
      </c>
      <c r="P141" s="40">
        <v>-4.3488426467149871E-2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763.4</v>
      </c>
      <c r="F142" s="37">
        <v>760.94999999999993</v>
      </c>
      <c r="G142" s="38">
        <v>755.09999999999991</v>
      </c>
      <c r="H142" s="38">
        <v>746.8</v>
      </c>
      <c r="I142" s="38">
        <v>740.94999999999993</v>
      </c>
      <c r="J142" s="38">
        <v>769.24999999999989</v>
      </c>
      <c r="K142" s="38">
        <v>775.1</v>
      </c>
      <c r="L142" s="38">
        <v>783.39999999999986</v>
      </c>
      <c r="M142" s="28">
        <v>766.8</v>
      </c>
      <c r="N142" s="28">
        <v>752.65</v>
      </c>
      <c r="O142" s="39">
        <v>15233125</v>
      </c>
      <c r="P142" s="40">
        <v>1.0992201758752282E-2</v>
      </c>
    </row>
    <row r="143" spans="1:16" ht="12.75" customHeight="1">
      <c r="A143" s="28">
        <v>133</v>
      </c>
      <c r="B143" s="29" t="s">
        <v>44</v>
      </c>
      <c r="C143" s="30" t="s">
        <v>454</v>
      </c>
      <c r="D143" s="31">
        <v>44742</v>
      </c>
      <c r="E143" s="37">
        <v>1278.95</v>
      </c>
      <c r="F143" s="37">
        <v>1272.0666666666666</v>
      </c>
      <c r="G143" s="38">
        <v>1256.1833333333332</v>
      </c>
      <c r="H143" s="38">
        <v>1233.4166666666665</v>
      </c>
      <c r="I143" s="38">
        <v>1217.5333333333331</v>
      </c>
      <c r="J143" s="38">
        <v>1294.8333333333333</v>
      </c>
      <c r="K143" s="38">
        <v>1310.7166666666665</v>
      </c>
      <c r="L143" s="38">
        <v>1333.4833333333333</v>
      </c>
      <c r="M143" s="28">
        <v>1287.95</v>
      </c>
      <c r="N143" s="28">
        <v>1249.3</v>
      </c>
      <c r="O143" s="39">
        <v>3264400</v>
      </c>
      <c r="P143" s="40">
        <v>9.8997648805840867E-3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1443.2</v>
      </c>
      <c r="F144" s="37">
        <v>1441.1333333333332</v>
      </c>
      <c r="G144" s="38">
        <v>1430.3166666666664</v>
      </c>
      <c r="H144" s="38">
        <v>1417.4333333333332</v>
      </c>
      <c r="I144" s="38">
        <v>1406.6166666666663</v>
      </c>
      <c r="J144" s="38">
        <v>1454.0166666666664</v>
      </c>
      <c r="K144" s="38">
        <v>1464.833333333333</v>
      </c>
      <c r="L144" s="38">
        <v>1477.7166666666665</v>
      </c>
      <c r="M144" s="28">
        <v>1451.95</v>
      </c>
      <c r="N144" s="28">
        <v>1428.25</v>
      </c>
      <c r="O144" s="39">
        <v>1187000</v>
      </c>
      <c r="P144" s="40">
        <v>1.6006162800650519E-2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821.1</v>
      </c>
      <c r="F145" s="37">
        <v>815.9666666666667</v>
      </c>
      <c r="G145" s="38">
        <v>808.98333333333335</v>
      </c>
      <c r="H145" s="38">
        <v>796.86666666666667</v>
      </c>
      <c r="I145" s="38">
        <v>789.88333333333333</v>
      </c>
      <c r="J145" s="38">
        <v>828.08333333333337</v>
      </c>
      <c r="K145" s="38">
        <v>835.06666666666672</v>
      </c>
      <c r="L145" s="38">
        <v>847.18333333333339</v>
      </c>
      <c r="M145" s="28">
        <v>822.95</v>
      </c>
      <c r="N145" s="28">
        <v>803.85</v>
      </c>
      <c r="O145" s="39">
        <v>1883050</v>
      </c>
      <c r="P145" s="40">
        <v>6.252170892671066E-3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756.95</v>
      </c>
      <c r="F146" s="37">
        <v>752.70000000000016</v>
      </c>
      <c r="G146" s="38">
        <v>746.45000000000027</v>
      </c>
      <c r="H146" s="38">
        <v>735.95000000000016</v>
      </c>
      <c r="I146" s="38">
        <v>729.70000000000027</v>
      </c>
      <c r="J146" s="38">
        <v>763.20000000000027</v>
      </c>
      <c r="K146" s="38">
        <v>769.45</v>
      </c>
      <c r="L146" s="38">
        <v>779.95000000000027</v>
      </c>
      <c r="M146" s="28">
        <v>758.95</v>
      </c>
      <c r="N146" s="28">
        <v>742.2</v>
      </c>
      <c r="O146" s="39">
        <v>3206200</v>
      </c>
      <c r="P146" s="40">
        <v>-8.7800655413343229E-3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2839.2</v>
      </c>
      <c r="F147" s="37">
        <v>2881.6166666666668</v>
      </c>
      <c r="G147" s="38">
        <v>2777.5833333333335</v>
      </c>
      <c r="H147" s="38">
        <v>2715.9666666666667</v>
      </c>
      <c r="I147" s="38">
        <v>2611.9333333333334</v>
      </c>
      <c r="J147" s="38">
        <v>2943.2333333333336</v>
      </c>
      <c r="K147" s="38">
        <v>3047.2666666666664</v>
      </c>
      <c r="L147" s="38">
        <v>3108.8833333333337</v>
      </c>
      <c r="M147" s="28">
        <v>2985.65</v>
      </c>
      <c r="N147" s="28">
        <v>2820</v>
      </c>
      <c r="O147" s="39">
        <v>2442000</v>
      </c>
      <c r="P147" s="40">
        <v>3.6678553234844626E-2</v>
      </c>
    </row>
    <row r="148" spans="1:16" ht="12.75" customHeight="1">
      <c r="A148" s="28">
        <v>138</v>
      </c>
      <c r="B148" s="29" t="s">
        <v>49</v>
      </c>
      <c r="C148" s="30" t="s">
        <v>941</v>
      </c>
      <c r="D148" s="31">
        <v>44742</v>
      </c>
      <c r="E148" s="37">
        <v>122.7</v>
      </c>
      <c r="F148" s="37">
        <v>121.8</v>
      </c>
      <c r="G148" s="38">
        <v>120.3</v>
      </c>
      <c r="H148" s="38">
        <v>117.9</v>
      </c>
      <c r="I148" s="38">
        <v>116.4</v>
      </c>
      <c r="J148" s="38">
        <v>124.19999999999999</v>
      </c>
      <c r="K148" s="38">
        <v>125.69999999999999</v>
      </c>
      <c r="L148" s="38">
        <v>128.09999999999997</v>
      </c>
      <c r="M148" s="28">
        <v>123.3</v>
      </c>
      <c r="N148" s="28">
        <v>119.4</v>
      </c>
      <c r="O148" s="39">
        <v>33206500</v>
      </c>
      <c r="P148" s="40">
        <v>5.1620667268379966E-2</v>
      </c>
    </row>
    <row r="149" spans="1:16" ht="12.75" customHeight="1">
      <c r="A149" s="28">
        <v>139</v>
      </c>
      <c r="B149" s="29" t="s">
        <v>86</v>
      </c>
      <c r="C149" s="30" t="s">
        <v>159</v>
      </c>
      <c r="D149" s="31">
        <v>44742</v>
      </c>
      <c r="E149" s="37">
        <v>2261.4</v>
      </c>
      <c r="F149" s="37">
        <v>2285.2666666666669</v>
      </c>
      <c r="G149" s="38">
        <v>2226.3833333333337</v>
      </c>
      <c r="H149" s="38">
        <v>2191.3666666666668</v>
      </c>
      <c r="I149" s="38">
        <v>2132.4833333333336</v>
      </c>
      <c r="J149" s="38">
        <v>2320.2833333333338</v>
      </c>
      <c r="K149" s="38">
        <v>2379.166666666667</v>
      </c>
      <c r="L149" s="38">
        <v>2414.1833333333338</v>
      </c>
      <c r="M149" s="28">
        <v>2344.15</v>
      </c>
      <c r="N149" s="28">
        <v>2250.25</v>
      </c>
      <c r="O149" s="39">
        <v>2038400</v>
      </c>
      <c r="P149" s="40">
        <v>6.3066954643628513E-3</v>
      </c>
    </row>
    <row r="150" spans="1:16" ht="12.75" customHeight="1">
      <c r="A150" s="28">
        <v>140</v>
      </c>
      <c r="B150" s="29" t="s">
        <v>49</v>
      </c>
      <c r="C150" s="30" t="s">
        <v>160</v>
      </c>
      <c r="D150" s="31">
        <v>44742</v>
      </c>
      <c r="E150" s="37">
        <v>70545.7</v>
      </c>
      <c r="F150" s="37">
        <v>70162.133333333317</v>
      </c>
      <c r="G150" s="38">
        <v>69538.61666666664</v>
      </c>
      <c r="H150" s="38">
        <v>68531.533333333326</v>
      </c>
      <c r="I150" s="38">
        <v>67908.016666666648</v>
      </c>
      <c r="J150" s="38">
        <v>71169.216666666631</v>
      </c>
      <c r="K150" s="38">
        <v>71792.733333333323</v>
      </c>
      <c r="L150" s="38">
        <v>72799.816666666622</v>
      </c>
      <c r="M150" s="28">
        <v>70785.649999999994</v>
      </c>
      <c r="N150" s="28">
        <v>69155.05</v>
      </c>
      <c r="O150" s="39">
        <v>113310</v>
      </c>
      <c r="P150" s="40">
        <v>-3.4509202453987732E-2</v>
      </c>
    </row>
    <row r="151" spans="1:16" ht="12.75" customHeight="1">
      <c r="A151" s="28">
        <v>141</v>
      </c>
      <c r="B151" s="29" t="s">
        <v>63</v>
      </c>
      <c r="C151" s="30" t="s">
        <v>161</v>
      </c>
      <c r="D151" s="31">
        <v>44742</v>
      </c>
      <c r="E151" s="37">
        <v>988.55</v>
      </c>
      <c r="F151" s="37">
        <v>992.16666666666663</v>
      </c>
      <c r="G151" s="38">
        <v>978.83333333333326</v>
      </c>
      <c r="H151" s="38">
        <v>969.11666666666667</v>
      </c>
      <c r="I151" s="38">
        <v>955.7833333333333</v>
      </c>
      <c r="J151" s="38">
        <v>1001.8833333333332</v>
      </c>
      <c r="K151" s="38">
        <v>1015.2166666666665</v>
      </c>
      <c r="L151" s="38">
        <v>1024.9333333333332</v>
      </c>
      <c r="M151" s="28">
        <v>1005.5</v>
      </c>
      <c r="N151" s="28">
        <v>982.45</v>
      </c>
      <c r="O151" s="39">
        <v>4526250</v>
      </c>
      <c r="P151" s="40">
        <v>6.4280045851335857E-2</v>
      </c>
    </row>
    <row r="152" spans="1:16" ht="12.75" customHeight="1">
      <c r="A152" s="28">
        <v>142</v>
      </c>
      <c r="B152" s="29" t="s">
        <v>44</v>
      </c>
      <c r="C152" s="30" t="s">
        <v>162</v>
      </c>
      <c r="D152" s="31">
        <v>44742</v>
      </c>
      <c r="E152" s="37">
        <v>273.64999999999998</v>
      </c>
      <c r="F152" s="37">
        <v>272.23333333333329</v>
      </c>
      <c r="G152" s="38">
        <v>268.51666666666659</v>
      </c>
      <c r="H152" s="38">
        <v>263.38333333333333</v>
      </c>
      <c r="I152" s="38">
        <v>259.66666666666663</v>
      </c>
      <c r="J152" s="38">
        <v>277.36666666666656</v>
      </c>
      <c r="K152" s="38">
        <v>281.08333333333326</v>
      </c>
      <c r="L152" s="38">
        <v>286.21666666666653</v>
      </c>
      <c r="M152" s="28">
        <v>275.95</v>
      </c>
      <c r="N152" s="28">
        <v>267.10000000000002</v>
      </c>
      <c r="O152" s="39">
        <v>3305600</v>
      </c>
      <c r="P152" s="40">
        <v>1.1753183153770812E-2</v>
      </c>
    </row>
    <row r="153" spans="1:16" ht="12.75" customHeight="1">
      <c r="A153" s="28">
        <v>143</v>
      </c>
      <c r="B153" s="29" t="s">
        <v>119</v>
      </c>
      <c r="C153" s="30" t="s">
        <v>163</v>
      </c>
      <c r="D153" s="31">
        <v>44742</v>
      </c>
      <c r="E153" s="37">
        <v>69.45</v>
      </c>
      <c r="F153" s="37">
        <v>68.983333333333334</v>
      </c>
      <c r="G153" s="38">
        <v>68.116666666666674</v>
      </c>
      <c r="H153" s="38">
        <v>66.783333333333346</v>
      </c>
      <c r="I153" s="38">
        <v>65.916666666666686</v>
      </c>
      <c r="J153" s="38">
        <v>70.316666666666663</v>
      </c>
      <c r="K153" s="38">
        <v>71.183333333333309</v>
      </c>
      <c r="L153" s="38">
        <v>72.516666666666652</v>
      </c>
      <c r="M153" s="28">
        <v>69.849999999999994</v>
      </c>
      <c r="N153" s="28">
        <v>67.650000000000006</v>
      </c>
      <c r="O153" s="39">
        <v>63881750</v>
      </c>
      <c r="P153" s="40">
        <v>3.8482796738980238E-2</v>
      </c>
    </row>
    <row r="154" spans="1:16" ht="12.75" customHeight="1">
      <c r="A154" s="28">
        <v>144</v>
      </c>
      <c r="B154" s="29" t="s">
        <v>44</v>
      </c>
      <c r="C154" s="30" t="s">
        <v>164</v>
      </c>
      <c r="D154" s="31">
        <v>44742</v>
      </c>
      <c r="E154" s="37">
        <v>3915.8</v>
      </c>
      <c r="F154" s="37">
        <v>3879.8833333333332</v>
      </c>
      <c r="G154" s="38">
        <v>3792.8166666666666</v>
      </c>
      <c r="H154" s="38">
        <v>3669.8333333333335</v>
      </c>
      <c r="I154" s="38">
        <v>3582.7666666666669</v>
      </c>
      <c r="J154" s="38">
        <v>4002.8666666666663</v>
      </c>
      <c r="K154" s="38">
        <v>4089.9333333333329</v>
      </c>
      <c r="L154" s="38">
        <v>4212.9166666666661</v>
      </c>
      <c r="M154" s="28">
        <v>3966.95</v>
      </c>
      <c r="N154" s="28">
        <v>3756.9</v>
      </c>
      <c r="O154" s="39">
        <v>1712500</v>
      </c>
      <c r="P154" s="40">
        <v>-1.3536866359447005E-2</v>
      </c>
    </row>
    <row r="155" spans="1:16" ht="12.75" customHeight="1">
      <c r="A155" s="28">
        <v>145</v>
      </c>
      <c r="B155" s="29" t="s">
        <v>38</v>
      </c>
      <c r="C155" s="30" t="s">
        <v>165</v>
      </c>
      <c r="D155" s="31">
        <v>44742</v>
      </c>
      <c r="E155" s="37">
        <v>3622.4</v>
      </c>
      <c r="F155" s="37">
        <v>3606.8500000000004</v>
      </c>
      <c r="G155" s="38">
        <v>3580.6500000000005</v>
      </c>
      <c r="H155" s="38">
        <v>3538.9</v>
      </c>
      <c r="I155" s="38">
        <v>3512.7000000000003</v>
      </c>
      <c r="J155" s="38">
        <v>3648.6000000000008</v>
      </c>
      <c r="K155" s="38">
        <v>3674.8000000000006</v>
      </c>
      <c r="L155" s="38">
        <v>3716.5500000000011</v>
      </c>
      <c r="M155" s="28">
        <v>3633.05</v>
      </c>
      <c r="N155" s="28">
        <v>3565.1</v>
      </c>
      <c r="O155" s="39">
        <v>522225</v>
      </c>
      <c r="P155" s="40">
        <v>2.2917584839136182E-2</v>
      </c>
    </row>
    <row r="156" spans="1:16" ht="12.75" customHeight="1">
      <c r="A156" s="28">
        <v>146</v>
      </c>
      <c r="B156" s="254" t="s">
        <v>44</v>
      </c>
      <c r="C156" s="30" t="s">
        <v>455</v>
      </c>
      <c r="D156" s="31">
        <v>44742</v>
      </c>
      <c r="E156" s="37">
        <v>28.55</v>
      </c>
      <c r="F156" s="37">
        <v>28.283333333333335</v>
      </c>
      <c r="G156" s="38">
        <v>27.966666666666669</v>
      </c>
      <c r="H156" s="38">
        <v>27.383333333333333</v>
      </c>
      <c r="I156" s="38">
        <v>27.066666666666666</v>
      </c>
      <c r="J156" s="38">
        <v>28.866666666666671</v>
      </c>
      <c r="K156" s="38">
        <v>29.183333333333341</v>
      </c>
      <c r="L156" s="38">
        <v>29.766666666666673</v>
      </c>
      <c r="M156" s="28">
        <v>28.6</v>
      </c>
      <c r="N156" s="28">
        <v>27.7</v>
      </c>
      <c r="O156" s="39">
        <v>23232000</v>
      </c>
      <c r="P156" s="40">
        <v>-4.4992929682478467E-3</v>
      </c>
    </row>
    <row r="157" spans="1:16" ht="12.75" customHeight="1">
      <c r="A157" s="28">
        <v>147</v>
      </c>
      <c r="B157" s="29" t="s">
        <v>56</v>
      </c>
      <c r="C157" s="30" t="s">
        <v>166</v>
      </c>
      <c r="D157" s="31">
        <v>44742</v>
      </c>
      <c r="E157" s="37">
        <v>17269.150000000001</v>
      </c>
      <c r="F157" s="37">
        <v>17188.066666666666</v>
      </c>
      <c r="G157" s="38">
        <v>17064.633333333331</v>
      </c>
      <c r="H157" s="38">
        <v>16860.116666666665</v>
      </c>
      <c r="I157" s="38">
        <v>16736.683333333331</v>
      </c>
      <c r="J157" s="38">
        <v>17392.583333333332</v>
      </c>
      <c r="K157" s="38">
        <v>17516.016666666666</v>
      </c>
      <c r="L157" s="38">
        <v>17720.533333333333</v>
      </c>
      <c r="M157" s="28">
        <v>17311.5</v>
      </c>
      <c r="N157" s="28">
        <v>16983.55</v>
      </c>
      <c r="O157" s="39">
        <v>414720</v>
      </c>
      <c r="P157" s="40">
        <v>-1.1794981771391808E-2</v>
      </c>
    </row>
    <row r="158" spans="1:16" ht="12.75" customHeight="1">
      <c r="A158" s="28">
        <v>148</v>
      </c>
      <c r="B158" s="29" t="s">
        <v>119</v>
      </c>
      <c r="C158" s="30" t="s">
        <v>167</v>
      </c>
      <c r="D158" s="31">
        <v>44742</v>
      </c>
      <c r="E158" s="37">
        <v>107.55</v>
      </c>
      <c r="F158" s="37">
        <v>106.85000000000001</v>
      </c>
      <c r="G158" s="38">
        <v>105.40000000000002</v>
      </c>
      <c r="H158" s="38">
        <v>103.25000000000001</v>
      </c>
      <c r="I158" s="38">
        <v>101.80000000000003</v>
      </c>
      <c r="J158" s="38">
        <v>109.00000000000001</v>
      </c>
      <c r="K158" s="38">
        <v>110.45</v>
      </c>
      <c r="L158" s="38">
        <v>112.60000000000001</v>
      </c>
      <c r="M158" s="28">
        <v>108.3</v>
      </c>
      <c r="N158" s="28">
        <v>104.7</v>
      </c>
      <c r="O158" s="39">
        <v>62812500</v>
      </c>
      <c r="P158" s="40">
        <v>1.0678056593699946E-3</v>
      </c>
    </row>
    <row r="159" spans="1:16" ht="12.75" customHeight="1">
      <c r="A159" s="28">
        <v>149</v>
      </c>
      <c r="B159" s="29" t="s">
        <v>168</v>
      </c>
      <c r="C159" s="30" t="s">
        <v>169</v>
      </c>
      <c r="D159" s="31">
        <v>44742</v>
      </c>
      <c r="E159" s="37">
        <v>137</v>
      </c>
      <c r="F159" s="37">
        <v>136.68333333333334</v>
      </c>
      <c r="G159" s="38">
        <v>135.51666666666668</v>
      </c>
      <c r="H159" s="38">
        <v>134.03333333333333</v>
      </c>
      <c r="I159" s="38">
        <v>132.86666666666667</v>
      </c>
      <c r="J159" s="38">
        <v>138.16666666666669</v>
      </c>
      <c r="K159" s="38">
        <v>139.33333333333331</v>
      </c>
      <c r="L159" s="38">
        <v>140.81666666666669</v>
      </c>
      <c r="M159" s="28">
        <v>137.85</v>
      </c>
      <c r="N159" s="28">
        <v>135.19999999999999</v>
      </c>
      <c r="O159" s="39">
        <v>81635400</v>
      </c>
      <c r="P159" s="40">
        <v>2.6593075765178123E-2</v>
      </c>
    </row>
    <row r="160" spans="1:16" ht="12.75" customHeight="1">
      <c r="A160" s="28">
        <v>150</v>
      </c>
      <c r="B160" s="29" t="s">
        <v>96</v>
      </c>
      <c r="C160" s="30" t="s">
        <v>268</v>
      </c>
      <c r="D160" s="31">
        <v>44742</v>
      </c>
      <c r="E160" s="37">
        <v>759.2</v>
      </c>
      <c r="F160" s="37">
        <v>759.29999999999984</v>
      </c>
      <c r="G160" s="38">
        <v>752.6999999999997</v>
      </c>
      <c r="H160" s="38">
        <v>746.19999999999982</v>
      </c>
      <c r="I160" s="38">
        <v>739.59999999999968</v>
      </c>
      <c r="J160" s="38">
        <v>765.79999999999973</v>
      </c>
      <c r="K160" s="38">
        <v>772.39999999999986</v>
      </c>
      <c r="L160" s="38">
        <v>778.89999999999975</v>
      </c>
      <c r="M160" s="28">
        <v>765.9</v>
      </c>
      <c r="N160" s="28">
        <v>752.8</v>
      </c>
      <c r="O160" s="39">
        <v>4554900</v>
      </c>
      <c r="P160" s="40">
        <v>-3.9797948874942595E-3</v>
      </c>
    </row>
    <row r="161" spans="1:16" ht="12.75" customHeight="1">
      <c r="A161" s="28">
        <v>151</v>
      </c>
      <c r="B161" s="29" t="s">
        <v>86</v>
      </c>
      <c r="C161" s="30" t="s">
        <v>465</v>
      </c>
      <c r="D161" s="31">
        <v>44742</v>
      </c>
      <c r="E161" s="37">
        <v>3131.4</v>
      </c>
      <c r="F161" s="37">
        <v>3127.75</v>
      </c>
      <c r="G161" s="38">
        <v>3105.65</v>
      </c>
      <c r="H161" s="38">
        <v>3079.9</v>
      </c>
      <c r="I161" s="38">
        <v>3057.8</v>
      </c>
      <c r="J161" s="38">
        <v>3153.5</v>
      </c>
      <c r="K161" s="38">
        <v>3175.6000000000004</v>
      </c>
      <c r="L161" s="38">
        <v>3201.35</v>
      </c>
      <c r="M161" s="28">
        <v>3149.85</v>
      </c>
      <c r="N161" s="28">
        <v>3102</v>
      </c>
      <c r="O161" s="39">
        <v>277625</v>
      </c>
      <c r="P161" s="40">
        <v>-3.7678299093926618E-3</v>
      </c>
    </row>
    <row r="162" spans="1:16" ht="12.75" customHeight="1">
      <c r="A162" s="28">
        <v>152</v>
      </c>
      <c r="B162" s="29" t="s">
        <v>79</v>
      </c>
      <c r="C162" s="30" t="s">
        <v>170</v>
      </c>
      <c r="D162" s="31">
        <v>44742</v>
      </c>
      <c r="E162" s="37">
        <v>137.65</v>
      </c>
      <c r="F162" s="37">
        <v>138.01666666666668</v>
      </c>
      <c r="G162" s="38">
        <v>134.83333333333337</v>
      </c>
      <c r="H162" s="38">
        <v>132.01666666666668</v>
      </c>
      <c r="I162" s="38">
        <v>128.83333333333337</v>
      </c>
      <c r="J162" s="38">
        <v>140.83333333333337</v>
      </c>
      <c r="K162" s="38">
        <v>144.01666666666671</v>
      </c>
      <c r="L162" s="38">
        <v>146.83333333333337</v>
      </c>
      <c r="M162" s="28">
        <v>141.19999999999999</v>
      </c>
      <c r="N162" s="28">
        <v>135.19999999999999</v>
      </c>
      <c r="O162" s="39">
        <v>49191450</v>
      </c>
      <c r="P162" s="40">
        <v>5.264458724666337E-2</v>
      </c>
    </row>
    <row r="163" spans="1:16" ht="12.75" customHeight="1">
      <c r="A163" s="28">
        <v>153</v>
      </c>
      <c r="B163" s="29" t="s">
        <v>40</v>
      </c>
      <c r="C163" s="30" t="s">
        <v>171</v>
      </c>
      <c r="D163" s="31">
        <v>44742</v>
      </c>
      <c r="E163" s="37">
        <v>40181.599999999999</v>
      </c>
      <c r="F163" s="37">
        <v>39856.966666666667</v>
      </c>
      <c r="G163" s="38">
        <v>39465.183333333334</v>
      </c>
      <c r="H163" s="38">
        <v>38748.76666666667</v>
      </c>
      <c r="I163" s="38">
        <v>38356.983333333337</v>
      </c>
      <c r="J163" s="38">
        <v>40573.383333333331</v>
      </c>
      <c r="K163" s="38">
        <v>40965.166666666672</v>
      </c>
      <c r="L163" s="38">
        <v>41681.583333333328</v>
      </c>
      <c r="M163" s="28">
        <v>40248.75</v>
      </c>
      <c r="N163" s="28">
        <v>39140.550000000003</v>
      </c>
      <c r="O163" s="39">
        <v>111255</v>
      </c>
      <c r="P163" s="40">
        <v>2.8139728306071529E-2</v>
      </c>
    </row>
    <row r="164" spans="1:16" ht="12.75" customHeight="1">
      <c r="A164" s="28">
        <v>154</v>
      </c>
      <c r="B164" s="29" t="s">
        <v>47</v>
      </c>
      <c r="C164" s="30" t="s">
        <v>172</v>
      </c>
      <c r="D164" s="31">
        <v>44742</v>
      </c>
      <c r="E164" s="37">
        <v>1655.5</v>
      </c>
      <c r="F164" s="37">
        <v>1663.6666666666667</v>
      </c>
      <c r="G164" s="38">
        <v>1630.5333333333335</v>
      </c>
      <c r="H164" s="38">
        <v>1605.5666666666668</v>
      </c>
      <c r="I164" s="38">
        <v>1572.4333333333336</v>
      </c>
      <c r="J164" s="38">
        <v>1688.6333333333334</v>
      </c>
      <c r="K164" s="38">
        <v>1721.7666666666667</v>
      </c>
      <c r="L164" s="38">
        <v>1746.7333333333333</v>
      </c>
      <c r="M164" s="28">
        <v>1696.8</v>
      </c>
      <c r="N164" s="28">
        <v>1638.7</v>
      </c>
      <c r="O164" s="39">
        <v>3185050</v>
      </c>
      <c r="P164" s="40">
        <v>1.4274454855941851E-2</v>
      </c>
    </row>
    <row r="165" spans="1:16" ht="12.75" customHeight="1">
      <c r="A165" s="28">
        <v>155</v>
      </c>
      <c r="B165" s="29" t="s">
        <v>86</v>
      </c>
      <c r="C165" s="30" t="s">
        <v>470</v>
      </c>
      <c r="D165" s="31">
        <v>44742</v>
      </c>
      <c r="E165" s="37">
        <v>3270.6</v>
      </c>
      <c r="F165" s="37">
        <v>3324.1666666666665</v>
      </c>
      <c r="G165" s="38">
        <v>3200.3833333333332</v>
      </c>
      <c r="H165" s="38">
        <v>3130.1666666666665</v>
      </c>
      <c r="I165" s="38">
        <v>3006.3833333333332</v>
      </c>
      <c r="J165" s="38">
        <v>3394.3833333333332</v>
      </c>
      <c r="K165" s="38">
        <v>3518.166666666667</v>
      </c>
      <c r="L165" s="38">
        <v>3588.3833333333332</v>
      </c>
      <c r="M165" s="28">
        <v>3447.95</v>
      </c>
      <c r="N165" s="28">
        <v>3253.95</v>
      </c>
      <c r="O165" s="39">
        <v>481950</v>
      </c>
      <c r="P165" s="40">
        <v>4.1491085899513773E-2</v>
      </c>
    </row>
    <row r="166" spans="1:16" ht="12.75" customHeight="1">
      <c r="A166" s="28">
        <v>156</v>
      </c>
      <c r="B166" s="29" t="s">
        <v>79</v>
      </c>
      <c r="C166" s="30" t="s">
        <v>173</v>
      </c>
      <c r="D166" s="31">
        <v>44742</v>
      </c>
      <c r="E166" s="37">
        <v>207.2</v>
      </c>
      <c r="F166" s="37">
        <v>206.66666666666666</v>
      </c>
      <c r="G166" s="38">
        <v>205.5333333333333</v>
      </c>
      <c r="H166" s="38">
        <v>203.86666666666665</v>
      </c>
      <c r="I166" s="38">
        <v>202.73333333333329</v>
      </c>
      <c r="J166" s="38">
        <v>208.33333333333331</v>
      </c>
      <c r="K166" s="38">
        <v>209.4666666666667</v>
      </c>
      <c r="L166" s="38">
        <v>211.13333333333333</v>
      </c>
      <c r="M166" s="28">
        <v>207.8</v>
      </c>
      <c r="N166" s="28">
        <v>205</v>
      </c>
      <c r="O166" s="39">
        <v>20484000</v>
      </c>
      <c r="P166" s="40">
        <v>-0.11278586278586279</v>
      </c>
    </row>
    <row r="167" spans="1:16" ht="12.75" customHeight="1">
      <c r="A167" s="28">
        <v>157</v>
      </c>
      <c r="B167" s="29" t="s">
        <v>63</v>
      </c>
      <c r="C167" s="30" t="s">
        <v>174</v>
      </c>
      <c r="D167" s="31">
        <v>44742</v>
      </c>
      <c r="E167" s="37">
        <v>102.8</v>
      </c>
      <c r="F167" s="37">
        <v>102.78333333333332</v>
      </c>
      <c r="G167" s="38">
        <v>102.21666666666664</v>
      </c>
      <c r="H167" s="38">
        <v>101.63333333333333</v>
      </c>
      <c r="I167" s="38">
        <v>101.06666666666665</v>
      </c>
      <c r="J167" s="38">
        <v>103.36666666666663</v>
      </c>
      <c r="K167" s="38">
        <v>103.93333333333332</v>
      </c>
      <c r="L167" s="38">
        <v>104.51666666666662</v>
      </c>
      <c r="M167" s="28">
        <v>103.35</v>
      </c>
      <c r="N167" s="28">
        <v>102.2</v>
      </c>
      <c r="O167" s="39">
        <v>40374400</v>
      </c>
      <c r="P167" s="40">
        <v>4.3183220234423196E-3</v>
      </c>
    </row>
    <row r="168" spans="1:16" ht="12.75" customHeight="1">
      <c r="A168" s="28">
        <v>158</v>
      </c>
      <c r="B168" s="29" t="s">
        <v>56</v>
      </c>
      <c r="C168" s="30" t="s">
        <v>176</v>
      </c>
      <c r="D168" s="31">
        <v>44742</v>
      </c>
      <c r="E168" s="37">
        <v>2173.85</v>
      </c>
      <c r="F168" s="37">
        <v>2153.1666666666665</v>
      </c>
      <c r="G168" s="38">
        <v>2121.6833333333329</v>
      </c>
      <c r="H168" s="38">
        <v>2069.5166666666664</v>
      </c>
      <c r="I168" s="38">
        <v>2038.0333333333328</v>
      </c>
      <c r="J168" s="38">
        <v>2205.333333333333</v>
      </c>
      <c r="K168" s="38">
        <v>2236.8166666666666</v>
      </c>
      <c r="L168" s="38">
        <v>2288.9833333333331</v>
      </c>
      <c r="M168" s="28">
        <v>2184.65</v>
      </c>
      <c r="N168" s="28">
        <v>2101</v>
      </c>
      <c r="O168" s="39">
        <v>3413500</v>
      </c>
      <c r="P168" s="40">
        <v>-1.4293964770430262E-2</v>
      </c>
    </row>
    <row r="169" spans="1:16" ht="12.75" customHeight="1">
      <c r="A169" s="28">
        <v>159</v>
      </c>
      <c r="B169" s="29" t="s">
        <v>38</v>
      </c>
      <c r="C169" s="30" t="s">
        <v>177</v>
      </c>
      <c r="D169" s="31">
        <v>44742</v>
      </c>
      <c r="E169" s="37">
        <v>2554.3000000000002</v>
      </c>
      <c r="F169" s="37">
        <v>2544.4333333333334</v>
      </c>
      <c r="G169" s="38">
        <v>2526.8666666666668</v>
      </c>
      <c r="H169" s="38">
        <v>2499.4333333333334</v>
      </c>
      <c r="I169" s="38">
        <v>2481.8666666666668</v>
      </c>
      <c r="J169" s="38">
        <v>2571.8666666666668</v>
      </c>
      <c r="K169" s="38">
        <v>2589.4333333333334</v>
      </c>
      <c r="L169" s="38">
        <v>2616.8666666666668</v>
      </c>
      <c r="M169" s="28">
        <v>2562</v>
      </c>
      <c r="N169" s="28">
        <v>2517</v>
      </c>
      <c r="O169" s="39">
        <v>1797750</v>
      </c>
      <c r="P169" s="40">
        <v>-8.3368070029178826E-4</v>
      </c>
    </row>
    <row r="170" spans="1:16" ht="12.75" customHeight="1">
      <c r="A170" s="28">
        <v>160</v>
      </c>
      <c r="B170" s="29" t="s">
        <v>58</v>
      </c>
      <c r="C170" s="30" t="s">
        <v>178</v>
      </c>
      <c r="D170" s="31">
        <v>44742</v>
      </c>
      <c r="E170" s="37">
        <v>29.6</v>
      </c>
      <c r="F170" s="37">
        <v>29.566666666666666</v>
      </c>
      <c r="G170" s="38">
        <v>29.283333333333331</v>
      </c>
      <c r="H170" s="38">
        <v>28.966666666666665</v>
      </c>
      <c r="I170" s="38">
        <v>28.68333333333333</v>
      </c>
      <c r="J170" s="38">
        <v>29.883333333333333</v>
      </c>
      <c r="K170" s="38">
        <v>30.166666666666671</v>
      </c>
      <c r="L170" s="38">
        <v>30.483333333333334</v>
      </c>
      <c r="M170" s="28">
        <v>29.85</v>
      </c>
      <c r="N170" s="28">
        <v>29.25</v>
      </c>
      <c r="O170" s="39">
        <v>259248000</v>
      </c>
      <c r="P170" s="40">
        <v>1.9788510296209262E-3</v>
      </c>
    </row>
    <row r="171" spans="1:16" ht="12.75" customHeight="1">
      <c r="A171" s="28">
        <v>161</v>
      </c>
      <c r="B171" s="29" t="s">
        <v>44</v>
      </c>
      <c r="C171" s="30" t="s">
        <v>270</v>
      </c>
      <c r="D171" s="31">
        <v>44742</v>
      </c>
      <c r="E171" s="37">
        <v>2228.4499999999998</v>
      </c>
      <c r="F171" s="37">
        <v>2228.6666666666665</v>
      </c>
      <c r="G171" s="38">
        <v>2184.333333333333</v>
      </c>
      <c r="H171" s="38">
        <v>2140.2166666666667</v>
      </c>
      <c r="I171" s="38">
        <v>2095.8833333333332</v>
      </c>
      <c r="J171" s="38">
        <v>2272.7833333333328</v>
      </c>
      <c r="K171" s="38">
        <v>2317.1166666666659</v>
      </c>
      <c r="L171" s="38">
        <v>2361.2333333333327</v>
      </c>
      <c r="M171" s="28">
        <v>2273</v>
      </c>
      <c r="N171" s="28">
        <v>2184.5500000000002</v>
      </c>
      <c r="O171" s="39">
        <v>734100</v>
      </c>
      <c r="P171" s="40">
        <v>-1.3306451612903225E-2</v>
      </c>
    </row>
    <row r="172" spans="1:16" ht="12.75" customHeight="1">
      <c r="A172" s="28">
        <v>162</v>
      </c>
      <c r="B172" s="29" t="s">
        <v>168</v>
      </c>
      <c r="C172" s="30" t="s">
        <v>179</v>
      </c>
      <c r="D172" s="31">
        <v>44742</v>
      </c>
      <c r="E172" s="37">
        <v>209.65</v>
      </c>
      <c r="F172" s="37">
        <v>209.9</v>
      </c>
      <c r="G172" s="38">
        <v>208.05</v>
      </c>
      <c r="H172" s="38">
        <v>206.45000000000002</v>
      </c>
      <c r="I172" s="38">
        <v>204.60000000000002</v>
      </c>
      <c r="J172" s="38">
        <v>211.5</v>
      </c>
      <c r="K172" s="38">
        <v>213.34999999999997</v>
      </c>
      <c r="L172" s="38">
        <v>214.95</v>
      </c>
      <c r="M172" s="28">
        <v>211.75</v>
      </c>
      <c r="N172" s="28">
        <v>208.3</v>
      </c>
      <c r="O172" s="39">
        <v>57565042</v>
      </c>
      <c r="P172" s="40">
        <v>9.6586189984902409E-3</v>
      </c>
    </row>
    <row r="173" spans="1:16" ht="12.75" customHeight="1">
      <c r="A173" s="28">
        <v>163</v>
      </c>
      <c r="B173" s="29" t="s">
        <v>180</v>
      </c>
      <c r="C173" s="30" t="s">
        <v>181</v>
      </c>
      <c r="D173" s="31">
        <v>44742</v>
      </c>
      <c r="E173" s="37">
        <v>1848.25</v>
      </c>
      <c r="F173" s="37">
        <v>1840.4166666666667</v>
      </c>
      <c r="G173" s="38">
        <v>1827.8333333333335</v>
      </c>
      <c r="H173" s="38">
        <v>1807.4166666666667</v>
      </c>
      <c r="I173" s="38">
        <v>1794.8333333333335</v>
      </c>
      <c r="J173" s="38">
        <v>1860.8333333333335</v>
      </c>
      <c r="K173" s="38">
        <v>1873.416666666667</v>
      </c>
      <c r="L173" s="38">
        <v>1893.8333333333335</v>
      </c>
      <c r="M173" s="28">
        <v>1853</v>
      </c>
      <c r="N173" s="28">
        <v>1820</v>
      </c>
      <c r="O173" s="39">
        <v>2217336</v>
      </c>
      <c r="P173" s="40">
        <v>-2.8530670470756064E-2</v>
      </c>
    </row>
    <row r="174" spans="1:16" ht="12.75" customHeight="1">
      <c r="A174" s="28">
        <v>164</v>
      </c>
      <c r="B174" s="29" t="s">
        <v>44</v>
      </c>
      <c r="C174" s="30" t="s">
        <v>482</v>
      </c>
      <c r="D174" s="31">
        <v>44742</v>
      </c>
      <c r="E174" s="37">
        <v>141.80000000000001</v>
      </c>
      <c r="F174" s="37">
        <v>141.36666666666667</v>
      </c>
      <c r="G174" s="38">
        <v>140.28333333333336</v>
      </c>
      <c r="H174" s="38">
        <v>138.76666666666668</v>
      </c>
      <c r="I174" s="38">
        <v>137.68333333333337</v>
      </c>
      <c r="J174" s="38">
        <v>142.88333333333335</v>
      </c>
      <c r="K174" s="38">
        <v>143.96666666666667</v>
      </c>
      <c r="L174" s="38">
        <v>145.48333333333335</v>
      </c>
      <c r="M174" s="28">
        <v>142.44999999999999</v>
      </c>
      <c r="N174" s="28">
        <v>139.85</v>
      </c>
      <c r="O174" s="39">
        <v>7229500</v>
      </c>
      <c r="P174" s="40">
        <v>3.1533138332025396E-2</v>
      </c>
    </row>
    <row r="175" spans="1:16" ht="12.75" customHeight="1">
      <c r="A175" s="28">
        <v>165</v>
      </c>
      <c r="B175" s="29" t="s">
        <v>42</v>
      </c>
      <c r="C175" s="30" t="s">
        <v>182</v>
      </c>
      <c r="D175" s="31">
        <v>44742</v>
      </c>
      <c r="E175" s="37">
        <v>610.35</v>
      </c>
      <c r="F175" s="37">
        <v>608.4666666666667</v>
      </c>
      <c r="G175" s="38">
        <v>604.38333333333344</v>
      </c>
      <c r="H175" s="38">
        <v>598.41666666666674</v>
      </c>
      <c r="I175" s="38">
        <v>594.33333333333348</v>
      </c>
      <c r="J175" s="38">
        <v>614.43333333333339</v>
      </c>
      <c r="K175" s="38">
        <v>618.51666666666665</v>
      </c>
      <c r="L175" s="38">
        <v>624.48333333333335</v>
      </c>
      <c r="M175" s="28">
        <v>612.54999999999995</v>
      </c>
      <c r="N175" s="28">
        <v>602.5</v>
      </c>
      <c r="O175" s="39">
        <v>4992050</v>
      </c>
      <c r="P175" s="40">
        <v>2.6568781681524208E-2</v>
      </c>
    </row>
    <row r="176" spans="1:16" ht="12.75" customHeight="1">
      <c r="A176" s="28">
        <v>166</v>
      </c>
      <c r="B176" s="29" t="s">
        <v>58</v>
      </c>
      <c r="C176" s="30" t="s">
        <v>183</v>
      </c>
      <c r="D176" s="31">
        <v>44742</v>
      </c>
      <c r="E176" s="37">
        <v>88.1</v>
      </c>
      <c r="F176" s="37">
        <v>88.183333333333337</v>
      </c>
      <c r="G176" s="38">
        <v>87.166666666666671</v>
      </c>
      <c r="H176" s="38">
        <v>86.233333333333334</v>
      </c>
      <c r="I176" s="38">
        <v>85.216666666666669</v>
      </c>
      <c r="J176" s="38">
        <v>89.116666666666674</v>
      </c>
      <c r="K176" s="38">
        <v>90.133333333333326</v>
      </c>
      <c r="L176" s="38">
        <v>91.066666666666677</v>
      </c>
      <c r="M176" s="28">
        <v>89.2</v>
      </c>
      <c r="N176" s="28">
        <v>87.25</v>
      </c>
      <c r="O176" s="39">
        <v>48077700</v>
      </c>
      <c r="P176" s="40">
        <v>-1.1206722799685744E-2</v>
      </c>
    </row>
    <row r="177" spans="1:16" ht="12.75" customHeight="1">
      <c r="A177" s="28">
        <v>167</v>
      </c>
      <c r="B177" s="29" t="s">
        <v>168</v>
      </c>
      <c r="C177" s="30" t="s">
        <v>184</v>
      </c>
      <c r="D177" s="31">
        <v>44742</v>
      </c>
      <c r="E177" s="37">
        <v>118.2</v>
      </c>
      <c r="F177" s="37">
        <v>117.96666666666665</v>
      </c>
      <c r="G177" s="38">
        <v>117.33333333333331</v>
      </c>
      <c r="H177" s="38">
        <v>116.46666666666665</v>
      </c>
      <c r="I177" s="38">
        <v>115.83333333333331</v>
      </c>
      <c r="J177" s="38">
        <v>118.83333333333331</v>
      </c>
      <c r="K177" s="38">
        <v>119.46666666666667</v>
      </c>
      <c r="L177" s="38">
        <v>120.33333333333331</v>
      </c>
      <c r="M177" s="28">
        <v>118.6</v>
      </c>
      <c r="N177" s="28">
        <v>117.1</v>
      </c>
      <c r="O177" s="39">
        <v>43482000</v>
      </c>
      <c r="P177" s="40">
        <v>2.2432279909706546E-2</v>
      </c>
    </row>
    <row r="178" spans="1:16" ht="12.75" customHeight="1">
      <c r="A178" s="28">
        <v>168</v>
      </c>
      <c r="B178" s="255" t="s">
        <v>79</v>
      </c>
      <c r="C178" s="30" t="s">
        <v>185</v>
      </c>
      <c r="D178" s="31">
        <v>44742</v>
      </c>
      <c r="E178" s="37">
        <v>2506.35</v>
      </c>
      <c r="F178" s="37">
        <v>2498.3166666666671</v>
      </c>
      <c r="G178" s="38">
        <v>2481.1333333333341</v>
      </c>
      <c r="H178" s="38">
        <v>2455.916666666667</v>
      </c>
      <c r="I178" s="38">
        <v>2438.733333333334</v>
      </c>
      <c r="J178" s="38">
        <v>2523.5333333333342</v>
      </c>
      <c r="K178" s="38">
        <v>2540.7166666666676</v>
      </c>
      <c r="L178" s="38">
        <v>2565.9333333333343</v>
      </c>
      <c r="M178" s="28">
        <v>2515.5</v>
      </c>
      <c r="N178" s="28">
        <v>2473.1</v>
      </c>
      <c r="O178" s="39">
        <v>34277000</v>
      </c>
      <c r="P178" s="40">
        <v>3.9393717507505309E-3</v>
      </c>
    </row>
    <row r="179" spans="1:16" ht="12.75" customHeight="1">
      <c r="A179" s="28">
        <v>169</v>
      </c>
      <c r="B179" s="29" t="s">
        <v>119</v>
      </c>
      <c r="C179" s="30" t="s">
        <v>186</v>
      </c>
      <c r="D179" s="31">
        <v>44742</v>
      </c>
      <c r="E179" s="37">
        <v>68.2</v>
      </c>
      <c r="F179" s="37">
        <v>68.183333333333337</v>
      </c>
      <c r="G179" s="38">
        <v>67.166666666666671</v>
      </c>
      <c r="H179" s="38">
        <v>66.13333333333334</v>
      </c>
      <c r="I179" s="38">
        <v>65.116666666666674</v>
      </c>
      <c r="J179" s="38">
        <v>69.216666666666669</v>
      </c>
      <c r="K179" s="38">
        <v>70.23333333333332</v>
      </c>
      <c r="L179" s="38">
        <v>71.266666666666666</v>
      </c>
      <c r="M179" s="28">
        <v>69.2</v>
      </c>
      <c r="N179" s="28">
        <v>67.150000000000006</v>
      </c>
      <c r="O179" s="39">
        <v>115295250</v>
      </c>
      <c r="P179" s="40">
        <v>-2.6650035457400467E-2</v>
      </c>
    </row>
    <row r="180" spans="1:16" ht="12.75" customHeight="1">
      <c r="A180" s="28">
        <v>170</v>
      </c>
      <c r="B180" s="29" t="s">
        <v>58</v>
      </c>
      <c r="C180" s="30" t="s">
        <v>273</v>
      </c>
      <c r="D180" s="31">
        <v>44742</v>
      </c>
      <c r="E180" s="37">
        <v>759.5</v>
      </c>
      <c r="F180" s="37">
        <v>753.08333333333337</v>
      </c>
      <c r="G180" s="38">
        <v>744.36666666666679</v>
      </c>
      <c r="H180" s="38">
        <v>729.23333333333346</v>
      </c>
      <c r="I180" s="38">
        <v>720.51666666666688</v>
      </c>
      <c r="J180" s="38">
        <v>768.2166666666667</v>
      </c>
      <c r="K180" s="38">
        <v>776.93333333333317</v>
      </c>
      <c r="L180" s="38">
        <v>792.06666666666661</v>
      </c>
      <c r="M180" s="28">
        <v>761.8</v>
      </c>
      <c r="N180" s="28">
        <v>737.95</v>
      </c>
      <c r="O180" s="39">
        <v>7153900</v>
      </c>
      <c r="P180" s="40">
        <v>-5.3704414079551316E-2</v>
      </c>
    </row>
    <row r="181" spans="1:16" ht="12.75" customHeight="1">
      <c r="A181" s="28">
        <v>171</v>
      </c>
      <c r="B181" s="29" t="s">
        <v>63</v>
      </c>
      <c r="C181" s="30" t="s">
        <v>187</v>
      </c>
      <c r="D181" s="31">
        <v>44742</v>
      </c>
      <c r="E181" s="37">
        <v>1081.95</v>
      </c>
      <c r="F181" s="37">
        <v>1083.9166666666667</v>
      </c>
      <c r="G181" s="38">
        <v>1072.6333333333334</v>
      </c>
      <c r="H181" s="38">
        <v>1063.3166666666666</v>
      </c>
      <c r="I181" s="38">
        <v>1052.0333333333333</v>
      </c>
      <c r="J181" s="38">
        <v>1093.2333333333336</v>
      </c>
      <c r="K181" s="38">
        <v>1104.5166666666669</v>
      </c>
      <c r="L181" s="38">
        <v>1113.8333333333337</v>
      </c>
      <c r="M181" s="28">
        <v>1095.2</v>
      </c>
      <c r="N181" s="28">
        <v>1074.5999999999999</v>
      </c>
      <c r="O181" s="39">
        <v>7914750</v>
      </c>
      <c r="P181" s="40">
        <v>2.8958658346333852E-2</v>
      </c>
    </row>
    <row r="182" spans="1:16" ht="12.75" customHeight="1">
      <c r="A182" s="28">
        <v>172</v>
      </c>
      <c r="B182" s="29" t="s">
        <v>58</v>
      </c>
      <c r="C182" s="30" t="s">
        <v>188</v>
      </c>
      <c r="D182" s="31">
        <v>44742</v>
      </c>
      <c r="E182" s="37">
        <v>455.2</v>
      </c>
      <c r="F182" s="37">
        <v>456.18333333333334</v>
      </c>
      <c r="G182" s="38">
        <v>452.2166666666667</v>
      </c>
      <c r="H182" s="38">
        <v>449.23333333333335</v>
      </c>
      <c r="I182" s="38">
        <v>445.26666666666671</v>
      </c>
      <c r="J182" s="38">
        <v>459.16666666666669</v>
      </c>
      <c r="K182" s="38">
        <v>463.13333333333327</v>
      </c>
      <c r="L182" s="38">
        <v>466.11666666666667</v>
      </c>
      <c r="M182" s="28">
        <v>460.15</v>
      </c>
      <c r="N182" s="28">
        <v>453.2</v>
      </c>
      <c r="O182" s="39">
        <v>70546500</v>
      </c>
      <c r="P182" s="40">
        <v>-3.9814481458734828E-3</v>
      </c>
    </row>
    <row r="183" spans="1:16" ht="12.75" customHeight="1">
      <c r="A183" s="28">
        <v>173</v>
      </c>
      <c r="B183" s="29" t="s">
        <v>42</v>
      </c>
      <c r="C183" s="30" t="s">
        <v>189</v>
      </c>
      <c r="D183" s="31">
        <v>44742</v>
      </c>
      <c r="E183" s="37">
        <v>18766.900000000001</v>
      </c>
      <c r="F183" s="37">
        <v>18757.583333333336</v>
      </c>
      <c r="G183" s="38">
        <v>18594.966666666671</v>
      </c>
      <c r="H183" s="38">
        <v>18423.033333333336</v>
      </c>
      <c r="I183" s="38">
        <v>18260.416666666672</v>
      </c>
      <c r="J183" s="38">
        <v>18929.51666666667</v>
      </c>
      <c r="K183" s="38">
        <v>19092.133333333339</v>
      </c>
      <c r="L183" s="38">
        <v>19264.066666666669</v>
      </c>
      <c r="M183" s="28">
        <v>18920.2</v>
      </c>
      <c r="N183" s="28">
        <v>18585.650000000001</v>
      </c>
      <c r="O183" s="39">
        <v>339100</v>
      </c>
      <c r="P183" s="40">
        <v>-3.1601381641802014E-3</v>
      </c>
    </row>
    <row r="184" spans="1:16" ht="12.75" customHeight="1">
      <c r="A184" s="28">
        <v>174</v>
      </c>
      <c r="B184" s="29" t="s">
        <v>70</v>
      </c>
      <c r="C184" s="30" t="s">
        <v>190</v>
      </c>
      <c r="D184" s="31">
        <v>44742</v>
      </c>
      <c r="E184" s="37">
        <v>2350.6999999999998</v>
      </c>
      <c r="F184" s="37">
        <v>2358.7999999999997</v>
      </c>
      <c r="G184" s="38">
        <v>2334.8499999999995</v>
      </c>
      <c r="H184" s="38">
        <v>2318.9999999999995</v>
      </c>
      <c r="I184" s="38">
        <v>2295.0499999999993</v>
      </c>
      <c r="J184" s="38">
        <v>2374.6499999999996</v>
      </c>
      <c r="K184" s="38">
        <v>2398.5999999999995</v>
      </c>
      <c r="L184" s="38">
        <v>2414.4499999999998</v>
      </c>
      <c r="M184" s="28">
        <v>2382.75</v>
      </c>
      <c r="N184" s="28">
        <v>2342.9499999999998</v>
      </c>
      <c r="O184" s="39">
        <v>1666225</v>
      </c>
      <c r="P184" s="40">
        <v>1.9004372687521021E-2</v>
      </c>
    </row>
    <row r="185" spans="1:16" ht="12.75" customHeight="1">
      <c r="A185" s="28">
        <v>175</v>
      </c>
      <c r="B185" s="29" t="s">
        <v>40</v>
      </c>
      <c r="C185" s="30" t="s">
        <v>191</v>
      </c>
      <c r="D185" s="31">
        <v>44742</v>
      </c>
      <c r="E185" s="37">
        <v>2276.6999999999998</v>
      </c>
      <c r="F185" s="37">
        <v>2260.5333333333333</v>
      </c>
      <c r="G185" s="38">
        <v>2233.1666666666665</v>
      </c>
      <c r="H185" s="38">
        <v>2189.6333333333332</v>
      </c>
      <c r="I185" s="38">
        <v>2162.2666666666664</v>
      </c>
      <c r="J185" s="38">
        <v>2304.0666666666666</v>
      </c>
      <c r="K185" s="38">
        <v>2331.4333333333334</v>
      </c>
      <c r="L185" s="38">
        <v>2374.9666666666667</v>
      </c>
      <c r="M185" s="28">
        <v>2287.9</v>
      </c>
      <c r="N185" s="28">
        <v>2217</v>
      </c>
      <c r="O185" s="39">
        <v>3568500</v>
      </c>
      <c r="P185" s="40">
        <v>-1.364256480218281E-3</v>
      </c>
    </row>
    <row r="186" spans="1:16" ht="12.75" customHeight="1">
      <c r="A186" s="28">
        <v>176</v>
      </c>
      <c r="B186" s="29" t="s">
        <v>63</v>
      </c>
      <c r="C186" s="30" t="s">
        <v>192</v>
      </c>
      <c r="D186" s="31">
        <v>44742</v>
      </c>
      <c r="E186" s="37">
        <v>1248.75</v>
      </c>
      <c r="F186" s="37">
        <v>1236.7</v>
      </c>
      <c r="G186" s="38">
        <v>1215.0500000000002</v>
      </c>
      <c r="H186" s="38">
        <v>1181.3500000000001</v>
      </c>
      <c r="I186" s="38">
        <v>1159.7000000000003</v>
      </c>
      <c r="J186" s="38">
        <v>1270.4000000000001</v>
      </c>
      <c r="K186" s="38">
        <v>1292.0500000000002</v>
      </c>
      <c r="L186" s="38">
        <v>1325.75</v>
      </c>
      <c r="M186" s="28">
        <v>1258.3499999999999</v>
      </c>
      <c r="N186" s="28">
        <v>1203</v>
      </c>
      <c r="O186" s="39">
        <v>4176800</v>
      </c>
      <c r="P186" s="40">
        <v>2.5736738703339881E-2</v>
      </c>
    </row>
    <row r="187" spans="1:16" ht="12.75" customHeight="1">
      <c r="A187" s="28">
        <v>177</v>
      </c>
      <c r="B187" s="29" t="s">
        <v>47</v>
      </c>
      <c r="C187" s="30" t="s">
        <v>511</v>
      </c>
      <c r="D187" s="31">
        <v>44742</v>
      </c>
      <c r="E187" s="37">
        <v>342.7</v>
      </c>
      <c r="F187" s="37">
        <v>333.11666666666662</v>
      </c>
      <c r="G187" s="38">
        <v>320.38333333333321</v>
      </c>
      <c r="H187" s="38">
        <v>298.06666666666661</v>
      </c>
      <c r="I187" s="38">
        <v>285.3333333333332</v>
      </c>
      <c r="J187" s="38">
        <v>355.43333333333322</v>
      </c>
      <c r="K187" s="38">
        <v>368.16666666666669</v>
      </c>
      <c r="L187" s="38">
        <v>390.48333333333323</v>
      </c>
      <c r="M187" s="28">
        <v>345.85</v>
      </c>
      <c r="N187" s="28">
        <v>310.8</v>
      </c>
      <c r="O187" s="39">
        <v>2748600</v>
      </c>
      <c r="P187" s="40">
        <v>-2.6147959183673471E-2</v>
      </c>
    </row>
    <row r="188" spans="1:16" ht="12.75" customHeight="1">
      <c r="A188" s="28">
        <v>178</v>
      </c>
      <c r="B188" s="29" t="s">
        <v>47</v>
      </c>
      <c r="C188" s="30" t="s">
        <v>193</v>
      </c>
      <c r="D188" s="31">
        <v>44742</v>
      </c>
      <c r="E188" s="37">
        <v>826.7</v>
      </c>
      <c r="F188" s="37">
        <v>827.85</v>
      </c>
      <c r="G188" s="38">
        <v>822.40000000000009</v>
      </c>
      <c r="H188" s="38">
        <v>818.1</v>
      </c>
      <c r="I188" s="38">
        <v>812.65000000000009</v>
      </c>
      <c r="J188" s="38">
        <v>832.15000000000009</v>
      </c>
      <c r="K188" s="38">
        <v>837.60000000000014</v>
      </c>
      <c r="L188" s="38">
        <v>841.90000000000009</v>
      </c>
      <c r="M188" s="28">
        <v>833.3</v>
      </c>
      <c r="N188" s="28">
        <v>823.55</v>
      </c>
      <c r="O188" s="39">
        <v>21234500</v>
      </c>
      <c r="P188" s="40">
        <v>-3.2856908164941678E-3</v>
      </c>
    </row>
    <row r="189" spans="1:16" ht="12.75" customHeight="1">
      <c r="A189" s="28">
        <v>179</v>
      </c>
      <c r="B189" s="29" t="s">
        <v>180</v>
      </c>
      <c r="C189" s="30" t="s">
        <v>194</v>
      </c>
      <c r="D189" s="31">
        <v>44742</v>
      </c>
      <c r="E189" s="37">
        <v>414.25</v>
      </c>
      <c r="F189" s="37">
        <v>415.11666666666662</v>
      </c>
      <c r="G189" s="38">
        <v>411.13333333333321</v>
      </c>
      <c r="H189" s="38">
        <v>408.01666666666659</v>
      </c>
      <c r="I189" s="38">
        <v>404.03333333333319</v>
      </c>
      <c r="J189" s="38">
        <v>418.23333333333323</v>
      </c>
      <c r="K189" s="38">
        <v>422.2166666666667</v>
      </c>
      <c r="L189" s="38">
        <v>425.33333333333326</v>
      </c>
      <c r="M189" s="28">
        <v>419.1</v>
      </c>
      <c r="N189" s="28">
        <v>412</v>
      </c>
      <c r="O189" s="39">
        <v>13938000</v>
      </c>
      <c r="P189" s="40">
        <v>-2.5587248322147652E-2</v>
      </c>
    </row>
    <row r="190" spans="1:16" ht="12.75" customHeight="1">
      <c r="A190" s="28">
        <v>180</v>
      </c>
      <c r="B190" s="29" t="s">
        <v>47</v>
      </c>
      <c r="C190" s="30" t="s">
        <v>275</v>
      </c>
      <c r="D190" s="31">
        <v>44742</v>
      </c>
      <c r="E190" s="37">
        <v>568.5</v>
      </c>
      <c r="F190" s="37">
        <v>565.19999999999993</v>
      </c>
      <c r="G190" s="38">
        <v>560.29999999999984</v>
      </c>
      <c r="H190" s="38">
        <v>552.09999999999991</v>
      </c>
      <c r="I190" s="38">
        <v>547.19999999999982</v>
      </c>
      <c r="J190" s="38">
        <v>573.39999999999986</v>
      </c>
      <c r="K190" s="38">
        <v>578.29999999999995</v>
      </c>
      <c r="L190" s="38">
        <v>586.49999999999989</v>
      </c>
      <c r="M190" s="28">
        <v>570.1</v>
      </c>
      <c r="N190" s="28">
        <v>557</v>
      </c>
      <c r="O190" s="39">
        <v>1070500</v>
      </c>
      <c r="P190" s="40">
        <v>2.2054611418751192E-2</v>
      </c>
    </row>
    <row r="191" spans="1:16" ht="12.75" customHeight="1">
      <c r="A191" s="28">
        <v>181</v>
      </c>
      <c r="B191" s="29" t="s">
        <v>38</v>
      </c>
      <c r="C191" s="30" t="s">
        <v>195</v>
      </c>
      <c r="D191" s="31">
        <v>44742</v>
      </c>
      <c r="E191" s="37">
        <v>809.8</v>
      </c>
      <c r="F191" s="37">
        <v>806.25</v>
      </c>
      <c r="G191" s="38">
        <v>801.5</v>
      </c>
      <c r="H191" s="38">
        <v>793.2</v>
      </c>
      <c r="I191" s="38">
        <v>788.45</v>
      </c>
      <c r="J191" s="38">
        <v>814.55</v>
      </c>
      <c r="K191" s="38">
        <v>819.3</v>
      </c>
      <c r="L191" s="38">
        <v>827.59999999999991</v>
      </c>
      <c r="M191" s="28">
        <v>811</v>
      </c>
      <c r="N191" s="28">
        <v>797.95</v>
      </c>
      <c r="O191" s="39">
        <v>5461000</v>
      </c>
      <c r="P191" s="40">
        <v>-7.271405199054717E-3</v>
      </c>
    </row>
    <row r="192" spans="1:16" ht="12.75" customHeight="1">
      <c r="A192" s="28">
        <v>182</v>
      </c>
      <c r="B192" s="29" t="s">
        <v>74</v>
      </c>
      <c r="C192" s="30" t="s">
        <v>530</v>
      </c>
      <c r="D192" s="31">
        <v>44742</v>
      </c>
      <c r="E192" s="37">
        <v>923.1</v>
      </c>
      <c r="F192" s="37">
        <v>918.23333333333323</v>
      </c>
      <c r="G192" s="38">
        <v>910.06666666666649</v>
      </c>
      <c r="H192" s="38">
        <v>897.0333333333333</v>
      </c>
      <c r="I192" s="38">
        <v>888.86666666666656</v>
      </c>
      <c r="J192" s="38">
        <v>931.26666666666642</v>
      </c>
      <c r="K192" s="38">
        <v>939.43333333333317</v>
      </c>
      <c r="L192" s="38">
        <v>952.46666666666636</v>
      </c>
      <c r="M192" s="28">
        <v>926.4</v>
      </c>
      <c r="N192" s="28">
        <v>905.2</v>
      </c>
      <c r="O192" s="39">
        <v>3559300</v>
      </c>
      <c r="P192" s="40">
        <v>-2.7380789725372317E-2</v>
      </c>
    </row>
    <row r="193" spans="1:16" ht="12.75" customHeight="1">
      <c r="A193" s="28">
        <v>183</v>
      </c>
      <c r="B193" s="29" t="s">
        <v>56</v>
      </c>
      <c r="C193" s="30" t="s">
        <v>196</v>
      </c>
      <c r="D193" s="31">
        <v>44742</v>
      </c>
      <c r="E193" s="37">
        <v>730.65</v>
      </c>
      <c r="F193" s="37">
        <v>729.69999999999993</v>
      </c>
      <c r="G193" s="38">
        <v>723.79999999999984</v>
      </c>
      <c r="H193" s="38">
        <v>716.94999999999993</v>
      </c>
      <c r="I193" s="38">
        <v>711.04999999999984</v>
      </c>
      <c r="J193" s="38">
        <v>736.54999999999984</v>
      </c>
      <c r="K193" s="38">
        <v>742.44999999999993</v>
      </c>
      <c r="L193" s="38">
        <v>749.29999999999984</v>
      </c>
      <c r="M193" s="28">
        <v>735.6</v>
      </c>
      <c r="N193" s="28">
        <v>722.85</v>
      </c>
      <c r="O193" s="39">
        <v>7878600</v>
      </c>
      <c r="P193" s="40">
        <v>1.4586014586014586E-3</v>
      </c>
    </row>
    <row r="194" spans="1:16" ht="12.75" customHeight="1">
      <c r="A194" s="28">
        <v>184</v>
      </c>
      <c r="B194" s="29" t="s">
        <v>49</v>
      </c>
      <c r="C194" s="30" t="s">
        <v>197</v>
      </c>
      <c r="D194" s="31">
        <v>44742</v>
      </c>
      <c r="E194" s="37">
        <v>410.2</v>
      </c>
      <c r="F194" s="37">
        <v>409.86666666666662</v>
      </c>
      <c r="G194" s="38">
        <v>406.73333333333323</v>
      </c>
      <c r="H194" s="38">
        <v>403.26666666666659</v>
      </c>
      <c r="I194" s="38">
        <v>400.13333333333321</v>
      </c>
      <c r="J194" s="38">
        <v>413.33333333333326</v>
      </c>
      <c r="K194" s="38">
        <v>416.46666666666658</v>
      </c>
      <c r="L194" s="38">
        <v>419.93333333333328</v>
      </c>
      <c r="M194" s="28">
        <v>413</v>
      </c>
      <c r="N194" s="28">
        <v>406.4</v>
      </c>
      <c r="O194" s="39">
        <v>71378250</v>
      </c>
      <c r="P194" s="40">
        <v>-5.7562524811433109E-3</v>
      </c>
    </row>
    <row r="195" spans="1:16" ht="12.75" customHeight="1">
      <c r="A195" s="28">
        <v>185</v>
      </c>
      <c r="B195" s="29" t="s">
        <v>168</v>
      </c>
      <c r="C195" s="30" t="s">
        <v>198</v>
      </c>
      <c r="D195" s="31">
        <v>44742</v>
      </c>
      <c r="E195" s="37">
        <v>208.3</v>
      </c>
      <c r="F195" s="37">
        <v>207.18333333333331</v>
      </c>
      <c r="G195" s="38">
        <v>205.11666666666662</v>
      </c>
      <c r="H195" s="38">
        <v>201.93333333333331</v>
      </c>
      <c r="I195" s="38">
        <v>199.86666666666662</v>
      </c>
      <c r="J195" s="38">
        <v>210.36666666666662</v>
      </c>
      <c r="K195" s="38">
        <v>212.43333333333328</v>
      </c>
      <c r="L195" s="38">
        <v>215.61666666666662</v>
      </c>
      <c r="M195" s="28">
        <v>209.25</v>
      </c>
      <c r="N195" s="28">
        <v>204</v>
      </c>
      <c r="O195" s="39">
        <v>88745625</v>
      </c>
      <c r="P195" s="40">
        <v>-1.1577641619366237E-2</v>
      </c>
    </row>
    <row r="196" spans="1:16" ht="12.75" customHeight="1">
      <c r="A196" s="28">
        <v>186</v>
      </c>
      <c r="B196" s="29" t="s">
        <v>119</v>
      </c>
      <c r="C196" s="30" t="s">
        <v>199</v>
      </c>
      <c r="D196" s="31">
        <v>44742</v>
      </c>
      <c r="E196" s="37">
        <v>854.3</v>
      </c>
      <c r="F196" s="37">
        <v>855.18333333333339</v>
      </c>
      <c r="G196" s="38">
        <v>843.66666666666674</v>
      </c>
      <c r="H196" s="38">
        <v>833.0333333333333</v>
      </c>
      <c r="I196" s="38">
        <v>821.51666666666665</v>
      </c>
      <c r="J196" s="38">
        <v>865.81666666666683</v>
      </c>
      <c r="K196" s="38">
        <v>877.33333333333348</v>
      </c>
      <c r="L196" s="38">
        <v>887.96666666666692</v>
      </c>
      <c r="M196" s="28">
        <v>866.7</v>
      </c>
      <c r="N196" s="28">
        <v>844.55</v>
      </c>
      <c r="O196" s="39">
        <v>31314000</v>
      </c>
      <c r="P196" s="40">
        <v>1.063027227213497E-2</v>
      </c>
    </row>
    <row r="197" spans="1:16" ht="12.75" customHeight="1">
      <c r="A197" s="28">
        <v>187</v>
      </c>
      <c r="B197" s="29" t="s">
        <v>86</v>
      </c>
      <c r="C197" s="30" t="s">
        <v>200</v>
      </c>
      <c r="D197" s="31">
        <v>44742</v>
      </c>
      <c r="E197" s="37">
        <v>3300.3</v>
      </c>
      <c r="F197" s="37">
        <v>3309.1</v>
      </c>
      <c r="G197" s="38">
        <v>3274.35</v>
      </c>
      <c r="H197" s="38">
        <v>3248.4</v>
      </c>
      <c r="I197" s="38">
        <v>3213.65</v>
      </c>
      <c r="J197" s="38">
        <v>3335.0499999999997</v>
      </c>
      <c r="K197" s="38">
        <v>3369.7999999999997</v>
      </c>
      <c r="L197" s="38">
        <v>3395.7499999999995</v>
      </c>
      <c r="M197" s="28">
        <v>3343.85</v>
      </c>
      <c r="N197" s="28">
        <v>3283.15</v>
      </c>
      <c r="O197" s="39">
        <v>11830950</v>
      </c>
      <c r="P197" s="40">
        <v>-2.1062430184932358E-2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44742</v>
      </c>
      <c r="E198" s="37">
        <v>983.75</v>
      </c>
      <c r="F198" s="37">
        <v>986.4666666666667</v>
      </c>
      <c r="G198" s="38">
        <v>971.88333333333344</v>
      </c>
      <c r="H198" s="38">
        <v>960.01666666666677</v>
      </c>
      <c r="I198" s="38">
        <v>945.43333333333351</v>
      </c>
      <c r="J198" s="38">
        <v>998.33333333333337</v>
      </c>
      <c r="K198" s="38">
        <v>1012.9166666666666</v>
      </c>
      <c r="L198" s="38">
        <v>1024.7833333333333</v>
      </c>
      <c r="M198" s="28">
        <v>1001.05</v>
      </c>
      <c r="N198" s="28">
        <v>974.6</v>
      </c>
      <c r="O198" s="39">
        <v>25854000</v>
      </c>
      <c r="P198" s="40">
        <v>2.4318349299926309E-2</v>
      </c>
    </row>
    <row r="199" spans="1:16" ht="12.75" customHeight="1">
      <c r="A199" s="28">
        <v>189</v>
      </c>
      <c r="B199" s="29" t="s">
        <v>56</v>
      </c>
      <c r="C199" s="30" t="s">
        <v>202</v>
      </c>
      <c r="D199" s="31">
        <v>44742</v>
      </c>
      <c r="E199" s="37">
        <v>2051.1</v>
      </c>
      <c r="F199" s="37">
        <v>2053.8666666666668</v>
      </c>
      <c r="G199" s="38">
        <v>2035.8833333333337</v>
      </c>
      <c r="H199" s="38">
        <v>2020.666666666667</v>
      </c>
      <c r="I199" s="38">
        <v>2002.6833333333338</v>
      </c>
      <c r="J199" s="38">
        <v>2069.0833333333335</v>
      </c>
      <c r="K199" s="38">
        <v>2087.0666666666671</v>
      </c>
      <c r="L199" s="38">
        <v>2102.2833333333333</v>
      </c>
      <c r="M199" s="28">
        <v>2071.85</v>
      </c>
      <c r="N199" s="28">
        <v>2038.65</v>
      </c>
      <c r="O199" s="39">
        <v>7368000</v>
      </c>
      <c r="P199" s="40">
        <v>1.6135705419942078E-2</v>
      </c>
    </row>
    <row r="200" spans="1:16" ht="12.75" customHeight="1">
      <c r="A200" s="28">
        <v>190</v>
      </c>
      <c r="B200" s="29" t="s">
        <v>47</v>
      </c>
      <c r="C200" s="30" t="s">
        <v>203</v>
      </c>
      <c r="D200" s="31">
        <v>44742</v>
      </c>
      <c r="E200" s="37">
        <v>2881.95</v>
      </c>
      <c r="F200" s="37">
        <v>2886.5166666666664</v>
      </c>
      <c r="G200" s="38">
        <v>2856.3833333333328</v>
      </c>
      <c r="H200" s="38">
        <v>2830.8166666666662</v>
      </c>
      <c r="I200" s="38">
        <v>2800.6833333333325</v>
      </c>
      <c r="J200" s="38">
        <v>2912.083333333333</v>
      </c>
      <c r="K200" s="38">
        <v>2942.2166666666662</v>
      </c>
      <c r="L200" s="38">
        <v>2967.7833333333333</v>
      </c>
      <c r="M200" s="28">
        <v>2916.65</v>
      </c>
      <c r="N200" s="28">
        <v>2860.95</v>
      </c>
      <c r="O200" s="39">
        <v>855250</v>
      </c>
      <c r="P200" s="40">
        <v>1.6038016038016037E-2</v>
      </c>
    </row>
    <row r="201" spans="1:16" ht="12.75" customHeight="1">
      <c r="A201" s="28">
        <v>191</v>
      </c>
      <c r="B201" s="29" t="s">
        <v>168</v>
      </c>
      <c r="C201" s="30" t="s">
        <v>204</v>
      </c>
      <c r="D201" s="31">
        <v>44742</v>
      </c>
      <c r="E201" s="37">
        <v>462.7</v>
      </c>
      <c r="F201" s="37">
        <v>459.26666666666671</v>
      </c>
      <c r="G201" s="38">
        <v>455.03333333333342</v>
      </c>
      <c r="H201" s="38">
        <v>447.36666666666673</v>
      </c>
      <c r="I201" s="38">
        <v>443.13333333333344</v>
      </c>
      <c r="J201" s="38">
        <v>466.93333333333339</v>
      </c>
      <c r="K201" s="38">
        <v>471.16666666666663</v>
      </c>
      <c r="L201" s="38">
        <v>478.83333333333337</v>
      </c>
      <c r="M201" s="28">
        <v>463.5</v>
      </c>
      <c r="N201" s="28">
        <v>451.6</v>
      </c>
      <c r="O201" s="39">
        <v>4206000</v>
      </c>
      <c r="P201" s="40">
        <v>-4.5284303711270006E-2</v>
      </c>
    </row>
    <row r="202" spans="1:16" ht="12.75" customHeight="1">
      <c r="A202" s="28">
        <v>192</v>
      </c>
      <c r="B202" s="29" t="s">
        <v>44</v>
      </c>
      <c r="C202" s="30" t="s">
        <v>205</v>
      </c>
      <c r="D202" s="31">
        <v>44742</v>
      </c>
      <c r="E202" s="37">
        <v>1060.5</v>
      </c>
      <c r="F202" s="37">
        <v>1053.2666666666667</v>
      </c>
      <c r="G202" s="38">
        <v>1043.6833333333334</v>
      </c>
      <c r="H202" s="38">
        <v>1026.8666666666668</v>
      </c>
      <c r="I202" s="38">
        <v>1017.2833333333335</v>
      </c>
      <c r="J202" s="38">
        <v>1070.0833333333333</v>
      </c>
      <c r="K202" s="38">
        <v>1079.6666666666667</v>
      </c>
      <c r="L202" s="38">
        <v>1096.4833333333331</v>
      </c>
      <c r="M202" s="28">
        <v>1062.8499999999999</v>
      </c>
      <c r="N202" s="28">
        <v>1036.45</v>
      </c>
      <c r="O202" s="39">
        <v>4546475</v>
      </c>
      <c r="P202" s="40">
        <v>7.8752812600450008E-3</v>
      </c>
    </row>
    <row r="203" spans="1:16" ht="12.75" customHeight="1">
      <c r="A203" s="28">
        <v>193</v>
      </c>
      <c r="B203" s="29" t="s">
        <v>49</v>
      </c>
      <c r="C203" s="30" t="s">
        <v>206</v>
      </c>
      <c r="D203" s="31">
        <v>44742</v>
      </c>
      <c r="E203" s="37">
        <v>791.35</v>
      </c>
      <c r="F203" s="37">
        <v>785.15</v>
      </c>
      <c r="G203" s="38">
        <v>772.65</v>
      </c>
      <c r="H203" s="38">
        <v>753.95</v>
      </c>
      <c r="I203" s="38">
        <v>741.45</v>
      </c>
      <c r="J203" s="38">
        <v>803.84999999999991</v>
      </c>
      <c r="K203" s="38">
        <v>816.34999999999991</v>
      </c>
      <c r="L203" s="38">
        <v>835.04999999999984</v>
      </c>
      <c r="M203" s="28">
        <v>797.65</v>
      </c>
      <c r="N203" s="28">
        <v>766.45</v>
      </c>
      <c r="O203" s="39">
        <v>10494400</v>
      </c>
      <c r="P203" s="40">
        <v>3.9090657055724981E-2</v>
      </c>
    </row>
    <row r="204" spans="1:16" ht="12.75" customHeight="1">
      <c r="A204" s="28">
        <v>194</v>
      </c>
      <c r="B204" s="29" t="s">
        <v>56</v>
      </c>
      <c r="C204" s="30" t="s">
        <v>207</v>
      </c>
      <c r="D204" s="31">
        <v>44742</v>
      </c>
      <c r="E204" s="37">
        <v>1499.8</v>
      </c>
      <c r="F204" s="37">
        <v>1504.9000000000003</v>
      </c>
      <c r="G204" s="38">
        <v>1489.8000000000006</v>
      </c>
      <c r="H204" s="38">
        <v>1479.8000000000004</v>
      </c>
      <c r="I204" s="38">
        <v>1464.7000000000007</v>
      </c>
      <c r="J204" s="38">
        <v>1514.9000000000005</v>
      </c>
      <c r="K204" s="38">
        <v>1530.0000000000005</v>
      </c>
      <c r="L204" s="38">
        <v>1540.0000000000005</v>
      </c>
      <c r="M204" s="28">
        <v>1520</v>
      </c>
      <c r="N204" s="28">
        <v>1494.9</v>
      </c>
      <c r="O204" s="39">
        <v>1013750</v>
      </c>
      <c r="P204" s="40">
        <v>4.6667699137886529E-2</v>
      </c>
    </row>
    <row r="205" spans="1:16" ht="12.75" customHeight="1">
      <c r="A205" s="28">
        <v>195</v>
      </c>
      <c r="B205" s="29" t="s">
        <v>42</v>
      </c>
      <c r="C205" s="30" t="s">
        <v>208</v>
      </c>
      <c r="D205" s="31">
        <v>44742</v>
      </c>
      <c r="E205" s="37">
        <v>5478.4</v>
      </c>
      <c r="F205" s="37">
        <v>5476.7333333333336</v>
      </c>
      <c r="G205" s="38">
        <v>5435.7166666666672</v>
      </c>
      <c r="H205" s="38">
        <v>5393.0333333333338</v>
      </c>
      <c r="I205" s="38">
        <v>5352.0166666666673</v>
      </c>
      <c r="J205" s="38">
        <v>5519.416666666667</v>
      </c>
      <c r="K205" s="38">
        <v>5560.4333333333334</v>
      </c>
      <c r="L205" s="38">
        <v>5603.1166666666668</v>
      </c>
      <c r="M205" s="28">
        <v>5517.75</v>
      </c>
      <c r="N205" s="28">
        <v>5434.05</v>
      </c>
      <c r="O205" s="39">
        <v>3238300</v>
      </c>
      <c r="P205" s="40">
        <v>1.2032002000125008E-2</v>
      </c>
    </row>
    <row r="206" spans="1:16" ht="12.75" customHeight="1">
      <c r="A206" s="28">
        <v>196</v>
      </c>
      <c r="B206" s="29" t="s">
        <v>38</v>
      </c>
      <c r="C206" s="30" t="s">
        <v>209</v>
      </c>
      <c r="D206" s="31">
        <v>44742</v>
      </c>
      <c r="E206" s="37">
        <v>642.9</v>
      </c>
      <c r="F206" s="37">
        <v>640.98333333333335</v>
      </c>
      <c r="G206" s="38">
        <v>635.7166666666667</v>
      </c>
      <c r="H206" s="38">
        <v>628.5333333333333</v>
      </c>
      <c r="I206" s="38">
        <v>623.26666666666665</v>
      </c>
      <c r="J206" s="38">
        <v>648.16666666666674</v>
      </c>
      <c r="K206" s="38">
        <v>653.43333333333339</v>
      </c>
      <c r="L206" s="38">
        <v>660.61666666666679</v>
      </c>
      <c r="M206" s="28">
        <v>646.25</v>
      </c>
      <c r="N206" s="28">
        <v>633.79999999999995</v>
      </c>
      <c r="O206" s="39">
        <v>21580000</v>
      </c>
      <c r="P206" s="40">
        <v>1.6907620681205587E-2</v>
      </c>
    </row>
    <row r="207" spans="1:16" ht="12.75" customHeight="1">
      <c r="A207" s="28">
        <v>197</v>
      </c>
      <c r="B207" s="29" t="s">
        <v>119</v>
      </c>
      <c r="C207" s="30" t="s">
        <v>210</v>
      </c>
      <c r="D207" s="31">
        <v>44742</v>
      </c>
      <c r="E207" s="37">
        <v>221.65</v>
      </c>
      <c r="F207" s="37">
        <v>221.5</v>
      </c>
      <c r="G207" s="38">
        <v>217.7</v>
      </c>
      <c r="H207" s="38">
        <v>213.75</v>
      </c>
      <c r="I207" s="38">
        <v>209.95</v>
      </c>
      <c r="J207" s="38">
        <v>225.45</v>
      </c>
      <c r="K207" s="38">
        <v>229.25</v>
      </c>
      <c r="L207" s="38">
        <v>233.2</v>
      </c>
      <c r="M207" s="28">
        <v>225.3</v>
      </c>
      <c r="N207" s="28">
        <v>217.55</v>
      </c>
      <c r="O207" s="39">
        <v>66868550</v>
      </c>
      <c r="P207" s="40">
        <v>7.1436909069686003E-3</v>
      </c>
    </row>
    <row r="208" spans="1:16" ht="12.75" customHeight="1">
      <c r="A208" s="28">
        <v>198</v>
      </c>
      <c r="B208" s="29" t="s">
        <v>70</v>
      </c>
      <c r="C208" s="30" t="s">
        <v>211</v>
      </c>
      <c r="D208" s="31">
        <v>44742</v>
      </c>
      <c r="E208" s="37">
        <v>991.5</v>
      </c>
      <c r="F208" s="37">
        <v>983</v>
      </c>
      <c r="G208" s="38">
        <v>971.9</v>
      </c>
      <c r="H208" s="38">
        <v>952.3</v>
      </c>
      <c r="I208" s="38">
        <v>941.19999999999993</v>
      </c>
      <c r="J208" s="38">
        <v>1002.6</v>
      </c>
      <c r="K208" s="38">
        <v>1013.6999999999999</v>
      </c>
      <c r="L208" s="38">
        <v>1033.3000000000002</v>
      </c>
      <c r="M208" s="28">
        <v>994.1</v>
      </c>
      <c r="N208" s="28">
        <v>963.4</v>
      </c>
      <c r="O208" s="39">
        <v>5565000</v>
      </c>
      <c r="P208" s="40">
        <v>-4.9205535622757562E-2</v>
      </c>
    </row>
    <row r="209" spans="1:16" ht="12.75" customHeight="1">
      <c r="A209" s="28">
        <v>199</v>
      </c>
      <c r="B209" s="29" t="s">
        <v>70</v>
      </c>
      <c r="C209" s="30" t="s">
        <v>280</v>
      </c>
      <c r="D209" s="31">
        <v>44742</v>
      </c>
      <c r="E209" s="37">
        <v>1518.3</v>
      </c>
      <c r="F209" s="37">
        <v>1506.5</v>
      </c>
      <c r="G209" s="38">
        <v>1489.1</v>
      </c>
      <c r="H209" s="38">
        <v>1459.8999999999999</v>
      </c>
      <c r="I209" s="38">
        <v>1442.4999999999998</v>
      </c>
      <c r="J209" s="38">
        <v>1535.7</v>
      </c>
      <c r="K209" s="38">
        <v>1553.1000000000001</v>
      </c>
      <c r="L209" s="38">
        <v>1582.3000000000002</v>
      </c>
      <c r="M209" s="28">
        <v>1523.9</v>
      </c>
      <c r="N209" s="28">
        <v>1477.3</v>
      </c>
      <c r="O209" s="39">
        <v>625650</v>
      </c>
      <c r="P209" s="40">
        <v>3.3278282411230389E-2</v>
      </c>
    </row>
    <row r="210" spans="1:16" ht="12.75" customHeight="1">
      <c r="A210" s="28">
        <v>200</v>
      </c>
      <c r="B210" s="29" t="s">
        <v>86</v>
      </c>
      <c r="C210" s="30" t="s">
        <v>212</v>
      </c>
      <c r="D210" s="31">
        <v>44742</v>
      </c>
      <c r="E210" s="37">
        <v>420.05</v>
      </c>
      <c r="F210" s="37">
        <v>421.18333333333334</v>
      </c>
      <c r="G210" s="38">
        <v>415.56666666666666</v>
      </c>
      <c r="H210" s="38">
        <v>411.08333333333331</v>
      </c>
      <c r="I210" s="38">
        <v>405.46666666666664</v>
      </c>
      <c r="J210" s="38">
        <v>425.66666666666669</v>
      </c>
      <c r="K210" s="38">
        <v>431.28333333333336</v>
      </c>
      <c r="L210" s="38">
        <v>435.76666666666671</v>
      </c>
      <c r="M210" s="28">
        <v>426.8</v>
      </c>
      <c r="N210" s="28">
        <v>416.7</v>
      </c>
      <c r="O210" s="39">
        <v>40030000</v>
      </c>
      <c r="P210" s="40">
        <v>4.8932724709532367E-2</v>
      </c>
    </row>
    <row r="211" spans="1:16" ht="12.75" customHeight="1">
      <c r="A211" s="28">
        <v>201</v>
      </c>
      <c r="B211" s="29" t="s">
        <v>180</v>
      </c>
      <c r="C211" s="30" t="s">
        <v>213</v>
      </c>
      <c r="D211" s="31">
        <v>44742</v>
      </c>
      <c r="E211" s="37">
        <v>220.95</v>
      </c>
      <c r="F211" s="37">
        <v>219.88333333333333</v>
      </c>
      <c r="G211" s="38">
        <v>217.21666666666664</v>
      </c>
      <c r="H211" s="38">
        <v>213.48333333333332</v>
      </c>
      <c r="I211" s="38">
        <v>210.81666666666663</v>
      </c>
      <c r="J211" s="38">
        <v>223.61666666666665</v>
      </c>
      <c r="K211" s="38">
        <v>226.28333333333333</v>
      </c>
      <c r="L211" s="38">
        <v>230.01666666666665</v>
      </c>
      <c r="M211" s="28">
        <v>222.55</v>
      </c>
      <c r="N211" s="28">
        <v>216.15</v>
      </c>
      <c r="O211" s="39">
        <v>83835000</v>
      </c>
      <c r="P211" s="40">
        <v>-3.636752593860306E-3</v>
      </c>
    </row>
    <row r="212" spans="1:16" ht="12.75" customHeight="1">
      <c r="A212" s="28">
        <v>202</v>
      </c>
      <c r="B212" s="29" t="s">
        <v>47</v>
      </c>
      <c r="C212" s="30" t="s">
        <v>859</v>
      </c>
      <c r="D212" s="31">
        <v>44742</v>
      </c>
      <c r="E212" s="37">
        <v>353.6</v>
      </c>
      <c r="F212" s="37">
        <v>351.60000000000008</v>
      </c>
      <c r="G212" s="38">
        <v>348.40000000000015</v>
      </c>
      <c r="H212" s="38">
        <v>343.20000000000005</v>
      </c>
      <c r="I212" s="38">
        <v>340.00000000000011</v>
      </c>
      <c r="J212" s="38">
        <v>356.80000000000018</v>
      </c>
      <c r="K212" s="38">
        <v>360.00000000000011</v>
      </c>
      <c r="L212" s="38">
        <v>365.20000000000022</v>
      </c>
      <c r="M212" s="28">
        <v>354.8</v>
      </c>
      <c r="N212" s="28">
        <v>346.4</v>
      </c>
      <c r="O212" s="39">
        <v>12366800</v>
      </c>
      <c r="P212" s="40">
        <v>1.0153154992852766E-2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1"/>
      <c r="B215" s="303"/>
      <c r="C215" s="281"/>
      <c r="D215" s="304"/>
      <c r="E215" s="282"/>
      <c r="F215" s="282"/>
      <c r="G215" s="305"/>
      <c r="H215" s="305"/>
      <c r="I215" s="305"/>
      <c r="J215" s="305"/>
      <c r="K215" s="305"/>
      <c r="L215" s="305"/>
      <c r="M215" s="281"/>
      <c r="N215" s="281"/>
      <c r="O215" s="306"/>
      <c r="P215" s="307"/>
    </row>
    <row r="216" spans="1:16" ht="12.75" customHeight="1">
      <c r="A216" s="281"/>
      <c r="B216" s="303"/>
      <c r="C216" s="281"/>
      <c r="D216" s="304"/>
      <c r="E216" s="282"/>
      <c r="F216" s="282"/>
      <c r="G216" s="305"/>
      <c r="H216" s="305"/>
      <c r="I216" s="305"/>
      <c r="J216" s="305"/>
      <c r="K216" s="305"/>
      <c r="L216" s="305"/>
      <c r="M216" s="281"/>
      <c r="N216" s="281"/>
      <c r="O216" s="306"/>
      <c r="P216" s="307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7" sqref="B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44739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95" t="s">
        <v>16</v>
      </c>
      <c r="B8" s="497"/>
      <c r="C8" s="501" t="s">
        <v>20</v>
      </c>
      <c r="D8" s="501" t="s">
        <v>21</v>
      </c>
      <c r="E8" s="492" t="s">
        <v>22</v>
      </c>
      <c r="F8" s="493"/>
      <c r="G8" s="494"/>
      <c r="H8" s="492" t="s">
        <v>23</v>
      </c>
      <c r="I8" s="493"/>
      <c r="J8" s="494"/>
      <c r="K8" s="23"/>
      <c r="L8" s="50"/>
      <c r="M8" s="50"/>
      <c r="N8" s="1"/>
      <c r="O8" s="1"/>
    </row>
    <row r="9" spans="1:15" ht="36" customHeight="1">
      <c r="A9" s="499"/>
      <c r="B9" s="500"/>
      <c r="C9" s="500"/>
      <c r="D9" s="50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15699.25</v>
      </c>
      <c r="D10" s="32">
        <v>15689.316666666666</v>
      </c>
      <c r="E10" s="32">
        <v>15629.383333333331</v>
      </c>
      <c r="F10" s="32">
        <v>15559.516666666666</v>
      </c>
      <c r="G10" s="32">
        <v>15499.583333333332</v>
      </c>
      <c r="H10" s="32">
        <v>15759.183333333331</v>
      </c>
      <c r="I10" s="32">
        <v>15819.116666666665</v>
      </c>
      <c r="J10" s="32">
        <v>15888.98333333333</v>
      </c>
      <c r="K10" s="34">
        <v>15749.25</v>
      </c>
      <c r="L10" s="34">
        <v>15619.45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33627.449999999997</v>
      </c>
      <c r="D11" s="37">
        <v>33580.066666666673</v>
      </c>
      <c r="E11" s="37">
        <v>33438.233333333344</v>
      </c>
      <c r="F11" s="37">
        <v>33249.01666666667</v>
      </c>
      <c r="G11" s="37">
        <v>33107.183333333342</v>
      </c>
      <c r="H11" s="37">
        <v>33769.283333333347</v>
      </c>
      <c r="I11" s="37">
        <v>33911.116666666676</v>
      </c>
      <c r="J11" s="37">
        <v>34100.33333333335</v>
      </c>
      <c r="K11" s="28">
        <v>33721.9</v>
      </c>
      <c r="L11" s="28">
        <v>33390.85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2368.9499999999998</v>
      </c>
      <c r="D12" s="37">
        <v>2367.65</v>
      </c>
      <c r="E12" s="37">
        <v>2349.15</v>
      </c>
      <c r="F12" s="37">
        <v>2329.35</v>
      </c>
      <c r="G12" s="37">
        <v>2310.85</v>
      </c>
      <c r="H12" s="37">
        <v>2387.4500000000003</v>
      </c>
      <c r="I12" s="37">
        <v>2405.9500000000003</v>
      </c>
      <c r="J12" s="37">
        <v>2425.7500000000005</v>
      </c>
      <c r="K12" s="28">
        <v>2386.15</v>
      </c>
      <c r="L12" s="28">
        <v>2347.85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4522.1499999999996</v>
      </c>
      <c r="D13" s="37">
        <v>4520.4833333333336</v>
      </c>
      <c r="E13" s="37">
        <v>4503.7166666666672</v>
      </c>
      <c r="F13" s="37">
        <v>4485.2833333333338</v>
      </c>
      <c r="G13" s="37">
        <v>4468.5166666666673</v>
      </c>
      <c r="H13" s="37">
        <v>4538.916666666667</v>
      </c>
      <c r="I13" s="37">
        <v>4555.6833333333334</v>
      </c>
      <c r="J13" s="37">
        <v>4574.1166666666668</v>
      </c>
      <c r="K13" s="28">
        <v>4537.25</v>
      </c>
      <c r="L13" s="28">
        <v>4502.05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27777.8</v>
      </c>
      <c r="D14" s="37">
        <v>27923.483333333334</v>
      </c>
      <c r="E14" s="37">
        <v>27485.766666666666</v>
      </c>
      <c r="F14" s="37">
        <v>27193.733333333334</v>
      </c>
      <c r="G14" s="37">
        <v>26756.016666666666</v>
      </c>
      <c r="H14" s="37">
        <v>28215.516666666666</v>
      </c>
      <c r="I14" s="37">
        <v>28653.233333333334</v>
      </c>
      <c r="J14" s="37">
        <v>28945.266666666666</v>
      </c>
      <c r="K14" s="28">
        <v>28361.200000000001</v>
      </c>
      <c r="L14" s="28">
        <v>27631.45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3725.7</v>
      </c>
      <c r="D15" s="37">
        <v>3724.4166666666665</v>
      </c>
      <c r="E15" s="37">
        <v>3700.5333333333328</v>
      </c>
      <c r="F15" s="37">
        <v>3675.3666666666663</v>
      </c>
      <c r="G15" s="37">
        <v>3651.4833333333327</v>
      </c>
      <c r="H15" s="37">
        <v>3749.583333333333</v>
      </c>
      <c r="I15" s="37">
        <v>3773.4666666666672</v>
      </c>
      <c r="J15" s="37">
        <v>3798.6333333333332</v>
      </c>
      <c r="K15" s="28">
        <v>3748.3</v>
      </c>
      <c r="L15" s="28">
        <v>3699.25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7314.4</v>
      </c>
      <c r="D16" s="37">
        <v>7297.2166666666662</v>
      </c>
      <c r="E16" s="37">
        <v>7270.9833333333327</v>
      </c>
      <c r="F16" s="37">
        <v>7227.5666666666666</v>
      </c>
      <c r="G16" s="37">
        <v>7201.333333333333</v>
      </c>
      <c r="H16" s="37">
        <v>7340.6333333333323</v>
      </c>
      <c r="I16" s="37">
        <v>7366.8666666666659</v>
      </c>
      <c r="J16" s="37">
        <v>7410.2833333333319</v>
      </c>
      <c r="K16" s="28">
        <v>7323.45</v>
      </c>
      <c r="L16" s="28">
        <v>7253.8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2098.1999999999998</v>
      </c>
      <c r="D17" s="37">
        <v>2101.6833333333329</v>
      </c>
      <c r="E17" s="37">
        <v>2087.1666666666661</v>
      </c>
      <c r="F17" s="37">
        <v>2076.1333333333332</v>
      </c>
      <c r="G17" s="37">
        <v>2061.6166666666663</v>
      </c>
      <c r="H17" s="37">
        <v>2112.7166666666658</v>
      </c>
      <c r="I17" s="37">
        <v>2127.2333333333331</v>
      </c>
      <c r="J17" s="37">
        <v>2138.2666666666655</v>
      </c>
      <c r="K17" s="28">
        <v>2116.1999999999998</v>
      </c>
      <c r="L17" s="28">
        <v>2090.65</v>
      </c>
      <c r="M17" s="28">
        <v>2.3688899999999999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614.45000000000005</v>
      </c>
      <c r="D18" s="37">
        <v>613.15</v>
      </c>
      <c r="E18" s="37">
        <v>606.29999999999995</v>
      </c>
      <c r="F18" s="37">
        <v>598.15</v>
      </c>
      <c r="G18" s="37">
        <v>591.29999999999995</v>
      </c>
      <c r="H18" s="37">
        <v>621.29999999999995</v>
      </c>
      <c r="I18" s="37">
        <v>628.15000000000009</v>
      </c>
      <c r="J18" s="37">
        <v>636.29999999999995</v>
      </c>
      <c r="K18" s="28">
        <v>620</v>
      </c>
      <c r="L18" s="28">
        <v>605</v>
      </c>
      <c r="M18" s="28">
        <v>13.29654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712.45</v>
      </c>
      <c r="D19" s="37">
        <v>711.94999999999993</v>
      </c>
      <c r="E19" s="37">
        <v>706.49999999999989</v>
      </c>
      <c r="F19" s="37">
        <v>700.55</v>
      </c>
      <c r="G19" s="37">
        <v>695.09999999999991</v>
      </c>
      <c r="H19" s="37">
        <v>717.89999999999986</v>
      </c>
      <c r="I19" s="37">
        <v>723.34999999999991</v>
      </c>
      <c r="J19" s="37">
        <v>729.29999999999984</v>
      </c>
      <c r="K19" s="28">
        <v>717.4</v>
      </c>
      <c r="L19" s="28">
        <v>706</v>
      </c>
      <c r="M19" s="28">
        <v>4.1271500000000003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2161.4499999999998</v>
      </c>
      <c r="D20" s="37">
        <v>2146.0166666666664</v>
      </c>
      <c r="E20" s="37">
        <v>2124.0333333333328</v>
      </c>
      <c r="F20" s="37">
        <v>2086.6166666666663</v>
      </c>
      <c r="G20" s="37">
        <v>2064.6333333333328</v>
      </c>
      <c r="H20" s="37">
        <v>2183.4333333333329</v>
      </c>
      <c r="I20" s="37">
        <v>2205.4166666666665</v>
      </c>
      <c r="J20" s="37">
        <v>2242.833333333333</v>
      </c>
      <c r="K20" s="28">
        <v>2168</v>
      </c>
      <c r="L20" s="28">
        <v>2108.6</v>
      </c>
      <c r="M20" s="28">
        <v>11.56536</v>
      </c>
      <c r="N20" s="1"/>
      <c r="O20" s="1"/>
    </row>
    <row r="21" spans="1:15" ht="12.75" customHeight="1">
      <c r="A21" s="53">
        <v>12</v>
      </c>
      <c r="B21" s="28" t="s">
        <v>238</v>
      </c>
      <c r="C21" s="28">
        <v>1857.6</v>
      </c>
      <c r="D21" s="37">
        <v>1842.55</v>
      </c>
      <c r="E21" s="37">
        <v>1817.6</v>
      </c>
      <c r="F21" s="37">
        <v>1777.6</v>
      </c>
      <c r="G21" s="37">
        <v>1752.6499999999999</v>
      </c>
      <c r="H21" s="37">
        <v>1882.55</v>
      </c>
      <c r="I21" s="37">
        <v>1907.5000000000002</v>
      </c>
      <c r="J21" s="37">
        <v>1947.5</v>
      </c>
      <c r="K21" s="28">
        <v>1867.5</v>
      </c>
      <c r="L21" s="28">
        <v>1802.55</v>
      </c>
      <c r="M21" s="28">
        <v>17.22411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686.4</v>
      </c>
      <c r="D22" s="37">
        <v>683.81666666666661</v>
      </c>
      <c r="E22" s="37">
        <v>679.68333333333317</v>
      </c>
      <c r="F22" s="37">
        <v>672.96666666666658</v>
      </c>
      <c r="G22" s="37">
        <v>668.83333333333314</v>
      </c>
      <c r="H22" s="37">
        <v>690.53333333333319</v>
      </c>
      <c r="I22" s="37">
        <v>694.66666666666663</v>
      </c>
      <c r="J22" s="37">
        <v>701.38333333333321</v>
      </c>
      <c r="K22" s="28">
        <v>687.95</v>
      </c>
      <c r="L22" s="28">
        <v>677.1</v>
      </c>
      <c r="M22" s="28">
        <v>27.409269999999999</v>
      </c>
      <c r="N22" s="1"/>
      <c r="O22" s="1"/>
    </row>
    <row r="23" spans="1:15" ht="12.75" customHeight="1">
      <c r="A23" s="53">
        <v>14</v>
      </c>
      <c r="B23" s="28" t="s">
        <v>239</v>
      </c>
      <c r="C23" s="28">
        <v>2291.6</v>
      </c>
      <c r="D23" s="37">
        <v>2297.2000000000003</v>
      </c>
      <c r="E23" s="37">
        <v>2259.4000000000005</v>
      </c>
      <c r="F23" s="37">
        <v>2227.2000000000003</v>
      </c>
      <c r="G23" s="37">
        <v>2189.4000000000005</v>
      </c>
      <c r="H23" s="37">
        <v>2329.4000000000005</v>
      </c>
      <c r="I23" s="37">
        <v>2367.2000000000007</v>
      </c>
      <c r="J23" s="37">
        <v>2399.4000000000005</v>
      </c>
      <c r="K23" s="28">
        <v>2335</v>
      </c>
      <c r="L23" s="28">
        <v>2265</v>
      </c>
      <c r="M23" s="28">
        <v>3.23814</v>
      </c>
      <c r="N23" s="1"/>
      <c r="O23" s="1"/>
    </row>
    <row r="24" spans="1:15" ht="12.75" customHeight="1">
      <c r="A24" s="53">
        <v>15</v>
      </c>
      <c r="B24" s="28" t="s">
        <v>240</v>
      </c>
      <c r="C24" s="28">
        <v>2152.1</v>
      </c>
      <c r="D24" s="37">
        <v>2138.6999999999998</v>
      </c>
      <c r="E24" s="37">
        <v>2108.4499999999998</v>
      </c>
      <c r="F24" s="37">
        <v>2064.8000000000002</v>
      </c>
      <c r="G24" s="37">
        <v>2034.5500000000002</v>
      </c>
      <c r="H24" s="37">
        <v>2182.3499999999995</v>
      </c>
      <c r="I24" s="37">
        <v>2212.5999999999995</v>
      </c>
      <c r="J24" s="37">
        <v>2256.2499999999991</v>
      </c>
      <c r="K24" s="28">
        <v>2168.9499999999998</v>
      </c>
      <c r="L24" s="28">
        <v>2095.0500000000002</v>
      </c>
      <c r="M24" s="28">
        <v>3.9590900000000002</v>
      </c>
      <c r="N24" s="1"/>
      <c r="O24" s="1"/>
    </row>
    <row r="25" spans="1:15" ht="12.75" customHeight="1">
      <c r="A25" s="53">
        <v>16</v>
      </c>
      <c r="B25" s="28" t="s">
        <v>241</v>
      </c>
      <c r="C25" s="28">
        <v>90.75</v>
      </c>
      <c r="D25" s="37">
        <v>90.516666666666666</v>
      </c>
      <c r="E25" s="37">
        <v>89.783333333333331</v>
      </c>
      <c r="F25" s="37">
        <v>88.816666666666663</v>
      </c>
      <c r="G25" s="37">
        <v>88.083333333333329</v>
      </c>
      <c r="H25" s="37">
        <v>91.483333333333334</v>
      </c>
      <c r="I25" s="37">
        <v>92.216666666666654</v>
      </c>
      <c r="J25" s="37">
        <v>93.183333333333337</v>
      </c>
      <c r="K25" s="28">
        <v>91.25</v>
      </c>
      <c r="L25" s="28">
        <v>89.55</v>
      </c>
      <c r="M25" s="28">
        <v>16.963080000000001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239.75</v>
      </c>
      <c r="D26" s="37">
        <v>239.91666666666666</v>
      </c>
      <c r="E26" s="37">
        <v>236.5333333333333</v>
      </c>
      <c r="F26" s="37">
        <v>233.31666666666663</v>
      </c>
      <c r="G26" s="37">
        <v>229.93333333333328</v>
      </c>
      <c r="H26" s="37">
        <v>243.13333333333333</v>
      </c>
      <c r="I26" s="37">
        <v>246.51666666666671</v>
      </c>
      <c r="J26" s="37">
        <v>249.73333333333335</v>
      </c>
      <c r="K26" s="28">
        <v>243.3</v>
      </c>
      <c r="L26" s="28">
        <v>236.7</v>
      </c>
      <c r="M26" s="28">
        <v>15.92567</v>
      </c>
      <c r="N26" s="1"/>
      <c r="O26" s="1"/>
    </row>
    <row r="27" spans="1:15" ht="12.75" customHeight="1">
      <c r="A27" s="53">
        <v>18</v>
      </c>
      <c r="B27" s="28" t="s">
        <v>242</v>
      </c>
      <c r="C27" s="28">
        <v>1247.3499999999999</v>
      </c>
      <c r="D27" s="37">
        <v>1235.9833333333333</v>
      </c>
      <c r="E27" s="37">
        <v>1213.0166666666667</v>
      </c>
      <c r="F27" s="37">
        <v>1178.6833333333334</v>
      </c>
      <c r="G27" s="37">
        <v>1155.7166666666667</v>
      </c>
      <c r="H27" s="37">
        <v>1270.3166666666666</v>
      </c>
      <c r="I27" s="37">
        <v>1293.2833333333333</v>
      </c>
      <c r="J27" s="37">
        <v>1327.6166666666666</v>
      </c>
      <c r="K27" s="28">
        <v>1258.95</v>
      </c>
      <c r="L27" s="28">
        <v>1201.6500000000001</v>
      </c>
      <c r="M27" s="28">
        <v>1.89568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726.6</v>
      </c>
      <c r="D28" s="37">
        <v>726.03333333333342</v>
      </c>
      <c r="E28" s="37">
        <v>709.86666666666679</v>
      </c>
      <c r="F28" s="37">
        <v>693.13333333333333</v>
      </c>
      <c r="G28" s="37">
        <v>676.9666666666667</v>
      </c>
      <c r="H28" s="37">
        <v>742.76666666666688</v>
      </c>
      <c r="I28" s="37">
        <v>758.93333333333362</v>
      </c>
      <c r="J28" s="37">
        <v>775.66666666666697</v>
      </c>
      <c r="K28" s="28">
        <v>742.2</v>
      </c>
      <c r="L28" s="28">
        <v>709.3</v>
      </c>
      <c r="M28" s="28">
        <v>0.58045999999999998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3005.35</v>
      </c>
      <c r="D29" s="37">
        <v>3058.5166666666664</v>
      </c>
      <c r="E29" s="37">
        <v>2937.0333333333328</v>
      </c>
      <c r="F29" s="37">
        <v>2868.7166666666662</v>
      </c>
      <c r="G29" s="37">
        <v>2747.2333333333327</v>
      </c>
      <c r="H29" s="37">
        <v>3126.833333333333</v>
      </c>
      <c r="I29" s="37">
        <v>3248.3166666666666</v>
      </c>
      <c r="J29" s="37">
        <v>3316.6333333333332</v>
      </c>
      <c r="K29" s="28">
        <v>3180</v>
      </c>
      <c r="L29" s="28">
        <v>2990.2</v>
      </c>
      <c r="M29" s="28">
        <v>0.99560999999999999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466.1</v>
      </c>
      <c r="D30" s="37">
        <v>464.25</v>
      </c>
      <c r="E30" s="37">
        <v>461.3</v>
      </c>
      <c r="F30" s="37">
        <v>456.5</v>
      </c>
      <c r="G30" s="37">
        <v>453.55</v>
      </c>
      <c r="H30" s="37">
        <v>469.05</v>
      </c>
      <c r="I30" s="37">
        <v>472.00000000000006</v>
      </c>
      <c r="J30" s="37">
        <v>476.8</v>
      </c>
      <c r="K30" s="28">
        <v>467.2</v>
      </c>
      <c r="L30" s="28">
        <v>459.45</v>
      </c>
      <c r="M30" s="28">
        <v>2.5603500000000001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360.6</v>
      </c>
      <c r="D31" s="37">
        <v>360.59999999999997</v>
      </c>
      <c r="E31" s="37">
        <v>359.19999999999993</v>
      </c>
      <c r="F31" s="37">
        <v>357.79999999999995</v>
      </c>
      <c r="G31" s="37">
        <v>356.39999999999992</v>
      </c>
      <c r="H31" s="37">
        <v>361.99999999999994</v>
      </c>
      <c r="I31" s="37">
        <v>363.39999999999992</v>
      </c>
      <c r="J31" s="37">
        <v>364.79999999999995</v>
      </c>
      <c r="K31" s="28">
        <v>362</v>
      </c>
      <c r="L31" s="28">
        <v>359.2</v>
      </c>
      <c r="M31" s="28">
        <v>27.133330000000001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3838.4</v>
      </c>
      <c r="D32" s="37">
        <v>3840.7999999999997</v>
      </c>
      <c r="E32" s="37">
        <v>3759.5999999999995</v>
      </c>
      <c r="F32" s="37">
        <v>3680.7999999999997</v>
      </c>
      <c r="G32" s="37">
        <v>3599.5999999999995</v>
      </c>
      <c r="H32" s="37">
        <v>3919.5999999999995</v>
      </c>
      <c r="I32" s="37">
        <v>4000.7999999999993</v>
      </c>
      <c r="J32" s="37">
        <v>4079.5999999999995</v>
      </c>
      <c r="K32" s="28">
        <v>3922</v>
      </c>
      <c r="L32" s="28">
        <v>3762</v>
      </c>
      <c r="M32" s="28">
        <v>10.24811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181.3</v>
      </c>
      <c r="D33" s="37">
        <v>181.4</v>
      </c>
      <c r="E33" s="37">
        <v>179.8</v>
      </c>
      <c r="F33" s="37">
        <v>178.3</v>
      </c>
      <c r="G33" s="37">
        <v>176.70000000000002</v>
      </c>
      <c r="H33" s="37">
        <v>182.9</v>
      </c>
      <c r="I33" s="37">
        <v>184.49999999999997</v>
      </c>
      <c r="J33" s="37">
        <v>186</v>
      </c>
      <c r="K33" s="28">
        <v>183</v>
      </c>
      <c r="L33" s="28">
        <v>179.9</v>
      </c>
      <c r="M33" s="28">
        <v>34.912210000000002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140</v>
      </c>
      <c r="D34" s="37">
        <v>140.75</v>
      </c>
      <c r="E34" s="37">
        <v>138.80000000000001</v>
      </c>
      <c r="F34" s="37">
        <v>137.60000000000002</v>
      </c>
      <c r="G34" s="37">
        <v>135.65000000000003</v>
      </c>
      <c r="H34" s="37">
        <v>141.94999999999999</v>
      </c>
      <c r="I34" s="37">
        <v>143.89999999999998</v>
      </c>
      <c r="J34" s="37">
        <v>145.09999999999997</v>
      </c>
      <c r="K34" s="28">
        <v>142.69999999999999</v>
      </c>
      <c r="L34" s="28">
        <v>139.55000000000001</v>
      </c>
      <c r="M34" s="28">
        <v>192.76770999999999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2760.9</v>
      </c>
      <c r="D35" s="37">
        <v>2757.2333333333336</v>
      </c>
      <c r="E35" s="37">
        <v>2729.666666666667</v>
      </c>
      <c r="F35" s="37">
        <v>2698.4333333333334</v>
      </c>
      <c r="G35" s="37">
        <v>2670.8666666666668</v>
      </c>
      <c r="H35" s="37">
        <v>2788.4666666666672</v>
      </c>
      <c r="I35" s="37">
        <v>2816.0333333333338</v>
      </c>
      <c r="J35" s="37">
        <v>2847.2666666666673</v>
      </c>
      <c r="K35" s="28">
        <v>2784.8</v>
      </c>
      <c r="L35" s="28">
        <v>2726</v>
      </c>
      <c r="M35" s="28">
        <v>22.155830000000002</v>
      </c>
      <c r="N35" s="1"/>
      <c r="O35" s="1"/>
    </row>
    <row r="36" spans="1:15" ht="12.75" customHeight="1">
      <c r="A36" s="53">
        <v>27</v>
      </c>
      <c r="B36" s="28" t="s">
        <v>305</v>
      </c>
      <c r="C36" s="28">
        <v>1668</v>
      </c>
      <c r="D36" s="37">
        <v>1674.1499999999999</v>
      </c>
      <c r="E36" s="37">
        <v>1653.8499999999997</v>
      </c>
      <c r="F36" s="37">
        <v>1639.6999999999998</v>
      </c>
      <c r="G36" s="37">
        <v>1619.3999999999996</v>
      </c>
      <c r="H36" s="37">
        <v>1688.2999999999997</v>
      </c>
      <c r="I36" s="37">
        <v>1708.6</v>
      </c>
      <c r="J36" s="37">
        <v>1722.7499999999998</v>
      </c>
      <c r="K36" s="28">
        <v>1694.45</v>
      </c>
      <c r="L36" s="28">
        <v>1660</v>
      </c>
      <c r="M36" s="28">
        <v>1.1054600000000001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526.5</v>
      </c>
      <c r="D37" s="37">
        <v>525.44999999999993</v>
      </c>
      <c r="E37" s="37">
        <v>521.04999999999984</v>
      </c>
      <c r="F37" s="37">
        <v>515.59999999999991</v>
      </c>
      <c r="G37" s="37">
        <v>511.19999999999982</v>
      </c>
      <c r="H37" s="37">
        <v>530.89999999999986</v>
      </c>
      <c r="I37" s="37">
        <v>535.29999999999995</v>
      </c>
      <c r="J37" s="37">
        <v>540.74999999999989</v>
      </c>
      <c r="K37" s="28">
        <v>529.85</v>
      </c>
      <c r="L37" s="28">
        <v>520</v>
      </c>
      <c r="M37" s="28">
        <v>13.860749999999999</v>
      </c>
      <c r="N37" s="1"/>
      <c r="O37" s="1"/>
    </row>
    <row r="38" spans="1:15" ht="12.75" customHeight="1">
      <c r="A38" s="53">
        <v>29</v>
      </c>
      <c r="B38" s="28" t="s">
        <v>243</v>
      </c>
      <c r="C38" s="28">
        <v>3412</v>
      </c>
      <c r="D38" s="37">
        <v>3430.6833333333329</v>
      </c>
      <c r="E38" s="37">
        <v>3371.4166666666661</v>
      </c>
      <c r="F38" s="37">
        <v>3330.833333333333</v>
      </c>
      <c r="G38" s="37">
        <v>3271.5666666666662</v>
      </c>
      <c r="H38" s="37">
        <v>3471.266666666666</v>
      </c>
      <c r="I38" s="37">
        <v>3530.5333333333333</v>
      </c>
      <c r="J38" s="37">
        <v>3571.1166666666659</v>
      </c>
      <c r="K38" s="28">
        <v>3489.95</v>
      </c>
      <c r="L38" s="28">
        <v>3390.1</v>
      </c>
      <c r="M38" s="28">
        <v>4.5459100000000001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634</v>
      </c>
      <c r="D39" s="37">
        <v>636.0333333333333</v>
      </c>
      <c r="E39" s="37">
        <v>629.61666666666656</v>
      </c>
      <c r="F39" s="37">
        <v>625.23333333333323</v>
      </c>
      <c r="G39" s="37">
        <v>618.81666666666649</v>
      </c>
      <c r="H39" s="37">
        <v>640.41666666666663</v>
      </c>
      <c r="I39" s="37">
        <v>646.83333333333337</v>
      </c>
      <c r="J39" s="37">
        <v>651.2166666666667</v>
      </c>
      <c r="K39" s="28">
        <v>642.45000000000005</v>
      </c>
      <c r="L39" s="28">
        <v>631.65</v>
      </c>
      <c r="M39" s="28">
        <v>69.185839999999999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3813.35</v>
      </c>
      <c r="D40" s="37">
        <v>3812.2166666666667</v>
      </c>
      <c r="E40" s="37">
        <v>3783.0833333333335</v>
      </c>
      <c r="F40" s="37">
        <v>3752.8166666666666</v>
      </c>
      <c r="G40" s="37">
        <v>3723.6833333333334</v>
      </c>
      <c r="H40" s="37">
        <v>3842.4833333333336</v>
      </c>
      <c r="I40" s="37">
        <v>3871.6166666666668</v>
      </c>
      <c r="J40" s="37">
        <v>3901.8833333333337</v>
      </c>
      <c r="K40" s="28">
        <v>3841.35</v>
      </c>
      <c r="L40" s="28">
        <v>3781.95</v>
      </c>
      <c r="M40" s="28">
        <v>5.5879799999999999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5587.75</v>
      </c>
      <c r="D41" s="37">
        <v>5553.1333333333341</v>
      </c>
      <c r="E41" s="37">
        <v>5489.6166666666686</v>
      </c>
      <c r="F41" s="37">
        <v>5391.4833333333345</v>
      </c>
      <c r="G41" s="37">
        <v>5327.966666666669</v>
      </c>
      <c r="H41" s="37">
        <v>5651.2666666666682</v>
      </c>
      <c r="I41" s="37">
        <v>5714.7833333333328</v>
      </c>
      <c r="J41" s="37">
        <v>5812.9166666666679</v>
      </c>
      <c r="K41" s="28">
        <v>5616.65</v>
      </c>
      <c r="L41" s="28">
        <v>5455</v>
      </c>
      <c r="M41" s="28">
        <v>13.049329999999999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11582.95</v>
      </c>
      <c r="D42" s="37">
        <v>11566.300000000001</v>
      </c>
      <c r="E42" s="37">
        <v>11446.650000000001</v>
      </c>
      <c r="F42" s="37">
        <v>11310.35</v>
      </c>
      <c r="G42" s="37">
        <v>11190.7</v>
      </c>
      <c r="H42" s="37">
        <v>11702.600000000002</v>
      </c>
      <c r="I42" s="37">
        <v>11822.25</v>
      </c>
      <c r="J42" s="37">
        <v>11958.550000000003</v>
      </c>
      <c r="K42" s="28">
        <v>11685.95</v>
      </c>
      <c r="L42" s="28">
        <v>11430</v>
      </c>
      <c r="M42" s="28">
        <v>3.6629100000000001</v>
      </c>
      <c r="N42" s="1"/>
      <c r="O42" s="1"/>
    </row>
    <row r="43" spans="1:15" ht="12.75" customHeight="1">
      <c r="A43" s="53">
        <v>34</v>
      </c>
      <c r="B43" s="28" t="s">
        <v>244</v>
      </c>
      <c r="C43" s="28">
        <v>4658.7</v>
      </c>
      <c r="D43" s="37">
        <v>4618.2333333333336</v>
      </c>
      <c r="E43" s="37">
        <v>4565.4666666666672</v>
      </c>
      <c r="F43" s="37">
        <v>4472.2333333333336</v>
      </c>
      <c r="G43" s="37">
        <v>4419.4666666666672</v>
      </c>
      <c r="H43" s="37">
        <v>4711.4666666666672</v>
      </c>
      <c r="I43" s="37">
        <v>4764.2333333333336</v>
      </c>
      <c r="J43" s="37">
        <v>4857.4666666666672</v>
      </c>
      <c r="K43" s="28">
        <v>4671</v>
      </c>
      <c r="L43" s="28">
        <v>4525</v>
      </c>
      <c r="M43" s="28">
        <v>0.3221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2132</v>
      </c>
      <c r="D44" s="37">
        <v>2130</v>
      </c>
      <c r="E44" s="37">
        <v>2105.0500000000002</v>
      </c>
      <c r="F44" s="37">
        <v>2078.1000000000004</v>
      </c>
      <c r="G44" s="37">
        <v>2053.1500000000005</v>
      </c>
      <c r="H44" s="37">
        <v>2156.9499999999998</v>
      </c>
      <c r="I44" s="37">
        <v>2181.8999999999996</v>
      </c>
      <c r="J44" s="37">
        <v>2208.8499999999995</v>
      </c>
      <c r="K44" s="28">
        <v>2154.9499999999998</v>
      </c>
      <c r="L44" s="28">
        <v>2103.0500000000002</v>
      </c>
      <c r="M44" s="28">
        <v>1.7494000000000001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286.3</v>
      </c>
      <c r="D45" s="37">
        <v>284.11666666666662</v>
      </c>
      <c r="E45" s="37">
        <v>281.23333333333323</v>
      </c>
      <c r="F45" s="37">
        <v>276.16666666666663</v>
      </c>
      <c r="G45" s="37">
        <v>273.28333333333325</v>
      </c>
      <c r="H45" s="37">
        <v>289.18333333333322</v>
      </c>
      <c r="I45" s="37">
        <v>292.06666666666655</v>
      </c>
      <c r="J45" s="37">
        <v>297.13333333333321</v>
      </c>
      <c r="K45" s="28">
        <v>287</v>
      </c>
      <c r="L45" s="28">
        <v>279.05</v>
      </c>
      <c r="M45" s="28">
        <v>46.6783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99.95</v>
      </c>
      <c r="D46" s="37">
        <v>99.05</v>
      </c>
      <c r="E46" s="37">
        <v>97.75</v>
      </c>
      <c r="F46" s="37">
        <v>95.55</v>
      </c>
      <c r="G46" s="37">
        <v>94.25</v>
      </c>
      <c r="H46" s="37">
        <v>101.25</v>
      </c>
      <c r="I46" s="37">
        <v>102.54999999999998</v>
      </c>
      <c r="J46" s="37">
        <v>104.75</v>
      </c>
      <c r="K46" s="28">
        <v>100.35</v>
      </c>
      <c r="L46" s="28">
        <v>96.85</v>
      </c>
      <c r="M46" s="28">
        <v>382.85372999999998</v>
      </c>
      <c r="N46" s="1"/>
      <c r="O46" s="1"/>
    </row>
    <row r="47" spans="1:15" ht="12.75" customHeight="1">
      <c r="A47" s="53">
        <v>38</v>
      </c>
      <c r="B47" s="28" t="s">
        <v>245</v>
      </c>
      <c r="C47" s="28">
        <v>45.5</v>
      </c>
      <c r="D47" s="37">
        <v>45.15</v>
      </c>
      <c r="E47" s="37">
        <v>44.3</v>
      </c>
      <c r="F47" s="37">
        <v>43.1</v>
      </c>
      <c r="G47" s="37">
        <v>42.25</v>
      </c>
      <c r="H47" s="37">
        <v>46.349999999999994</v>
      </c>
      <c r="I47" s="37">
        <v>47.2</v>
      </c>
      <c r="J47" s="37">
        <v>48.399999999999991</v>
      </c>
      <c r="K47" s="28">
        <v>46</v>
      </c>
      <c r="L47" s="28">
        <v>43.95</v>
      </c>
      <c r="M47" s="28">
        <v>22.95336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1739.45</v>
      </c>
      <c r="D48" s="37">
        <v>1725.6833333333334</v>
      </c>
      <c r="E48" s="37">
        <v>1707.7666666666669</v>
      </c>
      <c r="F48" s="37">
        <v>1676.0833333333335</v>
      </c>
      <c r="G48" s="37">
        <v>1658.166666666667</v>
      </c>
      <c r="H48" s="37">
        <v>1757.3666666666668</v>
      </c>
      <c r="I48" s="37">
        <v>1775.2833333333333</v>
      </c>
      <c r="J48" s="37">
        <v>1806.9666666666667</v>
      </c>
      <c r="K48" s="28">
        <v>1743.6</v>
      </c>
      <c r="L48" s="28">
        <v>1694</v>
      </c>
      <c r="M48" s="28">
        <v>3.32342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594.1</v>
      </c>
      <c r="D49" s="37">
        <v>593.85</v>
      </c>
      <c r="E49" s="37">
        <v>588.70000000000005</v>
      </c>
      <c r="F49" s="37">
        <v>583.30000000000007</v>
      </c>
      <c r="G49" s="37">
        <v>578.15000000000009</v>
      </c>
      <c r="H49" s="37">
        <v>599.25</v>
      </c>
      <c r="I49" s="37">
        <v>604.39999999999986</v>
      </c>
      <c r="J49" s="37">
        <v>609.79999999999995</v>
      </c>
      <c r="K49" s="28">
        <v>599</v>
      </c>
      <c r="L49" s="28">
        <v>588.45000000000005</v>
      </c>
      <c r="M49" s="28">
        <v>6.8331099999999996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233.5</v>
      </c>
      <c r="D50" s="37">
        <v>231.9</v>
      </c>
      <c r="E50" s="37">
        <v>229.9</v>
      </c>
      <c r="F50" s="37">
        <v>226.3</v>
      </c>
      <c r="G50" s="37">
        <v>224.3</v>
      </c>
      <c r="H50" s="37">
        <v>235.5</v>
      </c>
      <c r="I50" s="37">
        <v>237.5</v>
      </c>
      <c r="J50" s="37">
        <v>241.1</v>
      </c>
      <c r="K50" s="28">
        <v>233.9</v>
      </c>
      <c r="L50" s="28">
        <v>228.3</v>
      </c>
      <c r="M50" s="28">
        <v>32.229860000000002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645.15</v>
      </c>
      <c r="D51" s="37">
        <v>649.75</v>
      </c>
      <c r="E51" s="37">
        <v>639.1</v>
      </c>
      <c r="F51" s="37">
        <v>633.05000000000007</v>
      </c>
      <c r="G51" s="37">
        <v>622.40000000000009</v>
      </c>
      <c r="H51" s="37">
        <v>655.8</v>
      </c>
      <c r="I51" s="37">
        <v>666.45</v>
      </c>
      <c r="J51" s="37">
        <v>672.49999999999989</v>
      </c>
      <c r="K51" s="28">
        <v>660.4</v>
      </c>
      <c r="L51" s="28">
        <v>643.70000000000005</v>
      </c>
      <c r="M51" s="28">
        <v>10.51323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45.55</v>
      </c>
      <c r="D52" s="37">
        <v>45.266666666666673</v>
      </c>
      <c r="E52" s="37">
        <v>44.783333333333346</v>
      </c>
      <c r="F52" s="37">
        <v>44.016666666666673</v>
      </c>
      <c r="G52" s="37">
        <v>43.533333333333346</v>
      </c>
      <c r="H52" s="37">
        <v>46.033333333333346</v>
      </c>
      <c r="I52" s="37">
        <v>46.51666666666668</v>
      </c>
      <c r="J52" s="37">
        <v>47.283333333333346</v>
      </c>
      <c r="K52" s="28">
        <v>45.75</v>
      </c>
      <c r="L52" s="28">
        <v>44.5</v>
      </c>
      <c r="M52" s="28">
        <v>140.19484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307.55</v>
      </c>
      <c r="D53" s="37">
        <v>307.8</v>
      </c>
      <c r="E53" s="37">
        <v>305.15000000000003</v>
      </c>
      <c r="F53" s="37">
        <v>302.75</v>
      </c>
      <c r="G53" s="37">
        <v>300.10000000000002</v>
      </c>
      <c r="H53" s="37">
        <v>310.20000000000005</v>
      </c>
      <c r="I53" s="37">
        <v>312.85000000000002</v>
      </c>
      <c r="J53" s="37">
        <v>315.25000000000006</v>
      </c>
      <c r="K53" s="28">
        <v>310.45</v>
      </c>
      <c r="L53" s="28">
        <v>305.39999999999998</v>
      </c>
      <c r="M53" s="28">
        <v>32.749499999999998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671.2</v>
      </c>
      <c r="D54" s="37">
        <v>669.66666666666663</v>
      </c>
      <c r="E54" s="37">
        <v>663.63333333333321</v>
      </c>
      <c r="F54" s="37">
        <v>656.06666666666661</v>
      </c>
      <c r="G54" s="37">
        <v>650.03333333333319</v>
      </c>
      <c r="H54" s="37">
        <v>677.23333333333323</v>
      </c>
      <c r="I54" s="37">
        <v>683.26666666666677</v>
      </c>
      <c r="J54" s="37">
        <v>690.83333333333326</v>
      </c>
      <c r="K54" s="28">
        <v>675.7</v>
      </c>
      <c r="L54" s="28">
        <v>662.1</v>
      </c>
      <c r="M54" s="28">
        <v>56.213320000000003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326.95</v>
      </c>
      <c r="D55" s="37">
        <v>330.95</v>
      </c>
      <c r="E55" s="37">
        <v>321.89999999999998</v>
      </c>
      <c r="F55" s="37">
        <v>316.84999999999997</v>
      </c>
      <c r="G55" s="37">
        <v>307.79999999999995</v>
      </c>
      <c r="H55" s="37">
        <v>336</v>
      </c>
      <c r="I55" s="37">
        <v>345.05000000000007</v>
      </c>
      <c r="J55" s="37">
        <v>350.1</v>
      </c>
      <c r="K55" s="28">
        <v>340</v>
      </c>
      <c r="L55" s="28">
        <v>325.89999999999998</v>
      </c>
      <c r="M55" s="28">
        <v>45.989199999999997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14266.8</v>
      </c>
      <c r="D56" s="37">
        <v>14164.800000000001</v>
      </c>
      <c r="E56" s="37">
        <v>14002.000000000002</v>
      </c>
      <c r="F56" s="37">
        <v>13737.2</v>
      </c>
      <c r="G56" s="37">
        <v>13574.400000000001</v>
      </c>
      <c r="H56" s="37">
        <v>14429.600000000002</v>
      </c>
      <c r="I56" s="37">
        <v>14592.400000000001</v>
      </c>
      <c r="J56" s="37">
        <v>14857.200000000003</v>
      </c>
      <c r="K56" s="28">
        <v>14327.6</v>
      </c>
      <c r="L56" s="28">
        <v>13900</v>
      </c>
      <c r="M56" s="28">
        <v>0.28919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3469.35</v>
      </c>
      <c r="D57" s="37">
        <v>3467.7666666666664</v>
      </c>
      <c r="E57" s="37">
        <v>3430.583333333333</v>
      </c>
      <c r="F57" s="37">
        <v>3391.8166666666666</v>
      </c>
      <c r="G57" s="37">
        <v>3354.6333333333332</v>
      </c>
      <c r="H57" s="37">
        <v>3506.5333333333328</v>
      </c>
      <c r="I57" s="37">
        <v>3543.7166666666662</v>
      </c>
      <c r="J57" s="37">
        <v>3582.4833333333327</v>
      </c>
      <c r="K57" s="28">
        <v>3504.95</v>
      </c>
      <c r="L57" s="28">
        <v>3429</v>
      </c>
      <c r="M57" s="28">
        <v>3.0113300000000001</v>
      </c>
      <c r="N57" s="1"/>
      <c r="O57" s="1"/>
    </row>
    <row r="58" spans="1:15" ht="12.75" customHeight="1">
      <c r="A58" s="53">
        <v>49</v>
      </c>
      <c r="B58" s="28" t="s">
        <v>411</v>
      </c>
      <c r="C58" s="28">
        <v>641.5</v>
      </c>
      <c r="D58" s="37">
        <v>645.33333333333337</v>
      </c>
      <c r="E58" s="37">
        <v>628.26666666666677</v>
      </c>
      <c r="F58" s="37">
        <v>615.03333333333342</v>
      </c>
      <c r="G58" s="37">
        <v>597.96666666666681</v>
      </c>
      <c r="H58" s="37">
        <v>658.56666666666672</v>
      </c>
      <c r="I58" s="37">
        <v>675.63333333333333</v>
      </c>
      <c r="J58" s="37">
        <v>688.86666666666667</v>
      </c>
      <c r="K58" s="28">
        <v>662.4</v>
      </c>
      <c r="L58" s="28">
        <v>632.1</v>
      </c>
      <c r="M58" s="28">
        <v>5.1205600000000002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185.9</v>
      </c>
      <c r="D59" s="37">
        <v>185.31666666666669</v>
      </c>
      <c r="E59" s="37">
        <v>183.98333333333338</v>
      </c>
      <c r="F59" s="37">
        <v>182.06666666666669</v>
      </c>
      <c r="G59" s="37">
        <v>180.73333333333338</v>
      </c>
      <c r="H59" s="37">
        <v>187.23333333333338</v>
      </c>
      <c r="I59" s="37">
        <v>188.56666666666669</v>
      </c>
      <c r="J59" s="37">
        <v>190.48333333333338</v>
      </c>
      <c r="K59" s="28">
        <v>186.65</v>
      </c>
      <c r="L59" s="28">
        <v>183.4</v>
      </c>
      <c r="M59" s="28">
        <v>66.542640000000006</v>
      </c>
      <c r="N59" s="1"/>
      <c r="O59" s="1"/>
    </row>
    <row r="60" spans="1:15" ht="12.75" customHeight="1">
      <c r="A60" s="53">
        <v>51</v>
      </c>
      <c r="B60" s="28" t="s">
        <v>248</v>
      </c>
      <c r="C60" s="28">
        <v>102.4</v>
      </c>
      <c r="D60" s="37">
        <v>102.93333333333334</v>
      </c>
      <c r="E60" s="37">
        <v>101.71666666666667</v>
      </c>
      <c r="F60" s="37">
        <v>101.03333333333333</v>
      </c>
      <c r="G60" s="37">
        <v>99.816666666666663</v>
      </c>
      <c r="H60" s="37">
        <v>103.61666666666667</v>
      </c>
      <c r="I60" s="37">
        <v>104.83333333333334</v>
      </c>
      <c r="J60" s="37">
        <v>105.51666666666668</v>
      </c>
      <c r="K60" s="28">
        <v>104.15</v>
      </c>
      <c r="L60" s="28">
        <v>102.25</v>
      </c>
      <c r="M60" s="28">
        <v>4.9696800000000003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647.75</v>
      </c>
      <c r="D61" s="37">
        <v>644.21666666666658</v>
      </c>
      <c r="E61" s="37">
        <v>635.33333333333314</v>
      </c>
      <c r="F61" s="37">
        <v>622.91666666666652</v>
      </c>
      <c r="G61" s="37">
        <v>614.03333333333308</v>
      </c>
      <c r="H61" s="37">
        <v>656.63333333333321</v>
      </c>
      <c r="I61" s="37">
        <v>665.51666666666665</v>
      </c>
      <c r="J61" s="37">
        <v>677.93333333333328</v>
      </c>
      <c r="K61" s="28">
        <v>653.1</v>
      </c>
      <c r="L61" s="28">
        <v>631.79999999999995</v>
      </c>
      <c r="M61" s="28">
        <v>28.498740000000002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933.7</v>
      </c>
      <c r="D62" s="37">
        <v>935.73333333333323</v>
      </c>
      <c r="E62" s="37">
        <v>927.96666666666647</v>
      </c>
      <c r="F62" s="37">
        <v>922.23333333333323</v>
      </c>
      <c r="G62" s="37">
        <v>914.46666666666647</v>
      </c>
      <c r="H62" s="37">
        <v>941.46666666666647</v>
      </c>
      <c r="I62" s="37">
        <v>949.23333333333312</v>
      </c>
      <c r="J62" s="37">
        <v>954.96666666666647</v>
      </c>
      <c r="K62" s="28">
        <v>943.5</v>
      </c>
      <c r="L62" s="28">
        <v>930</v>
      </c>
      <c r="M62" s="28">
        <v>7.2283799999999996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127.35</v>
      </c>
      <c r="D63" s="37">
        <v>126.18333333333334</v>
      </c>
      <c r="E63" s="37">
        <v>124.61666666666667</v>
      </c>
      <c r="F63" s="37">
        <v>121.88333333333334</v>
      </c>
      <c r="G63" s="37">
        <v>120.31666666666668</v>
      </c>
      <c r="H63" s="37">
        <v>128.91666666666669</v>
      </c>
      <c r="I63" s="37">
        <v>130.48333333333335</v>
      </c>
      <c r="J63" s="37">
        <v>133.21666666666667</v>
      </c>
      <c r="K63" s="28">
        <v>127.75</v>
      </c>
      <c r="L63" s="28">
        <v>123.45</v>
      </c>
      <c r="M63" s="28">
        <v>42.337960000000002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176.55</v>
      </c>
      <c r="D64" s="37">
        <v>177.25</v>
      </c>
      <c r="E64" s="37">
        <v>174.1</v>
      </c>
      <c r="F64" s="37">
        <v>171.65</v>
      </c>
      <c r="G64" s="37">
        <v>168.5</v>
      </c>
      <c r="H64" s="37">
        <v>179.7</v>
      </c>
      <c r="I64" s="37">
        <v>182.84999999999997</v>
      </c>
      <c r="J64" s="37">
        <v>185.29999999999998</v>
      </c>
      <c r="K64" s="28">
        <v>180.4</v>
      </c>
      <c r="L64" s="28">
        <v>174.8</v>
      </c>
      <c r="M64" s="28">
        <v>81.713220000000007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3647.35</v>
      </c>
      <c r="D65" s="37">
        <v>3655.2333333333336</v>
      </c>
      <c r="E65" s="37">
        <v>3571.6166666666672</v>
      </c>
      <c r="F65" s="37">
        <v>3495.8833333333337</v>
      </c>
      <c r="G65" s="37">
        <v>3412.2666666666673</v>
      </c>
      <c r="H65" s="37">
        <v>3730.9666666666672</v>
      </c>
      <c r="I65" s="37">
        <v>3814.5833333333339</v>
      </c>
      <c r="J65" s="37">
        <v>3890.3166666666671</v>
      </c>
      <c r="K65" s="28">
        <v>3738.85</v>
      </c>
      <c r="L65" s="28">
        <v>3579.5</v>
      </c>
      <c r="M65" s="28">
        <v>3.7270099999999999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1513.75</v>
      </c>
      <c r="D66" s="37">
        <v>1509.2</v>
      </c>
      <c r="E66" s="37">
        <v>1500.4</v>
      </c>
      <c r="F66" s="37">
        <v>1487.05</v>
      </c>
      <c r="G66" s="37">
        <v>1478.25</v>
      </c>
      <c r="H66" s="37">
        <v>1522.5500000000002</v>
      </c>
      <c r="I66" s="37">
        <v>1531.35</v>
      </c>
      <c r="J66" s="37">
        <v>1544.7000000000003</v>
      </c>
      <c r="K66" s="28">
        <v>1518</v>
      </c>
      <c r="L66" s="28">
        <v>1495.85</v>
      </c>
      <c r="M66" s="28">
        <v>1.89653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622.1</v>
      </c>
      <c r="D67" s="37">
        <v>621.95000000000005</v>
      </c>
      <c r="E67" s="37">
        <v>615.35000000000014</v>
      </c>
      <c r="F67" s="37">
        <v>608.60000000000014</v>
      </c>
      <c r="G67" s="37">
        <v>602.00000000000023</v>
      </c>
      <c r="H67" s="37">
        <v>628.70000000000005</v>
      </c>
      <c r="I67" s="37">
        <v>635.29999999999995</v>
      </c>
      <c r="J67" s="37">
        <v>642.04999999999995</v>
      </c>
      <c r="K67" s="28">
        <v>628.54999999999995</v>
      </c>
      <c r="L67" s="28">
        <v>615.20000000000005</v>
      </c>
      <c r="M67" s="28">
        <v>10.45636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932.1</v>
      </c>
      <c r="D68" s="37">
        <v>932.35</v>
      </c>
      <c r="E68" s="37">
        <v>923.35</v>
      </c>
      <c r="F68" s="37">
        <v>914.6</v>
      </c>
      <c r="G68" s="37">
        <v>905.6</v>
      </c>
      <c r="H68" s="37">
        <v>941.1</v>
      </c>
      <c r="I68" s="37">
        <v>950.1</v>
      </c>
      <c r="J68" s="37">
        <v>958.85</v>
      </c>
      <c r="K68" s="28">
        <v>941.35</v>
      </c>
      <c r="L68" s="28">
        <v>923.6</v>
      </c>
      <c r="M68" s="28">
        <v>2.1092200000000001</v>
      </c>
      <c r="N68" s="1"/>
      <c r="O68" s="1"/>
    </row>
    <row r="69" spans="1:15" ht="12.75" customHeight="1">
      <c r="A69" s="53">
        <v>60</v>
      </c>
      <c r="B69" s="28" t="s">
        <v>249</v>
      </c>
      <c r="C69" s="28">
        <v>344.3</v>
      </c>
      <c r="D69" s="37">
        <v>340.66666666666669</v>
      </c>
      <c r="E69" s="37">
        <v>334.83333333333337</v>
      </c>
      <c r="F69" s="37">
        <v>325.36666666666667</v>
      </c>
      <c r="G69" s="37">
        <v>319.53333333333336</v>
      </c>
      <c r="H69" s="37">
        <v>350.13333333333338</v>
      </c>
      <c r="I69" s="37">
        <v>355.96666666666675</v>
      </c>
      <c r="J69" s="37">
        <v>365.43333333333339</v>
      </c>
      <c r="K69" s="28">
        <v>346.5</v>
      </c>
      <c r="L69" s="28">
        <v>331.2</v>
      </c>
      <c r="M69" s="28">
        <v>27.151299999999999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996.55</v>
      </c>
      <c r="D70" s="37">
        <v>995.83333333333337</v>
      </c>
      <c r="E70" s="37">
        <v>986.76666666666677</v>
      </c>
      <c r="F70" s="37">
        <v>976.98333333333335</v>
      </c>
      <c r="G70" s="37">
        <v>967.91666666666674</v>
      </c>
      <c r="H70" s="37">
        <v>1005.6166666666668</v>
      </c>
      <c r="I70" s="37">
        <v>1014.6833333333334</v>
      </c>
      <c r="J70" s="37">
        <v>1024.4666666666667</v>
      </c>
      <c r="K70" s="28">
        <v>1004.9</v>
      </c>
      <c r="L70" s="28">
        <v>986.05</v>
      </c>
      <c r="M70" s="28">
        <v>1.7324299999999999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315.8</v>
      </c>
      <c r="D71" s="37">
        <v>316.81666666666666</v>
      </c>
      <c r="E71" s="37">
        <v>313.43333333333334</v>
      </c>
      <c r="F71" s="37">
        <v>311.06666666666666</v>
      </c>
      <c r="G71" s="37">
        <v>307.68333333333334</v>
      </c>
      <c r="H71" s="37">
        <v>319.18333333333334</v>
      </c>
      <c r="I71" s="37">
        <v>322.56666666666666</v>
      </c>
      <c r="J71" s="37">
        <v>324.93333333333334</v>
      </c>
      <c r="K71" s="28">
        <v>320.2</v>
      </c>
      <c r="L71" s="28">
        <v>314.45</v>
      </c>
      <c r="M71" s="28">
        <v>35.720170000000003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509.75</v>
      </c>
      <c r="D72" s="37">
        <v>510.26666666666671</v>
      </c>
      <c r="E72" s="37">
        <v>505.83333333333337</v>
      </c>
      <c r="F72" s="37">
        <v>501.91666666666669</v>
      </c>
      <c r="G72" s="37">
        <v>497.48333333333335</v>
      </c>
      <c r="H72" s="37">
        <v>514.18333333333339</v>
      </c>
      <c r="I72" s="37">
        <v>518.61666666666667</v>
      </c>
      <c r="J72" s="37">
        <v>522.53333333333342</v>
      </c>
      <c r="K72" s="28">
        <v>514.70000000000005</v>
      </c>
      <c r="L72" s="28">
        <v>506.35</v>
      </c>
      <c r="M72" s="28">
        <v>15.811310000000001</v>
      </c>
      <c r="N72" s="1"/>
      <c r="O72" s="1"/>
    </row>
    <row r="73" spans="1:15" ht="12.75" customHeight="1">
      <c r="A73" s="53">
        <v>64</v>
      </c>
      <c r="B73" s="28" t="s">
        <v>250</v>
      </c>
      <c r="C73" s="28">
        <v>1296.5</v>
      </c>
      <c r="D73" s="37">
        <v>1289.3833333333334</v>
      </c>
      <c r="E73" s="37">
        <v>1268.7666666666669</v>
      </c>
      <c r="F73" s="37">
        <v>1241.0333333333335</v>
      </c>
      <c r="G73" s="37">
        <v>1220.416666666667</v>
      </c>
      <c r="H73" s="37">
        <v>1317.1166666666668</v>
      </c>
      <c r="I73" s="37">
        <v>1337.7333333333331</v>
      </c>
      <c r="J73" s="37">
        <v>1365.4666666666667</v>
      </c>
      <c r="K73" s="28">
        <v>1310</v>
      </c>
      <c r="L73" s="28">
        <v>1261.6500000000001</v>
      </c>
      <c r="M73" s="28">
        <v>2.65788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1801.5</v>
      </c>
      <c r="D74" s="37">
        <v>1806.0333333333335</v>
      </c>
      <c r="E74" s="37">
        <v>1779.0166666666671</v>
      </c>
      <c r="F74" s="37">
        <v>1756.5333333333335</v>
      </c>
      <c r="G74" s="37">
        <v>1729.5166666666671</v>
      </c>
      <c r="H74" s="37">
        <v>1828.5166666666671</v>
      </c>
      <c r="I74" s="37">
        <v>1855.5333333333335</v>
      </c>
      <c r="J74" s="37">
        <v>1878.0166666666671</v>
      </c>
      <c r="K74" s="28">
        <v>1833.05</v>
      </c>
      <c r="L74" s="28">
        <v>1783.55</v>
      </c>
      <c r="M74" s="28">
        <v>4.40158</v>
      </c>
      <c r="N74" s="1"/>
      <c r="O74" s="1"/>
    </row>
    <row r="75" spans="1:15" ht="12.75" customHeight="1">
      <c r="A75" s="53">
        <v>66</v>
      </c>
      <c r="B75" s="28" t="s">
        <v>251</v>
      </c>
      <c r="C75" s="28">
        <v>29.6</v>
      </c>
      <c r="D75" s="37">
        <v>29.866666666666664</v>
      </c>
      <c r="E75" s="37">
        <v>28.233333333333327</v>
      </c>
      <c r="F75" s="37">
        <v>26.866666666666664</v>
      </c>
      <c r="G75" s="37">
        <v>25.233333333333327</v>
      </c>
      <c r="H75" s="37">
        <v>31.233333333333327</v>
      </c>
      <c r="I75" s="37">
        <v>32.86666666666666</v>
      </c>
      <c r="J75" s="37">
        <v>34.233333333333327</v>
      </c>
      <c r="K75" s="28">
        <v>31.5</v>
      </c>
      <c r="L75" s="28">
        <v>28.5</v>
      </c>
      <c r="M75" s="28">
        <v>200.57293999999999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3681</v>
      </c>
      <c r="D76" s="37">
        <v>3673.0833333333335</v>
      </c>
      <c r="E76" s="37">
        <v>3646.2166666666672</v>
      </c>
      <c r="F76" s="37">
        <v>3611.4333333333338</v>
      </c>
      <c r="G76" s="37">
        <v>3584.5666666666675</v>
      </c>
      <c r="H76" s="37">
        <v>3707.8666666666668</v>
      </c>
      <c r="I76" s="37">
        <v>3734.7333333333327</v>
      </c>
      <c r="J76" s="37">
        <v>3769.5166666666664</v>
      </c>
      <c r="K76" s="28">
        <v>3699.95</v>
      </c>
      <c r="L76" s="28">
        <v>3638.3</v>
      </c>
      <c r="M76" s="28">
        <v>3.4550999999999998</v>
      </c>
      <c r="N76" s="1"/>
      <c r="O76" s="1"/>
    </row>
    <row r="77" spans="1:15" ht="12.75" customHeight="1">
      <c r="A77" s="53">
        <v>68</v>
      </c>
      <c r="B77" s="28" t="s">
        <v>252</v>
      </c>
      <c r="C77" s="28">
        <v>3527.35</v>
      </c>
      <c r="D77" s="37">
        <v>3499.0666666666671</v>
      </c>
      <c r="E77" s="37">
        <v>3448.2833333333342</v>
      </c>
      <c r="F77" s="37">
        <v>3369.2166666666672</v>
      </c>
      <c r="G77" s="37">
        <v>3318.4333333333343</v>
      </c>
      <c r="H77" s="37">
        <v>3578.1333333333341</v>
      </c>
      <c r="I77" s="37">
        <v>3628.916666666667</v>
      </c>
      <c r="J77" s="37">
        <v>3707.983333333334</v>
      </c>
      <c r="K77" s="28">
        <v>3549.85</v>
      </c>
      <c r="L77" s="28">
        <v>3420</v>
      </c>
      <c r="M77" s="28">
        <v>3.80403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2030.85</v>
      </c>
      <c r="D78" s="37">
        <v>2031.05</v>
      </c>
      <c r="E78" s="37">
        <v>2002.1</v>
      </c>
      <c r="F78" s="37">
        <v>1973.35</v>
      </c>
      <c r="G78" s="37">
        <v>1944.3999999999999</v>
      </c>
      <c r="H78" s="37">
        <v>2059.8000000000002</v>
      </c>
      <c r="I78" s="37">
        <v>2088.75</v>
      </c>
      <c r="J78" s="37">
        <v>2117.5</v>
      </c>
      <c r="K78" s="28">
        <v>2060</v>
      </c>
      <c r="L78" s="28">
        <v>2002.3</v>
      </c>
      <c r="M78" s="28">
        <v>2.5457800000000002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4309.6499999999996</v>
      </c>
      <c r="D79" s="37">
        <v>4324.7333333333336</v>
      </c>
      <c r="E79" s="37">
        <v>4276.916666666667</v>
      </c>
      <c r="F79" s="37">
        <v>4244.1833333333334</v>
      </c>
      <c r="G79" s="37">
        <v>4196.3666666666668</v>
      </c>
      <c r="H79" s="37">
        <v>4357.4666666666672</v>
      </c>
      <c r="I79" s="37">
        <v>4405.2833333333328</v>
      </c>
      <c r="J79" s="37">
        <v>4438.0166666666673</v>
      </c>
      <c r="K79" s="28">
        <v>4372.55</v>
      </c>
      <c r="L79" s="28">
        <v>4292</v>
      </c>
      <c r="M79" s="28">
        <v>3.0365899999999999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2877.9</v>
      </c>
      <c r="D80" s="37">
        <v>2873.1333333333337</v>
      </c>
      <c r="E80" s="37">
        <v>2836.7166666666672</v>
      </c>
      <c r="F80" s="37">
        <v>2795.5333333333333</v>
      </c>
      <c r="G80" s="37">
        <v>2759.1166666666668</v>
      </c>
      <c r="H80" s="37">
        <v>2914.3166666666675</v>
      </c>
      <c r="I80" s="37">
        <v>2950.7333333333345</v>
      </c>
      <c r="J80" s="37">
        <v>2991.9166666666679</v>
      </c>
      <c r="K80" s="28">
        <v>2909.55</v>
      </c>
      <c r="L80" s="28">
        <v>2831.95</v>
      </c>
      <c r="M80" s="28">
        <v>10.78547</v>
      </c>
      <c r="N80" s="1"/>
      <c r="O80" s="1"/>
    </row>
    <row r="81" spans="1:15" ht="12.75" customHeight="1">
      <c r="A81" s="53">
        <v>72</v>
      </c>
      <c r="B81" s="28" t="s">
        <v>253</v>
      </c>
      <c r="C81" s="28">
        <v>401.25</v>
      </c>
      <c r="D81" s="37">
        <v>402.01666666666665</v>
      </c>
      <c r="E81" s="37">
        <v>399.13333333333333</v>
      </c>
      <c r="F81" s="37">
        <v>397.01666666666665</v>
      </c>
      <c r="G81" s="37">
        <v>394.13333333333333</v>
      </c>
      <c r="H81" s="37">
        <v>404.13333333333333</v>
      </c>
      <c r="I81" s="37">
        <v>407.01666666666665</v>
      </c>
      <c r="J81" s="37">
        <v>409.13333333333333</v>
      </c>
      <c r="K81" s="28">
        <v>404.9</v>
      </c>
      <c r="L81" s="28">
        <v>399.9</v>
      </c>
      <c r="M81" s="28">
        <v>13.06011</v>
      </c>
      <c r="N81" s="1"/>
      <c r="O81" s="1"/>
    </row>
    <row r="82" spans="1:15" ht="12.75" customHeight="1">
      <c r="A82" s="53">
        <v>73</v>
      </c>
      <c r="B82" s="28" t="s">
        <v>254</v>
      </c>
      <c r="C82" s="28">
        <v>1348.5</v>
      </c>
      <c r="D82" s="37">
        <v>1337.8333333333333</v>
      </c>
      <c r="E82" s="37">
        <v>1325.6666666666665</v>
      </c>
      <c r="F82" s="37">
        <v>1302.8333333333333</v>
      </c>
      <c r="G82" s="37">
        <v>1290.6666666666665</v>
      </c>
      <c r="H82" s="37">
        <v>1360.6666666666665</v>
      </c>
      <c r="I82" s="37">
        <v>1372.833333333333</v>
      </c>
      <c r="J82" s="37">
        <v>1395.6666666666665</v>
      </c>
      <c r="K82" s="28">
        <v>1350</v>
      </c>
      <c r="L82" s="28">
        <v>1315</v>
      </c>
      <c r="M82" s="28">
        <v>0.42913000000000001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1520.05</v>
      </c>
      <c r="D83" s="37">
        <v>1521.0999999999997</v>
      </c>
      <c r="E83" s="37">
        <v>1505.5999999999995</v>
      </c>
      <c r="F83" s="37">
        <v>1491.1499999999999</v>
      </c>
      <c r="G83" s="37">
        <v>1475.6499999999996</v>
      </c>
      <c r="H83" s="37">
        <v>1535.5499999999993</v>
      </c>
      <c r="I83" s="37">
        <v>1551.0499999999997</v>
      </c>
      <c r="J83" s="37">
        <v>1565.4999999999991</v>
      </c>
      <c r="K83" s="28">
        <v>1536.6</v>
      </c>
      <c r="L83" s="28">
        <v>1506.65</v>
      </c>
      <c r="M83" s="28">
        <v>5.1494999999999997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137.1</v>
      </c>
      <c r="D84" s="37">
        <v>136.91666666666666</v>
      </c>
      <c r="E84" s="37">
        <v>135.7833333333333</v>
      </c>
      <c r="F84" s="37">
        <v>134.46666666666664</v>
      </c>
      <c r="G84" s="37">
        <v>133.33333333333329</v>
      </c>
      <c r="H84" s="37">
        <v>138.23333333333332</v>
      </c>
      <c r="I84" s="37">
        <v>139.3666666666667</v>
      </c>
      <c r="J84" s="37">
        <v>140.68333333333334</v>
      </c>
      <c r="K84" s="28">
        <v>138.05000000000001</v>
      </c>
      <c r="L84" s="28">
        <v>135.6</v>
      </c>
      <c r="M84" s="28">
        <v>19.905080000000002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89.35</v>
      </c>
      <c r="D85" s="37">
        <v>88.766666666666666</v>
      </c>
      <c r="E85" s="37">
        <v>87.883333333333326</v>
      </c>
      <c r="F85" s="37">
        <v>86.416666666666657</v>
      </c>
      <c r="G85" s="37">
        <v>85.533333333333317</v>
      </c>
      <c r="H85" s="37">
        <v>90.233333333333334</v>
      </c>
      <c r="I85" s="37">
        <v>91.116666666666688</v>
      </c>
      <c r="J85" s="37">
        <v>92.583333333333343</v>
      </c>
      <c r="K85" s="28">
        <v>89.65</v>
      </c>
      <c r="L85" s="28">
        <v>87.3</v>
      </c>
      <c r="M85" s="28">
        <v>94.529660000000007</v>
      </c>
      <c r="N85" s="1"/>
      <c r="O85" s="1"/>
    </row>
    <row r="86" spans="1:15" ht="12.75" customHeight="1">
      <c r="A86" s="53">
        <v>77</v>
      </c>
      <c r="B86" s="28" t="s">
        <v>255</v>
      </c>
      <c r="C86" s="28">
        <v>235.9</v>
      </c>
      <c r="D86" s="37">
        <v>237.20000000000002</v>
      </c>
      <c r="E86" s="37">
        <v>233.60000000000002</v>
      </c>
      <c r="F86" s="37">
        <v>231.3</v>
      </c>
      <c r="G86" s="37">
        <v>227.70000000000002</v>
      </c>
      <c r="H86" s="37">
        <v>239.50000000000003</v>
      </c>
      <c r="I86" s="37">
        <v>243.1</v>
      </c>
      <c r="J86" s="37">
        <v>245.40000000000003</v>
      </c>
      <c r="K86" s="28">
        <v>240.8</v>
      </c>
      <c r="L86" s="28">
        <v>234.9</v>
      </c>
      <c r="M86" s="28">
        <v>3.0022700000000002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132.44999999999999</v>
      </c>
      <c r="D87" s="37">
        <v>132.4</v>
      </c>
      <c r="E87" s="37">
        <v>130.80000000000001</v>
      </c>
      <c r="F87" s="37">
        <v>129.15</v>
      </c>
      <c r="G87" s="37">
        <v>127.55000000000001</v>
      </c>
      <c r="H87" s="37">
        <v>134.05000000000001</v>
      </c>
      <c r="I87" s="37">
        <v>135.64999999999998</v>
      </c>
      <c r="J87" s="37">
        <v>137.30000000000001</v>
      </c>
      <c r="K87" s="28">
        <v>134</v>
      </c>
      <c r="L87" s="28">
        <v>130.75</v>
      </c>
      <c r="M87" s="28">
        <v>81.095219999999998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34.799999999999997</v>
      </c>
      <c r="D88" s="37">
        <v>34.599999999999994</v>
      </c>
      <c r="E88" s="37">
        <v>34.29999999999999</v>
      </c>
      <c r="F88" s="37">
        <v>33.799999999999997</v>
      </c>
      <c r="G88" s="37">
        <v>33.499999999999993</v>
      </c>
      <c r="H88" s="37">
        <v>35.099999999999987</v>
      </c>
      <c r="I88" s="37">
        <v>35.4</v>
      </c>
      <c r="J88" s="37">
        <v>35.899999999999984</v>
      </c>
      <c r="K88" s="28">
        <v>34.9</v>
      </c>
      <c r="L88" s="28">
        <v>34.1</v>
      </c>
      <c r="M88" s="28">
        <v>29.669799999999999</v>
      </c>
      <c r="N88" s="1"/>
      <c r="O88" s="1"/>
    </row>
    <row r="89" spans="1:15" ht="12.75" customHeight="1">
      <c r="A89" s="53">
        <v>80</v>
      </c>
      <c r="B89" s="28" t="s">
        <v>256</v>
      </c>
      <c r="C89" s="28">
        <v>2643.65</v>
      </c>
      <c r="D89" s="37">
        <v>2630.8166666666671</v>
      </c>
      <c r="E89" s="37">
        <v>2609.6833333333343</v>
      </c>
      <c r="F89" s="37">
        <v>2575.7166666666672</v>
      </c>
      <c r="G89" s="37">
        <v>2554.5833333333344</v>
      </c>
      <c r="H89" s="37">
        <v>2664.7833333333342</v>
      </c>
      <c r="I89" s="37">
        <v>2685.9166666666665</v>
      </c>
      <c r="J89" s="37">
        <v>2719.8833333333341</v>
      </c>
      <c r="K89" s="28">
        <v>2651.95</v>
      </c>
      <c r="L89" s="28">
        <v>2596.85</v>
      </c>
      <c r="M89" s="28">
        <v>1.0183599999999999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384.15</v>
      </c>
      <c r="D90" s="37">
        <v>381.4666666666667</v>
      </c>
      <c r="E90" s="37">
        <v>377.18333333333339</v>
      </c>
      <c r="F90" s="37">
        <v>370.2166666666667</v>
      </c>
      <c r="G90" s="37">
        <v>365.93333333333339</v>
      </c>
      <c r="H90" s="37">
        <v>388.43333333333339</v>
      </c>
      <c r="I90" s="37">
        <v>392.7166666666667</v>
      </c>
      <c r="J90" s="37">
        <v>399.68333333333339</v>
      </c>
      <c r="K90" s="28">
        <v>385.75</v>
      </c>
      <c r="L90" s="28">
        <v>374.5</v>
      </c>
      <c r="M90" s="28">
        <v>9.1216200000000001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794.55</v>
      </c>
      <c r="D91" s="37">
        <v>787.01666666666677</v>
      </c>
      <c r="E91" s="37">
        <v>777.43333333333351</v>
      </c>
      <c r="F91" s="37">
        <v>760.31666666666672</v>
      </c>
      <c r="G91" s="37">
        <v>750.73333333333346</v>
      </c>
      <c r="H91" s="37">
        <v>804.13333333333355</v>
      </c>
      <c r="I91" s="37">
        <v>813.71666666666681</v>
      </c>
      <c r="J91" s="37">
        <v>830.8333333333336</v>
      </c>
      <c r="K91" s="28">
        <v>796.6</v>
      </c>
      <c r="L91" s="28">
        <v>769.9</v>
      </c>
      <c r="M91" s="28">
        <v>13.28035</v>
      </c>
      <c r="N91" s="1"/>
      <c r="O91" s="1"/>
    </row>
    <row r="92" spans="1:15" ht="12.75" customHeight="1">
      <c r="A92" s="53">
        <v>83</v>
      </c>
      <c r="B92" s="28" t="s">
        <v>258</v>
      </c>
      <c r="C92" s="28">
        <v>425.65</v>
      </c>
      <c r="D92" s="37">
        <v>426.36666666666662</v>
      </c>
      <c r="E92" s="37">
        <v>418.28333333333325</v>
      </c>
      <c r="F92" s="37">
        <v>410.91666666666663</v>
      </c>
      <c r="G92" s="37">
        <v>402.83333333333326</v>
      </c>
      <c r="H92" s="37">
        <v>433.73333333333323</v>
      </c>
      <c r="I92" s="37">
        <v>441.81666666666661</v>
      </c>
      <c r="J92" s="37">
        <v>449.18333333333322</v>
      </c>
      <c r="K92" s="28">
        <v>434.45</v>
      </c>
      <c r="L92" s="28">
        <v>419</v>
      </c>
      <c r="M92" s="28">
        <v>0.52763000000000004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1200.25</v>
      </c>
      <c r="D93" s="37">
        <v>1196.2166666666667</v>
      </c>
      <c r="E93" s="37">
        <v>1186.1333333333334</v>
      </c>
      <c r="F93" s="37">
        <v>1172.0166666666667</v>
      </c>
      <c r="G93" s="37">
        <v>1161.9333333333334</v>
      </c>
      <c r="H93" s="37">
        <v>1210.3333333333335</v>
      </c>
      <c r="I93" s="37">
        <v>1220.4166666666665</v>
      </c>
      <c r="J93" s="37">
        <v>1234.5333333333335</v>
      </c>
      <c r="K93" s="28">
        <v>1206.3</v>
      </c>
      <c r="L93" s="28">
        <v>1182.0999999999999</v>
      </c>
      <c r="M93" s="28">
        <v>3.3303699999999998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1323.25</v>
      </c>
      <c r="D94" s="37">
        <v>1324.8333333333333</v>
      </c>
      <c r="E94" s="37">
        <v>1309.6666666666665</v>
      </c>
      <c r="F94" s="37">
        <v>1296.0833333333333</v>
      </c>
      <c r="G94" s="37">
        <v>1280.9166666666665</v>
      </c>
      <c r="H94" s="37">
        <v>1338.4166666666665</v>
      </c>
      <c r="I94" s="37">
        <v>1353.583333333333</v>
      </c>
      <c r="J94" s="37">
        <v>1367.1666666666665</v>
      </c>
      <c r="K94" s="28">
        <v>1340</v>
      </c>
      <c r="L94" s="28">
        <v>1311.25</v>
      </c>
      <c r="M94" s="28">
        <v>7.5873499999999998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420.55</v>
      </c>
      <c r="D95" s="37">
        <v>416.10000000000008</v>
      </c>
      <c r="E95" s="37">
        <v>410.55000000000018</v>
      </c>
      <c r="F95" s="37">
        <v>400.55000000000013</v>
      </c>
      <c r="G95" s="37">
        <v>395.00000000000023</v>
      </c>
      <c r="H95" s="37">
        <v>426.10000000000014</v>
      </c>
      <c r="I95" s="37">
        <v>431.65</v>
      </c>
      <c r="J95" s="37">
        <v>441.65000000000009</v>
      </c>
      <c r="K95" s="28">
        <v>421.65</v>
      </c>
      <c r="L95" s="28">
        <v>406.1</v>
      </c>
      <c r="M95" s="28">
        <v>16.62585</v>
      </c>
      <c r="N95" s="1"/>
      <c r="O95" s="1"/>
    </row>
    <row r="96" spans="1:15" ht="12.75" customHeight="1">
      <c r="A96" s="53">
        <v>87</v>
      </c>
      <c r="B96" s="28" t="s">
        <v>259</v>
      </c>
      <c r="C96" s="28">
        <v>214.9</v>
      </c>
      <c r="D96" s="37">
        <v>213.7833333333333</v>
      </c>
      <c r="E96" s="37">
        <v>210.56666666666661</v>
      </c>
      <c r="F96" s="37">
        <v>206.23333333333329</v>
      </c>
      <c r="G96" s="37">
        <v>203.01666666666659</v>
      </c>
      <c r="H96" s="37">
        <v>218.11666666666662</v>
      </c>
      <c r="I96" s="37">
        <v>221.33333333333331</v>
      </c>
      <c r="J96" s="37">
        <v>225.66666666666663</v>
      </c>
      <c r="K96" s="28">
        <v>217</v>
      </c>
      <c r="L96" s="28">
        <v>209.45</v>
      </c>
      <c r="M96" s="28">
        <v>7.5392299999999999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966.7</v>
      </c>
      <c r="D97" s="37">
        <v>970.41666666666663</v>
      </c>
      <c r="E97" s="37">
        <v>956.2833333333333</v>
      </c>
      <c r="F97" s="37">
        <v>945.86666666666667</v>
      </c>
      <c r="G97" s="37">
        <v>931.73333333333335</v>
      </c>
      <c r="H97" s="37">
        <v>980.83333333333326</v>
      </c>
      <c r="I97" s="37">
        <v>994.9666666666667</v>
      </c>
      <c r="J97" s="37">
        <v>1005.3833333333332</v>
      </c>
      <c r="K97" s="28">
        <v>984.55</v>
      </c>
      <c r="L97" s="28">
        <v>960</v>
      </c>
      <c r="M97" s="28">
        <v>19.223130000000001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1816.05</v>
      </c>
      <c r="D98" s="37">
        <v>1823.3666666666666</v>
      </c>
      <c r="E98" s="37">
        <v>1798.8833333333332</v>
      </c>
      <c r="F98" s="37">
        <v>1781.7166666666667</v>
      </c>
      <c r="G98" s="37">
        <v>1757.2333333333333</v>
      </c>
      <c r="H98" s="37">
        <v>1840.5333333333331</v>
      </c>
      <c r="I98" s="37">
        <v>1865.0166666666662</v>
      </c>
      <c r="J98" s="37">
        <v>1882.1833333333329</v>
      </c>
      <c r="K98" s="28">
        <v>1847.85</v>
      </c>
      <c r="L98" s="28">
        <v>1806.2</v>
      </c>
      <c r="M98" s="28">
        <v>3.0636199999999998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1353.8</v>
      </c>
      <c r="D99" s="37">
        <v>1351.3333333333333</v>
      </c>
      <c r="E99" s="37">
        <v>1341.0166666666664</v>
      </c>
      <c r="F99" s="37">
        <v>1328.2333333333331</v>
      </c>
      <c r="G99" s="37">
        <v>1317.9166666666663</v>
      </c>
      <c r="H99" s="37">
        <v>1364.1166666666666</v>
      </c>
      <c r="I99" s="37">
        <v>1374.4333333333336</v>
      </c>
      <c r="J99" s="37">
        <v>1387.2166666666667</v>
      </c>
      <c r="K99" s="28">
        <v>1361.65</v>
      </c>
      <c r="L99" s="28">
        <v>1338.55</v>
      </c>
      <c r="M99" s="28">
        <v>40.067160000000001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561.45000000000005</v>
      </c>
      <c r="D100" s="37">
        <v>561.63333333333333</v>
      </c>
      <c r="E100" s="37">
        <v>557.9666666666667</v>
      </c>
      <c r="F100" s="37">
        <v>554.48333333333335</v>
      </c>
      <c r="G100" s="37">
        <v>550.81666666666672</v>
      </c>
      <c r="H100" s="37">
        <v>565.11666666666667</v>
      </c>
      <c r="I100" s="37">
        <v>568.78333333333342</v>
      </c>
      <c r="J100" s="37">
        <v>572.26666666666665</v>
      </c>
      <c r="K100" s="28">
        <v>565.29999999999995</v>
      </c>
      <c r="L100" s="28">
        <v>558.15</v>
      </c>
      <c r="M100" s="28">
        <v>10.21604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1106.8499999999999</v>
      </c>
      <c r="D101" s="37">
        <v>1102.2666666666667</v>
      </c>
      <c r="E101" s="37">
        <v>1091.6333333333332</v>
      </c>
      <c r="F101" s="37">
        <v>1076.4166666666665</v>
      </c>
      <c r="G101" s="37">
        <v>1065.7833333333331</v>
      </c>
      <c r="H101" s="37">
        <v>1117.4833333333333</v>
      </c>
      <c r="I101" s="37">
        <v>1128.116666666667</v>
      </c>
      <c r="J101" s="37">
        <v>1143.3333333333335</v>
      </c>
      <c r="K101" s="28">
        <v>1112.9000000000001</v>
      </c>
      <c r="L101" s="28">
        <v>1087.05</v>
      </c>
      <c r="M101" s="28">
        <v>23.37913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2759.95</v>
      </c>
      <c r="D102" s="37">
        <v>2739.2833333333328</v>
      </c>
      <c r="E102" s="37">
        <v>2710.8666666666659</v>
      </c>
      <c r="F102" s="37">
        <v>2661.7833333333328</v>
      </c>
      <c r="G102" s="37">
        <v>2633.3666666666659</v>
      </c>
      <c r="H102" s="37">
        <v>2788.3666666666659</v>
      </c>
      <c r="I102" s="37">
        <v>2816.7833333333328</v>
      </c>
      <c r="J102" s="37">
        <v>2865.8666666666659</v>
      </c>
      <c r="K102" s="28">
        <v>2767.7</v>
      </c>
      <c r="L102" s="28">
        <v>2690.2</v>
      </c>
      <c r="M102" s="28">
        <v>13.54569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322.3</v>
      </c>
      <c r="D103" s="37">
        <v>321.28333333333336</v>
      </c>
      <c r="E103" s="37">
        <v>317.61666666666673</v>
      </c>
      <c r="F103" s="37">
        <v>312.93333333333339</v>
      </c>
      <c r="G103" s="37">
        <v>309.26666666666677</v>
      </c>
      <c r="H103" s="37">
        <v>325.9666666666667</v>
      </c>
      <c r="I103" s="37">
        <v>329.63333333333333</v>
      </c>
      <c r="J103" s="37">
        <v>334.31666666666666</v>
      </c>
      <c r="K103" s="28">
        <v>324.95</v>
      </c>
      <c r="L103" s="28">
        <v>316.60000000000002</v>
      </c>
      <c r="M103" s="28">
        <v>116.21311</v>
      </c>
      <c r="N103" s="1"/>
      <c r="O103" s="1"/>
    </row>
    <row r="104" spans="1:15" ht="12.75" customHeight="1">
      <c r="A104" s="53">
        <v>95</v>
      </c>
      <c r="B104" s="28" t="s">
        <v>260</v>
      </c>
      <c r="C104" s="28">
        <v>1796.3</v>
      </c>
      <c r="D104" s="37">
        <v>1794.4333333333334</v>
      </c>
      <c r="E104" s="37">
        <v>1778.8666666666668</v>
      </c>
      <c r="F104" s="37">
        <v>1761.4333333333334</v>
      </c>
      <c r="G104" s="37">
        <v>1745.8666666666668</v>
      </c>
      <c r="H104" s="37">
        <v>1811.8666666666668</v>
      </c>
      <c r="I104" s="37">
        <v>1827.4333333333334</v>
      </c>
      <c r="J104" s="37">
        <v>1844.8666666666668</v>
      </c>
      <c r="K104" s="28">
        <v>1810</v>
      </c>
      <c r="L104" s="28">
        <v>1777</v>
      </c>
      <c r="M104" s="28">
        <v>3.71393</v>
      </c>
      <c r="N104" s="1"/>
      <c r="O104" s="1"/>
    </row>
    <row r="105" spans="1:15" ht="12.75" customHeight="1">
      <c r="A105" s="53">
        <v>96</v>
      </c>
      <c r="B105" s="28" t="s">
        <v>388</v>
      </c>
      <c r="C105" s="28">
        <v>85.25</v>
      </c>
      <c r="D105" s="37">
        <v>85.583333333333329</v>
      </c>
      <c r="E105" s="37">
        <v>83.86666666666666</v>
      </c>
      <c r="F105" s="37">
        <v>82.483333333333334</v>
      </c>
      <c r="G105" s="37">
        <v>80.766666666666666</v>
      </c>
      <c r="H105" s="37">
        <v>86.966666666666654</v>
      </c>
      <c r="I105" s="37">
        <v>88.683333333333323</v>
      </c>
      <c r="J105" s="37">
        <v>90.066666666666649</v>
      </c>
      <c r="K105" s="28">
        <v>87.3</v>
      </c>
      <c r="L105" s="28">
        <v>84.2</v>
      </c>
      <c r="M105" s="28">
        <v>66.663659999999993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219.85</v>
      </c>
      <c r="D106" s="37">
        <v>221.85</v>
      </c>
      <c r="E106" s="37">
        <v>217.04999999999998</v>
      </c>
      <c r="F106" s="37">
        <v>214.25</v>
      </c>
      <c r="G106" s="37">
        <v>209.45</v>
      </c>
      <c r="H106" s="37">
        <v>224.64999999999998</v>
      </c>
      <c r="I106" s="37">
        <v>229.45</v>
      </c>
      <c r="J106" s="37">
        <v>232.24999999999997</v>
      </c>
      <c r="K106" s="28">
        <v>226.65</v>
      </c>
      <c r="L106" s="28">
        <v>219.05</v>
      </c>
      <c r="M106" s="28">
        <v>47.272579999999998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2303.9</v>
      </c>
      <c r="D107" s="37">
        <v>2294.2500000000005</v>
      </c>
      <c r="E107" s="37">
        <v>2269.7000000000007</v>
      </c>
      <c r="F107" s="37">
        <v>2235.5000000000005</v>
      </c>
      <c r="G107" s="37">
        <v>2210.9500000000007</v>
      </c>
      <c r="H107" s="37">
        <v>2328.4500000000007</v>
      </c>
      <c r="I107" s="37">
        <v>2353.0000000000009</v>
      </c>
      <c r="J107" s="37">
        <v>2387.2000000000007</v>
      </c>
      <c r="K107" s="28">
        <v>2318.8000000000002</v>
      </c>
      <c r="L107" s="28">
        <v>2260.0500000000002</v>
      </c>
      <c r="M107" s="28">
        <v>19.30048</v>
      </c>
      <c r="N107" s="1"/>
      <c r="O107" s="1"/>
    </row>
    <row r="108" spans="1:15" ht="12.75" customHeight="1">
      <c r="A108" s="53">
        <v>99</v>
      </c>
      <c r="B108" s="28" t="s">
        <v>261</v>
      </c>
      <c r="C108" s="28">
        <v>246.55</v>
      </c>
      <c r="D108" s="37">
        <v>249.46666666666667</v>
      </c>
      <c r="E108" s="37">
        <v>242.18333333333334</v>
      </c>
      <c r="F108" s="37">
        <v>237.81666666666666</v>
      </c>
      <c r="G108" s="37">
        <v>230.53333333333333</v>
      </c>
      <c r="H108" s="37">
        <v>253.83333333333334</v>
      </c>
      <c r="I108" s="37">
        <v>261.11666666666667</v>
      </c>
      <c r="J108" s="37">
        <v>265.48333333333335</v>
      </c>
      <c r="K108" s="28">
        <v>256.75</v>
      </c>
      <c r="L108" s="28">
        <v>245.1</v>
      </c>
      <c r="M108" s="28">
        <v>7.9877200000000004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2189</v>
      </c>
      <c r="D109" s="37">
        <v>2182.6833333333334</v>
      </c>
      <c r="E109" s="37">
        <v>2164.3666666666668</v>
      </c>
      <c r="F109" s="37">
        <v>2139.7333333333336</v>
      </c>
      <c r="G109" s="37">
        <v>2121.416666666667</v>
      </c>
      <c r="H109" s="37">
        <v>2207.3166666666666</v>
      </c>
      <c r="I109" s="37">
        <v>2225.6333333333332</v>
      </c>
      <c r="J109" s="37">
        <v>2250.2666666666664</v>
      </c>
      <c r="K109" s="28">
        <v>2201</v>
      </c>
      <c r="L109" s="28">
        <v>2158.0500000000002</v>
      </c>
      <c r="M109" s="28">
        <v>30.764209999999999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713.45</v>
      </c>
      <c r="D110" s="37">
        <v>711.75</v>
      </c>
      <c r="E110" s="37">
        <v>708.25</v>
      </c>
      <c r="F110" s="37">
        <v>703.05</v>
      </c>
      <c r="G110" s="37">
        <v>699.55</v>
      </c>
      <c r="H110" s="37">
        <v>716.95</v>
      </c>
      <c r="I110" s="37">
        <v>720.45</v>
      </c>
      <c r="J110" s="37">
        <v>725.65000000000009</v>
      </c>
      <c r="K110" s="28">
        <v>715.25</v>
      </c>
      <c r="L110" s="28">
        <v>706.55</v>
      </c>
      <c r="M110" s="28">
        <v>108.56735999999999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1120.3499999999999</v>
      </c>
      <c r="D111" s="37">
        <v>1121.1166666666668</v>
      </c>
      <c r="E111" s="37">
        <v>1111.0333333333335</v>
      </c>
      <c r="F111" s="37">
        <v>1101.7166666666667</v>
      </c>
      <c r="G111" s="37">
        <v>1091.6333333333334</v>
      </c>
      <c r="H111" s="37">
        <v>1130.4333333333336</v>
      </c>
      <c r="I111" s="37">
        <v>1140.5166666666667</v>
      </c>
      <c r="J111" s="37">
        <v>1149.8333333333337</v>
      </c>
      <c r="K111" s="28">
        <v>1131.2</v>
      </c>
      <c r="L111" s="28">
        <v>1111.8</v>
      </c>
      <c r="M111" s="28">
        <v>4.5037099999999999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492.85</v>
      </c>
      <c r="D112" s="37">
        <v>496.5333333333333</v>
      </c>
      <c r="E112" s="37">
        <v>488.21666666666658</v>
      </c>
      <c r="F112" s="37">
        <v>483.58333333333326</v>
      </c>
      <c r="G112" s="37">
        <v>475.26666666666654</v>
      </c>
      <c r="H112" s="37">
        <v>501.16666666666663</v>
      </c>
      <c r="I112" s="37">
        <v>509.48333333333335</v>
      </c>
      <c r="J112" s="37">
        <v>514.11666666666667</v>
      </c>
      <c r="K112" s="28">
        <v>504.85</v>
      </c>
      <c r="L112" s="28">
        <v>491.9</v>
      </c>
      <c r="M112" s="28">
        <v>7.55037</v>
      </c>
      <c r="N112" s="1"/>
      <c r="O112" s="1"/>
    </row>
    <row r="113" spans="1:15" ht="12.75" customHeight="1">
      <c r="A113" s="53">
        <v>104</v>
      </c>
      <c r="B113" s="28" t="s">
        <v>262</v>
      </c>
      <c r="C113" s="28">
        <v>436.05</v>
      </c>
      <c r="D113" s="37">
        <v>435.34999999999997</v>
      </c>
      <c r="E113" s="37">
        <v>430.69999999999993</v>
      </c>
      <c r="F113" s="37">
        <v>425.34999999999997</v>
      </c>
      <c r="G113" s="37">
        <v>420.69999999999993</v>
      </c>
      <c r="H113" s="37">
        <v>440.69999999999993</v>
      </c>
      <c r="I113" s="37">
        <v>445.34999999999991</v>
      </c>
      <c r="J113" s="37">
        <v>450.69999999999993</v>
      </c>
      <c r="K113" s="28">
        <v>440</v>
      </c>
      <c r="L113" s="28">
        <v>430</v>
      </c>
      <c r="M113" s="28">
        <v>1.44706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31</v>
      </c>
      <c r="D114" s="37">
        <v>30.75</v>
      </c>
      <c r="E114" s="37">
        <v>30.15</v>
      </c>
      <c r="F114" s="37">
        <v>29.299999999999997</v>
      </c>
      <c r="G114" s="37">
        <v>28.699999999999996</v>
      </c>
      <c r="H114" s="37">
        <v>31.6</v>
      </c>
      <c r="I114" s="37">
        <v>32.200000000000003</v>
      </c>
      <c r="J114" s="37">
        <v>33.050000000000004</v>
      </c>
      <c r="K114" s="28">
        <v>31.35</v>
      </c>
      <c r="L114" s="28">
        <v>29.9</v>
      </c>
      <c r="M114" s="28">
        <v>381.80241000000001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265.85000000000002</v>
      </c>
      <c r="D115" s="37">
        <v>266.4666666666667</v>
      </c>
      <c r="E115" s="37">
        <v>264.58333333333337</v>
      </c>
      <c r="F115" s="37">
        <v>263.31666666666666</v>
      </c>
      <c r="G115" s="37">
        <v>261.43333333333334</v>
      </c>
      <c r="H115" s="37">
        <v>267.73333333333341</v>
      </c>
      <c r="I115" s="37">
        <v>269.61666666666673</v>
      </c>
      <c r="J115" s="37">
        <v>270.88333333333344</v>
      </c>
      <c r="K115" s="28">
        <v>268.35000000000002</v>
      </c>
      <c r="L115" s="28">
        <v>265.2</v>
      </c>
      <c r="M115" s="28">
        <v>70.131320000000002</v>
      </c>
      <c r="N115" s="1"/>
      <c r="O115" s="1"/>
    </row>
    <row r="116" spans="1:15" ht="12.75" customHeight="1">
      <c r="A116" s="53">
        <v>107</v>
      </c>
      <c r="B116" s="28" t="s">
        <v>263</v>
      </c>
      <c r="C116" s="28">
        <v>4140.6000000000004</v>
      </c>
      <c r="D116" s="37">
        <v>4191.5666666666666</v>
      </c>
      <c r="E116" s="37">
        <v>4064.1333333333332</v>
      </c>
      <c r="F116" s="37">
        <v>3987.666666666667</v>
      </c>
      <c r="G116" s="37">
        <v>3860.2333333333336</v>
      </c>
      <c r="H116" s="37">
        <v>4268.0333333333328</v>
      </c>
      <c r="I116" s="37">
        <v>4395.4666666666653</v>
      </c>
      <c r="J116" s="37">
        <v>4471.9333333333325</v>
      </c>
      <c r="K116" s="28">
        <v>4319</v>
      </c>
      <c r="L116" s="28">
        <v>4115.1000000000004</v>
      </c>
      <c r="M116" s="28">
        <v>2.0198800000000001</v>
      </c>
      <c r="N116" s="1"/>
      <c r="O116" s="1"/>
    </row>
    <row r="117" spans="1:15" ht="12.75" customHeight="1">
      <c r="A117" s="53">
        <v>108</v>
      </c>
      <c r="B117" s="28" t="s">
        <v>403</v>
      </c>
      <c r="C117" s="28">
        <v>152.69999999999999</v>
      </c>
      <c r="D117" s="37">
        <v>151.29999999999998</v>
      </c>
      <c r="E117" s="37">
        <v>148.99999999999997</v>
      </c>
      <c r="F117" s="37">
        <v>145.29999999999998</v>
      </c>
      <c r="G117" s="37">
        <v>142.99999999999997</v>
      </c>
      <c r="H117" s="37">
        <v>154.99999999999997</v>
      </c>
      <c r="I117" s="37">
        <v>157.29999999999998</v>
      </c>
      <c r="J117" s="37">
        <v>160.99999999999997</v>
      </c>
      <c r="K117" s="28">
        <v>153.6</v>
      </c>
      <c r="L117" s="28">
        <v>147.6</v>
      </c>
      <c r="M117" s="28">
        <v>13.42399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226.9</v>
      </c>
      <c r="D118" s="37">
        <v>226.96666666666667</v>
      </c>
      <c r="E118" s="37">
        <v>224.43333333333334</v>
      </c>
      <c r="F118" s="37">
        <v>221.96666666666667</v>
      </c>
      <c r="G118" s="37">
        <v>219.43333333333334</v>
      </c>
      <c r="H118" s="37">
        <v>229.43333333333334</v>
      </c>
      <c r="I118" s="37">
        <v>231.9666666666667</v>
      </c>
      <c r="J118" s="37">
        <v>234.43333333333334</v>
      </c>
      <c r="K118" s="28">
        <v>229.5</v>
      </c>
      <c r="L118" s="28">
        <v>224.5</v>
      </c>
      <c r="M118" s="28">
        <v>49.099429999999998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108.5</v>
      </c>
      <c r="D119" s="37">
        <v>108.14999999999999</v>
      </c>
      <c r="E119" s="37">
        <v>107.64999999999998</v>
      </c>
      <c r="F119" s="37">
        <v>106.79999999999998</v>
      </c>
      <c r="G119" s="37">
        <v>106.29999999999997</v>
      </c>
      <c r="H119" s="37">
        <v>108.99999999999999</v>
      </c>
      <c r="I119" s="37">
        <v>109.50000000000001</v>
      </c>
      <c r="J119" s="37">
        <v>110.35</v>
      </c>
      <c r="K119" s="28">
        <v>108.65</v>
      </c>
      <c r="L119" s="28">
        <v>107.3</v>
      </c>
      <c r="M119" s="28">
        <v>78.719859999999997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596.5</v>
      </c>
      <c r="D120" s="37">
        <v>595.68333333333339</v>
      </c>
      <c r="E120" s="37">
        <v>591.41666666666674</v>
      </c>
      <c r="F120" s="37">
        <v>586.33333333333337</v>
      </c>
      <c r="G120" s="37">
        <v>582.06666666666672</v>
      </c>
      <c r="H120" s="37">
        <v>600.76666666666677</v>
      </c>
      <c r="I120" s="37">
        <v>605.03333333333342</v>
      </c>
      <c r="J120" s="37">
        <v>610.11666666666679</v>
      </c>
      <c r="K120" s="28">
        <v>599.95000000000005</v>
      </c>
      <c r="L120" s="28">
        <v>590.6</v>
      </c>
      <c r="M120" s="28">
        <v>19.38626</v>
      </c>
      <c r="N120" s="1"/>
      <c r="O120" s="1"/>
    </row>
    <row r="121" spans="1:15" ht="12.75" customHeight="1">
      <c r="A121" s="53">
        <v>112</v>
      </c>
      <c r="B121" s="28" t="s">
        <v>825</v>
      </c>
      <c r="C121" s="28">
        <v>19.75</v>
      </c>
      <c r="D121" s="37">
        <v>19.783333333333331</v>
      </c>
      <c r="E121" s="37">
        <v>19.666666666666664</v>
      </c>
      <c r="F121" s="37">
        <v>19.583333333333332</v>
      </c>
      <c r="G121" s="37">
        <v>19.466666666666665</v>
      </c>
      <c r="H121" s="37">
        <v>19.866666666666664</v>
      </c>
      <c r="I121" s="37">
        <v>19.983333333333331</v>
      </c>
      <c r="J121" s="37">
        <v>20.066666666666663</v>
      </c>
      <c r="K121" s="28">
        <v>19.899999999999999</v>
      </c>
      <c r="L121" s="28">
        <v>19.7</v>
      </c>
      <c r="M121" s="28">
        <v>31.412749999999999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369.4</v>
      </c>
      <c r="D122" s="37">
        <v>365.68333333333334</v>
      </c>
      <c r="E122" s="37">
        <v>361.36666666666667</v>
      </c>
      <c r="F122" s="37">
        <v>353.33333333333331</v>
      </c>
      <c r="G122" s="37">
        <v>349.01666666666665</v>
      </c>
      <c r="H122" s="37">
        <v>373.7166666666667</v>
      </c>
      <c r="I122" s="37">
        <v>378.03333333333342</v>
      </c>
      <c r="J122" s="37">
        <v>386.06666666666672</v>
      </c>
      <c r="K122" s="28">
        <v>370</v>
      </c>
      <c r="L122" s="28">
        <v>357.65</v>
      </c>
      <c r="M122" s="28">
        <v>21.783249999999999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216.1</v>
      </c>
      <c r="D123" s="37">
        <v>215.54999999999998</v>
      </c>
      <c r="E123" s="37">
        <v>210.54999999999995</v>
      </c>
      <c r="F123" s="37">
        <v>204.99999999999997</v>
      </c>
      <c r="G123" s="37">
        <v>199.99999999999994</v>
      </c>
      <c r="H123" s="37">
        <v>221.09999999999997</v>
      </c>
      <c r="I123" s="37">
        <v>226.10000000000002</v>
      </c>
      <c r="J123" s="37">
        <v>231.64999999999998</v>
      </c>
      <c r="K123" s="28">
        <v>220.55</v>
      </c>
      <c r="L123" s="28">
        <v>210</v>
      </c>
      <c r="M123" s="28">
        <v>63.288849999999996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806.5</v>
      </c>
      <c r="D124" s="37">
        <v>804.94999999999993</v>
      </c>
      <c r="E124" s="37">
        <v>794.04999999999984</v>
      </c>
      <c r="F124" s="37">
        <v>781.59999999999991</v>
      </c>
      <c r="G124" s="37">
        <v>770.69999999999982</v>
      </c>
      <c r="H124" s="37">
        <v>817.39999999999986</v>
      </c>
      <c r="I124" s="37">
        <v>828.3</v>
      </c>
      <c r="J124" s="37">
        <v>840.74999999999989</v>
      </c>
      <c r="K124" s="28">
        <v>815.85</v>
      </c>
      <c r="L124" s="28">
        <v>792.5</v>
      </c>
      <c r="M124" s="28">
        <v>47.061750000000004</v>
      </c>
      <c r="N124" s="1"/>
      <c r="O124" s="1"/>
    </row>
    <row r="125" spans="1:15" ht="12.75" customHeight="1">
      <c r="A125" s="53">
        <v>116</v>
      </c>
      <c r="B125" s="28" t="s">
        <v>164</v>
      </c>
      <c r="C125" s="28">
        <v>3919.6</v>
      </c>
      <c r="D125" s="37">
        <v>3883.2000000000003</v>
      </c>
      <c r="E125" s="37">
        <v>3806.4000000000005</v>
      </c>
      <c r="F125" s="37">
        <v>3693.2000000000003</v>
      </c>
      <c r="G125" s="37">
        <v>3616.4000000000005</v>
      </c>
      <c r="H125" s="37">
        <v>3996.4000000000005</v>
      </c>
      <c r="I125" s="37">
        <v>4073.2000000000007</v>
      </c>
      <c r="J125" s="37">
        <v>4186.4000000000005</v>
      </c>
      <c r="K125" s="28">
        <v>3960</v>
      </c>
      <c r="L125" s="28">
        <v>3770</v>
      </c>
      <c r="M125" s="28">
        <v>8.0055099999999992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1441.1</v>
      </c>
      <c r="D126" s="37">
        <v>1445.8333333333333</v>
      </c>
      <c r="E126" s="37">
        <v>1424.1666666666665</v>
      </c>
      <c r="F126" s="37">
        <v>1407.2333333333333</v>
      </c>
      <c r="G126" s="37">
        <v>1385.5666666666666</v>
      </c>
      <c r="H126" s="37">
        <v>1462.7666666666664</v>
      </c>
      <c r="I126" s="37">
        <v>1484.4333333333329</v>
      </c>
      <c r="J126" s="37">
        <v>1501.3666666666663</v>
      </c>
      <c r="K126" s="28">
        <v>1467.5</v>
      </c>
      <c r="L126" s="28">
        <v>1428.9</v>
      </c>
      <c r="M126" s="28">
        <v>61.1434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1630.75</v>
      </c>
      <c r="D127" s="37">
        <v>1626.7166666666665</v>
      </c>
      <c r="E127" s="37">
        <v>1607.0333333333328</v>
      </c>
      <c r="F127" s="37">
        <v>1583.3166666666664</v>
      </c>
      <c r="G127" s="37">
        <v>1563.6333333333328</v>
      </c>
      <c r="H127" s="37">
        <v>1650.4333333333329</v>
      </c>
      <c r="I127" s="37">
        <v>1670.1166666666668</v>
      </c>
      <c r="J127" s="37">
        <v>1693.833333333333</v>
      </c>
      <c r="K127" s="28">
        <v>1646.4</v>
      </c>
      <c r="L127" s="28">
        <v>1603</v>
      </c>
      <c r="M127" s="28">
        <v>4.6461199999999998</v>
      </c>
      <c r="N127" s="1"/>
      <c r="O127" s="1"/>
    </row>
    <row r="128" spans="1:15" ht="12.75" customHeight="1">
      <c r="A128" s="53">
        <v>119</v>
      </c>
      <c r="B128" s="28" t="s">
        <v>264</v>
      </c>
      <c r="C128" s="28">
        <v>889.7</v>
      </c>
      <c r="D128" s="37">
        <v>893.81666666666661</v>
      </c>
      <c r="E128" s="37">
        <v>882.63333333333321</v>
      </c>
      <c r="F128" s="37">
        <v>875.56666666666661</v>
      </c>
      <c r="G128" s="37">
        <v>864.38333333333321</v>
      </c>
      <c r="H128" s="37">
        <v>900.88333333333321</v>
      </c>
      <c r="I128" s="37">
        <v>912.06666666666661</v>
      </c>
      <c r="J128" s="37">
        <v>919.13333333333321</v>
      </c>
      <c r="K128" s="28">
        <v>905</v>
      </c>
      <c r="L128" s="28">
        <v>886.75</v>
      </c>
      <c r="M128" s="28">
        <v>1.46601</v>
      </c>
      <c r="N128" s="1"/>
      <c r="O128" s="1"/>
    </row>
    <row r="129" spans="1:15" ht="12.75" customHeight="1">
      <c r="A129" s="53">
        <v>120</v>
      </c>
      <c r="B129" s="28" t="s">
        <v>265</v>
      </c>
      <c r="C129" s="28">
        <v>208.6</v>
      </c>
      <c r="D129" s="37">
        <v>207.33333333333334</v>
      </c>
      <c r="E129" s="37">
        <v>203.26666666666668</v>
      </c>
      <c r="F129" s="37">
        <v>197.93333333333334</v>
      </c>
      <c r="G129" s="37">
        <v>193.86666666666667</v>
      </c>
      <c r="H129" s="37">
        <v>212.66666666666669</v>
      </c>
      <c r="I129" s="37">
        <v>216.73333333333335</v>
      </c>
      <c r="J129" s="37">
        <v>222.06666666666669</v>
      </c>
      <c r="K129" s="28">
        <v>211.4</v>
      </c>
      <c r="L129" s="28">
        <v>202</v>
      </c>
      <c r="M129" s="28">
        <v>8.1225100000000001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567.79999999999995</v>
      </c>
      <c r="D130" s="37">
        <v>566.98333333333323</v>
      </c>
      <c r="E130" s="37">
        <v>561.06666666666649</v>
      </c>
      <c r="F130" s="37">
        <v>554.33333333333326</v>
      </c>
      <c r="G130" s="37">
        <v>548.41666666666652</v>
      </c>
      <c r="H130" s="37">
        <v>573.71666666666647</v>
      </c>
      <c r="I130" s="37">
        <v>579.63333333333321</v>
      </c>
      <c r="J130" s="37">
        <v>586.36666666666645</v>
      </c>
      <c r="K130" s="28">
        <v>572.9</v>
      </c>
      <c r="L130" s="28">
        <v>560.25</v>
      </c>
      <c r="M130" s="28">
        <v>34.060609999999997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317.60000000000002</v>
      </c>
      <c r="D131" s="37">
        <v>314.76666666666665</v>
      </c>
      <c r="E131" s="37">
        <v>310.83333333333331</v>
      </c>
      <c r="F131" s="37">
        <v>304.06666666666666</v>
      </c>
      <c r="G131" s="37">
        <v>300.13333333333333</v>
      </c>
      <c r="H131" s="37">
        <v>321.5333333333333</v>
      </c>
      <c r="I131" s="37">
        <v>325.4666666666667</v>
      </c>
      <c r="J131" s="37">
        <v>332.23333333333329</v>
      </c>
      <c r="K131" s="28">
        <v>318.7</v>
      </c>
      <c r="L131" s="28">
        <v>308</v>
      </c>
      <c r="M131" s="28">
        <v>51.102020000000003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533.6</v>
      </c>
      <c r="D132" s="37">
        <v>532.48333333333323</v>
      </c>
      <c r="E132" s="37">
        <v>527.46666666666647</v>
      </c>
      <c r="F132" s="37">
        <v>521.33333333333326</v>
      </c>
      <c r="G132" s="37">
        <v>516.31666666666649</v>
      </c>
      <c r="H132" s="37">
        <v>538.61666666666645</v>
      </c>
      <c r="I132" s="37">
        <v>543.6333333333331</v>
      </c>
      <c r="J132" s="37">
        <v>549.76666666666642</v>
      </c>
      <c r="K132" s="28">
        <v>537.5</v>
      </c>
      <c r="L132" s="28">
        <v>526.35</v>
      </c>
      <c r="M132" s="28">
        <v>27.470359999999999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1698.4</v>
      </c>
      <c r="D133" s="37">
        <v>1701.1500000000003</v>
      </c>
      <c r="E133" s="37">
        <v>1687.4000000000005</v>
      </c>
      <c r="F133" s="37">
        <v>1676.4000000000003</v>
      </c>
      <c r="G133" s="37">
        <v>1662.6500000000005</v>
      </c>
      <c r="H133" s="37">
        <v>1712.1500000000005</v>
      </c>
      <c r="I133" s="37">
        <v>1725.9</v>
      </c>
      <c r="J133" s="37">
        <v>1736.9000000000005</v>
      </c>
      <c r="K133" s="28">
        <v>1714.9</v>
      </c>
      <c r="L133" s="28">
        <v>1690.15</v>
      </c>
      <c r="M133" s="28">
        <v>16.177209999999999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69.75</v>
      </c>
      <c r="D134" s="37">
        <v>69.45</v>
      </c>
      <c r="E134" s="37">
        <v>68.800000000000011</v>
      </c>
      <c r="F134" s="37">
        <v>67.850000000000009</v>
      </c>
      <c r="G134" s="37">
        <v>67.200000000000017</v>
      </c>
      <c r="H134" s="37">
        <v>70.400000000000006</v>
      </c>
      <c r="I134" s="37">
        <v>71.050000000000011</v>
      </c>
      <c r="J134" s="37">
        <v>72</v>
      </c>
      <c r="K134" s="28">
        <v>70.099999999999994</v>
      </c>
      <c r="L134" s="28">
        <v>68.5</v>
      </c>
      <c r="M134" s="28">
        <v>89.702119999999994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3052.95</v>
      </c>
      <c r="D135" s="37">
        <v>3079</v>
      </c>
      <c r="E135" s="37">
        <v>2980</v>
      </c>
      <c r="F135" s="37">
        <v>2907.05</v>
      </c>
      <c r="G135" s="37">
        <v>2808.05</v>
      </c>
      <c r="H135" s="37">
        <v>3151.95</v>
      </c>
      <c r="I135" s="37">
        <v>3250.95</v>
      </c>
      <c r="J135" s="37">
        <v>3323.8999999999996</v>
      </c>
      <c r="K135" s="28">
        <v>3178</v>
      </c>
      <c r="L135" s="28">
        <v>3006.05</v>
      </c>
      <c r="M135" s="28">
        <v>4.0920500000000004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320.7</v>
      </c>
      <c r="D136" s="37">
        <v>318.38333333333333</v>
      </c>
      <c r="E136" s="37">
        <v>315.41666666666663</v>
      </c>
      <c r="F136" s="37">
        <v>310.13333333333333</v>
      </c>
      <c r="G136" s="37">
        <v>307.16666666666663</v>
      </c>
      <c r="H136" s="37">
        <v>323.66666666666663</v>
      </c>
      <c r="I136" s="37">
        <v>326.63333333333333</v>
      </c>
      <c r="J136" s="37">
        <v>331.91666666666663</v>
      </c>
      <c r="K136" s="28">
        <v>321.35000000000002</v>
      </c>
      <c r="L136" s="28">
        <v>313.10000000000002</v>
      </c>
      <c r="M136" s="28">
        <v>18.915939999999999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4033.75</v>
      </c>
      <c r="D137" s="37">
        <v>4082.9666666666667</v>
      </c>
      <c r="E137" s="37">
        <v>3957.7833333333338</v>
      </c>
      <c r="F137" s="37">
        <v>3881.8166666666671</v>
      </c>
      <c r="G137" s="37">
        <v>3756.6333333333341</v>
      </c>
      <c r="H137" s="37">
        <v>4158.9333333333334</v>
      </c>
      <c r="I137" s="37">
        <v>4284.1166666666668</v>
      </c>
      <c r="J137" s="37">
        <v>4360.083333333333</v>
      </c>
      <c r="K137" s="28">
        <v>4208.1499999999996</v>
      </c>
      <c r="L137" s="28">
        <v>4007</v>
      </c>
      <c r="M137" s="28">
        <v>3.6863100000000002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1494.85</v>
      </c>
      <c r="D138" s="37">
        <v>1498.6166666666668</v>
      </c>
      <c r="E138" s="37">
        <v>1485.2333333333336</v>
      </c>
      <c r="F138" s="37">
        <v>1475.6166666666668</v>
      </c>
      <c r="G138" s="37">
        <v>1462.2333333333336</v>
      </c>
      <c r="H138" s="37">
        <v>1508.2333333333336</v>
      </c>
      <c r="I138" s="37">
        <v>1521.6166666666668</v>
      </c>
      <c r="J138" s="37">
        <v>1531.2333333333336</v>
      </c>
      <c r="K138" s="28">
        <v>1512</v>
      </c>
      <c r="L138" s="28">
        <v>1489</v>
      </c>
      <c r="M138" s="28">
        <v>17.314399999999999</v>
      </c>
      <c r="N138" s="1"/>
      <c r="O138" s="1"/>
    </row>
    <row r="139" spans="1:15" ht="12.75" customHeight="1">
      <c r="A139" s="53">
        <v>130</v>
      </c>
      <c r="B139" s="28" t="s">
        <v>266</v>
      </c>
      <c r="C139" s="28">
        <v>466.65</v>
      </c>
      <c r="D139" s="37">
        <v>466.0333333333333</v>
      </c>
      <c r="E139" s="37">
        <v>461.06666666666661</v>
      </c>
      <c r="F139" s="37">
        <v>455.48333333333329</v>
      </c>
      <c r="G139" s="37">
        <v>450.51666666666659</v>
      </c>
      <c r="H139" s="37">
        <v>471.61666666666662</v>
      </c>
      <c r="I139" s="37">
        <v>476.58333333333331</v>
      </c>
      <c r="J139" s="37">
        <v>482.16666666666663</v>
      </c>
      <c r="K139" s="28">
        <v>471</v>
      </c>
      <c r="L139" s="28">
        <v>460.45</v>
      </c>
      <c r="M139" s="28">
        <v>13.48063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629.4</v>
      </c>
      <c r="D140" s="37">
        <v>629.26666666666665</v>
      </c>
      <c r="E140" s="37">
        <v>621.38333333333333</v>
      </c>
      <c r="F140" s="37">
        <v>613.36666666666667</v>
      </c>
      <c r="G140" s="37">
        <v>605.48333333333335</v>
      </c>
      <c r="H140" s="37">
        <v>637.2833333333333</v>
      </c>
      <c r="I140" s="37">
        <v>645.16666666666652</v>
      </c>
      <c r="J140" s="37">
        <v>653.18333333333328</v>
      </c>
      <c r="K140" s="28">
        <v>637.15</v>
      </c>
      <c r="L140" s="28">
        <v>621.25</v>
      </c>
      <c r="M140" s="28">
        <v>11.33553</v>
      </c>
      <c r="N140" s="1"/>
      <c r="O140" s="1"/>
    </row>
    <row r="141" spans="1:15" ht="12.75" customHeight="1">
      <c r="A141" s="53">
        <v>132</v>
      </c>
      <c r="B141" s="28" t="s">
        <v>160</v>
      </c>
      <c r="C141" s="28">
        <v>70553</v>
      </c>
      <c r="D141" s="37">
        <v>70076</v>
      </c>
      <c r="E141" s="37">
        <v>69377</v>
      </c>
      <c r="F141" s="37">
        <v>68201</v>
      </c>
      <c r="G141" s="37">
        <v>67502</v>
      </c>
      <c r="H141" s="37">
        <v>71252</v>
      </c>
      <c r="I141" s="37">
        <v>71951</v>
      </c>
      <c r="J141" s="37">
        <v>73127</v>
      </c>
      <c r="K141" s="28">
        <v>70775</v>
      </c>
      <c r="L141" s="28">
        <v>68900</v>
      </c>
      <c r="M141" s="28">
        <v>0.12531999999999999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756</v>
      </c>
      <c r="D142" s="37">
        <v>752.05000000000007</v>
      </c>
      <c r="E142" s="37">
        <v>743.95000000000016</v>
      </c>
      <c r="F142" s="37">
        <v>731.90000000000009</v>
      </c>
      <c r="G142" s="37">
        <v>723.80000000000018</v>
      </c>
      <c r="H142" s="37">
        <v>764.10000000000014</v>
      </c>
      <c r="I142" s="37">
        <v>772.2</v>
      </c>
      <c r="J142" s="37">
        <v>784.25000000000011</v>
      </c>
      <c r="K142" s="28">
        <v>760.15</v>
      </c>
      <c r="L142" s="28">
        <v>740</v>
      </c>
      <c r="M142" s="28">
        <v>6.43391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177.4</v>
      </c>
      <c r="D143" s="37">
        <v>177.35</v>
      </c>
      <c r="E143" s="37">
        <v>175.45</v>
      </c>
      <c r="F143" s="37">
        <v>173.5</v>
      </c>
      <c r="G143" s="37">
        <v>171.6</v>
      </c>
      <c r="H143" s="37">
        <v>179.29999999999998</v>
      </c>
      <c r="I143" s="37">
        <v>181.20000000000002</v>
      </c>
      <c r="J143" s="37">
        <v>183.14999999999998</v>
      </c>
      <c r="K143" s="28">
        <v>179.25</v>
      </c>
      <c r="L143" s="28">
        <v>175.4</v>
      </c>
      <c r="M143" s="28">
        <v>17.273540000000001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1072.05</v>
      </c>
      <c r="D144" s="37">
        <v>1059.3833333333334</v>
      </c>
      <c r="E144" s="37">
        <v>1044.2666666666669</v>
      </c>
      <c r="F144" s="37">
        <v>1016.4833333333333</v>
      </c>
      <c r="G144" s="37">
        <v>1001.3666666666668</v>
      </c>
      <c r="H144" s="37">
        <v>1087.166666666667</v>
      </c>
      <c r="I144" s="37">
        <v>1102.2833333333333</v>
      </c>
      <c r="J144" s="37">
        <v>1130.0666666666671</v>
      </c>
      <c r="K144" s="28">
        <v>1074.5</v>
      </c>
      <c r="L144" s="28">
        <v>1031.5999999999999</v>
      </c>
      <c r="M144" s="28">
        <v>72.732730000000004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87.65</v>
      </c>
      <c r="D145" s="37">
        <v>86.866666666666674</v>
      </c>
      <c r="E145" s="37">
        <v>85.583333333333343</v>
      </c>
      <c r="F145" s="37">
        <v>83.516666666666666</v>
      </c>
      <c r="G145" s="37">
        <v>82.233333333333334</v>
      </c>
      <c r="H145" s="37">
        <v>88.933333333333351</v>
      </c>
      <c r="I145" s="37">
        <v>90.216666666666683</v>
      </c>
      <c r="J145" s="37">
        <v>92.28333333333336</v>
      </c>
      <c r="K145" s="28">
        <v>88.15</v>
      </c>
      <c r="L145" s="28">
        <v>84.8</v>
      </c>
      <c r="M145" s="28">
        <v>43.765770000000003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482.2</v>
      </c>
      <c r="D146" s="37">
        <v>482.3</v>
      </c>
      <c r="E146" s="37">
        <v>476.90000000000003</v>
      </c>
      <c r="F146" s="37">
        <v>471.6</v>
      </c>
      <c r="G146" s="37">
        <v>466.20000000000005</v>
      </c>
      <c r="H146" s="37">
        <v>487.6</v>
      </c>
      <c r="I146" s="37">
        <v>493</v>
      </c>
      <c r="J146" s="37">
        <v>498.3</v>
      </c>
      <c r="K146" s="28">
        <v>487.7</v>
      </c>
      <c r="L146" s="28">
        <v>477</v>
      </c>
      <c r="M146" s="28">
        <v>14.420870000000001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8363.2000000000007</v>
      </c>
      <c r="D147" s="37">
        <v>8330.5</v>
      </c>
      <c r="E147" s="37">
        <v>8271</v>
      </c>
      <c r="F147" s="37">
        <v>8178.7999999999993</v>
      </c>
      <c r="G147" s="37">
        <v>8119.2999999999993</v>
      </c>
      <c r="H147" s="37">
        <v>8422.7000000000007</v>
      </c>
      <c r="I147" s="37">
        <v>8482.2000000000007</v>
      </c>
      <c r="J147" s="37">
        <v>8574.4000000000015</v>
      </c>
      <c r="K147" s="28">
        <v>8390</v>
      </c>
      <c r="L147" s="28">
        <v>8238.2999999999993</v>
      </c>
      <c r="M147" s="28">
        <v>11.567880000000001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818.3</v>
      </c>
      <c r="D148" s="37">
        <v>815.0333333333333</v>
      </c>
      <c r="E148" s="37">
        <v>806.36666666666656</v>
      </c>
      <c r="F148" s="37">
        <v>794.43333333333328</v>
      </c>
      <c r="G148" s="37">
        <v>785.76666666666654</v>
      </c>
      <c r="H148" s="37">
        <v>826.96666666666658</v>
      </c>
      <c r="I148" s="37">
        <v>835.63333333333333</v>
      </c>
      <c r="J148" s="37">
        <v>847.56666666666661</v>
      </c>
      <c r="K148" s="28">
        <v>823.7</v>
      </c>
      <c r="L148" s="28">
        <v>803.1</v>
      </c>
      <c r="M148" s="28">
        <v>2.1644199999999998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2831.9</v>
      </c>
      <c r="D149" s="37">
        <v>2877.6833333333329</v>
      </c>
      <c r="E149" s="37">
        <v>2772.2166666666658</v>
      </c>
      <c r="F149" s="37">
        <v>2712.5333333333328</v>
      </c>
      <c r="G149" s="37">
        <v>2607.0666666666657</v>
      </c>
      <c r="H149" s="37">
        <v>2937.3666666666659</v>
      </c>
      <c r="I149" s="37">
        <v>3042.833333333333</v>
      </c>
      <c r="J149" s="37">
        <v>3102.516666666666</v>
      </c>
      <c r="K149" s="28">
        <v>2983.15</v>
      </c>
      <c r="L149" s="28">
        <v>2818</v>
      </c>
      <c r="M149" s="28">
        <v>7.2533300000000001</v>
      </c>
      <c r="N149" s="1"/>
      <c r="O149" s="1"/>
    </row>
    <row r="150" spans="1:15" ht="12.75" customHeight="1">
      <c r="A150" s="53">
        <v>141</v>
      </c>
      <c r="B150" s="28" t="s">
        <v>159</v>
      </c>
      <c r="C150" s="28">
        <v>2260.65</v>
      </c>
      <c r="D150" s="37">
        <v>2285.6833333333329</v>
      </c>
      <c r="E150" s="37">
        <v>2227.3666666666659</v>
      </c>
      <c r="F150" s="37">
        <v>2194.083333333333</v>
      </c>
      <c r="G150" s="37">
        <v>2135.766666666666</v>
      </c>
      <c r="H150" s="37">
        <v>2318.9666666666658</v>
      </c>
      <c r="I150" s="37">
        <v>2377.2833333333324</v>
      </c>
      <c r="J150" s="37">
        <v>2410.5666666666657</v>
      </c>
      <c r="K150" s="28">
        <v>2344</v>
      </c>
      <c r="L150" s="28">
        <v>2252.4</v>
      </c>
      <c r="M150" s="28">
        <v>8.0868400000000005</v>
      </c>
      <c r="N150" s="1"/>
      <c r="O150" s="1"/>
    </row>
    <row r="151" spans="1:15" ht="12.75" customHeight="1">
      <c r="A151" s="53">
        <v>142</v>
      </c>
      <c r="B151" s="28" t="s">
        <v>161</v>
      </c>
      <c r="C151" s="28">
        <v>985.3</v>
      </c>
      <c r="D151" s="37">
        <v>989.43333333333339</v>
      </c>
      <c r="E151" s="37">
        <v>975.86666666666679</v>
      </c>
      <c r="F151" s="37">
        <v>966.43333333333339</v>
      </c>
      <c r="G151" s="37">
        <v>952.86666666666679</v>
      </c>
      <c r="H151" s="37">
        <v>998.86666666666679</v>
      </c>
      <c r="I151" s="37">
        <v>1012.4333333333334</v>
      </c>
      <c r="J151" s="37">
        <v>1021.8666666666668</v>
      </c>
      <c r="K151" s="28">
        <v>1003</v>
      </c>
      <c r="L151" s="28">
        <v>980</v>
      </c>
      <c r="M151" s="28">
        <v>9.4482700000000008</v>
      </c>
      <c r="N151" s="1"/>
      <c r="O151" s="1"/>
    </row>
    <row r="152" spans="1:15" ht="12.75" customHeight="1">
      <c r="A152" s="53">
        <v>143</v>
      </c>
      <c r="B152" s="28" t="s">
        <v>267</v>
      </c>
      <c r="C152" s="28">
        <v>644.70000000000005</v>
      </c>
      <c r="D152" s="37">
        <v>643.35</v>
      </c>
      <c r="E152" s="37">
        <v>636.35</v>
      </c>
      <c r="F152" s="37">
        <v>628</v>
      </c>
      <c r="G152" s="37">
        <v>621</v>
      </c>
      <c r="H152" s="37">
        <v>651.70000000000005</v>
      </c>
      <c r="I152" s="37">
        <v>658.7</v>
      </c>
      <c r="J152" s="37">
        <v>667.05000000000007</v>
      </c>
      <c r="K152" s="28">
        <v>650.35</v>
      </c>
      <c r="L152" s="28">
        <v>635</v>
      </c>
      <c r="M152" s="28">
        <v>1.7194499999999999</v>
      </c>
      <c r="N152" s="1"/>
      <c r="O152" s="1"/>
    </row>
    <row r="153" spans="1:15" ht="12.75" customHeight="1">
      <c r="A153" s="53">
        <v>144</v>
      </c>
      <c r="B153" s="28" t="s">
        <v>167</v>
      </c>
      <c r="C153" s="28">
        <v>107.55</v>
      </c>
      <c r="D153" s="37">
        <v>106.81666666666668</v>
      </c>
      <c r="E153" s="37">
        <v>105.38333333333335</v>
      </c>
      <c r="F153" s="37">
        <v>103.21666666666668</v>
      </c>
      <c r="G153" s="37">
        <v>101.78333333333336</v>
      </c>
      <c r="H153" s="37">
        <v>108.98333333333335</v>
      </c>
      <c r="I153" s="37">
        <v>110.41666666666666</v>
      </c>
      <c r="J153" s="37">
        <v>112.58333333333334</v>
      </c>
      <c r="K153" s="28">
        <v>108.25</v>
      </c>
      <c r="L153" s="28">
        <v>104.65</v>
      </c>
      <c r="M153" s="28">
        <v>65.505300000000005</v>
      </c>
      <c r="N153" s="1"/>
      <c r="O153" s="1"/>
    </row>
    <row r="154" spans="1:15" ht="12.75" customHeight="1">
      <c r="A154" s="53">
        <v>145</v>
      </c>
      <c r="B154" s="28" t="s">
        <v>169</v>
      </c>
      <c r="C154" s="28">
        <v>136.6</v>
      </c>
      <c r="D154" s="37">
        <v>136.48333333333332</v>
      </c>
      <c r="E154" s="37">
        <v>135.06666666666663</v>
      </c>
      <c r="F154" s="37">
        <v>133.5333333333333</v>
      </c>
      <c r="G154" s="37">
        <v>132.11666666666662</v>
      </c>
      <c r="H154" s="37">
        <v>138.01666666666665</v>
      </c>
      <c r="I154" s="37">
        <v>139.43333333333334</v>
      </c>
      <c r="J154" s="37">
        <v>140.96666666666667</v>
      </c>
      <c r="K154" s="28">
        <v>137.9</v>
      </c>
      <c r="L154" s="28">
        <v>134.94999999999999</v>
      </c>
      <c r="M154" s="28">
        <v>218.79039</v>
      </c>
      <c r="N154" s="1"/>
      <c r="O154" s="1"/>
    </row>
    <row r="155" spans="1:15" ht="12.75" customHeight="1">
      <c r="A155" s="53">
        <v>146</v>
      </c>
      <c r="B155" s="28" t="s">
        <v>163</v>
      </c>
      <c r="C155" s="28">
        <v>69.3</v>
      </c>
      <c r="D155" s="37">
        <v>68.86666666666666</v>
      </c>
      <c r="E155" s="37">
        <v>68.033333333333317</v>
      </c>
      <c r="F155" s="37">
        <v>66.766666666666652</v>
      </c>
      <c r="G155" s="37">
        <v>65.933333333333309</v>
      </c>
      <c r="H155" s="37">
        <v>70.133333333333326</v>
      </c>
      <c r="I155" s="37">
        <v>70.966666666666669</v>
      </c>
      <c r="J155" s="37">
        <v>72.233333333333334</v>
      </c>
      <c r="K155" s="28">
        <v>69.7</v>
      </c>
      <c r="L155" s="28">
        <v>67.599999999999994</v>
      </c>
      <c r="M155" s="28">
        <v>179.83417</v>
      </c>
      <c r="N155" s="1"/>
      <c r="O155" s="1"/>
    </row>
    <row r="156" spans="1:15" ht="12.75" customHeight="1">
      <c r="A156" s="53">
        <v>147</v>
      </c>
      <c r="B156" s="28" t="s">
        <v>165</v>
      </c>
      <c r="C156" s="28">
        <v>3619.65</v>
      </c>
      <c r="D156" s="37">
        <v>3607.5499999999997</v>
      </c>
      <c r="E156" s="37">
        <v>3578.1999999999994</v>
      </c>
      <c r="F156" s="37">
        <v>3536.7499999999995</v>
      </c>
      <c r="G156" s="37">
        <v>3507.3999999999992</v>
      </c>
      <c r="H156" s="37">
        <v>3648.9999999999995</v>
      </c>
      <c r="I156" s="37">
        <v>3678.35</v>
      </c>
      <c r="J156" s="37">
        <v>3719.7999999999997</v>
      </c>
      <c r="K156" s="28">
        <v>3636.9</v>
      </c>
      <c r="L156" s="28">
        <v>3566.1</v>
      </c>
      <c r="M156" s="28">
        <v>0.64971000000000001</v>
      </c>
      <c r="N156" s="1"/>
      <c r="O156" s="1"/>
    </row>
    <row r="157" spans="1:15" ht="12.75" customHeight="1">
      <c r="A157" s="53">
        <v>148</v>
      </c>
      <c r="B157" s="28" t="s">
        <v>166</v>
      </c>
      <c r="C157" s="28">
        <v>17231.650000000001</v>
      </c>
      <c r="D157" s="37">
        <v>17134.566666666666</v>
      </c>
      <c r="E157" s="37">
        <v>17019.133333333331</v>
      </c>
      <c r="F157" s="37">
        <v>16806.616666666665</v>
      </c>
      <c r="G157" s="37">
        <v>16691.183333333331</v>
      </c>
      <c r="H157" s="37">
        <v>17347.083333333332</v>
      </c>
      <c r="I157" s="37">
        <v>17462.516666666666</v>
      </c>
      <c r="J157" s="37">
        <v>17675.033333333333</v>
      </c>
      <c r="K157" s="28">
        <v>17250</v>
      </c>
      <c r="L157" s="28">
        <v>16922.05</v>
      </c>
      <c r="M157" s="28">
        <v>0.30380000000000001</v>
      </c>
      <c r="N157" s="1"/>
      <c r="O157" s="1"/>
    </row>
    <row r="158" spans="1:15" ht="12.75" customHeight="1">
      <c r="A158" s="53">
        <v>149</v>
      </c>
      <c r="B158" s="28" t="s">
        <v>162</v>
      </c>
      <c r="C158" s="28">
        <v>281.89999999999998</v>
      </c>
      <c r="D158" s="37">
        <v>281.63333333333333</v>
      </c>
      <c r="E158" s="37">
        <v>278.76666666666665</v>
      </c>
      <c r="F158" s="37">
        <v>275.63333333333333</v>
      </c>
      <c r="G158" s="37">
        <v>272.76666666666665</v>
      </c>
      <c r="H158" s="37">
        <v>284.76666666666665</v>
      </c>
      <c r="I158" s="37">
        <v>287.63333333333333</v>
      </c>
      <c r="J158" s="37">
        <v>290.76666666666665</v>
      </c>
      <c r="K158" s="28">
        <v>284.5</v>
      </c>
      <c r="L158" s="28">
        <v>278.5</v>
      </c>
      <c r="M158" s="28">
        <v>2.4733299999999998</v>
      </c>
      <c r="N158" s="1"/>
      <c r="O158" s="1"/>
    </row>
    <row r="159" spans="1:15" ht="12.75" customHeight="1">
      <c r="A159" s="53">
        <v>150</v>
      </c>
      <c r="B159" s="28" t="s">
        <v>268</v>
      </c>
      <c r="C159" s="28">
        <v>758.7</v>
      </c>
      <c r="D159" s="37">
        <v>758.15</v>
      </c>
      <c r="E159" s="37">
        <v>750.55</v>
      </c>
      <c r="F159" s="37">
        <v>742.4</v>
      </c>
      <c r="G159" s="37">
        <v>734.8</v>
      </c>
      <c r="H159" s="37">
        <v>766.3</v>
      </c>
      <c r="I159" s="37">
        <v>773.90000000000009</v>
      </c>
      <c r="J159" s="37">
        <v>782.05</v>
      </c>
      <c r="K159" s="28">
        <v>765.75</v>
      </c>
      <c r="L159" s="28">
        <v>750</v>
      </c>
      <c r="M159" s="28">
        <v>4.0703899999999997</v>
      </c>
      <c r="N159" s="1"/>
      <c r="O159" s="1"/>
    </row>
    <row r="160" spans="1:15" ht="12.75" customHeight="1">
      <c r="A160" s="53">
        <v>151</v>
      </c>
      <c r="B160" s="28" t="s">
        <v>170</v>
      </c>
      <c r="C160" s="28">
        <v>137.35</v>
      </c>
      <c r="D160" s="37">
        <v>137.85</v>
      </c>
      <c r="E160" s="37">
        <v>134.69999999999999</v>
      </c>
      <c r="F160" s="37">
        <v>132.04999999999998</v>
      </c>
      <c r="G160" s="37">
        <v>128.89999999999998</v>
      </c>
      <c r="H160" s="37">
        <v>140.5</v>
      </c>
      <c r="I160" s="37">
        <v>143.65000000000003</v>
      </c>
      <c r="J160" s="37">
        <v>146.30000000000001</v>
      </c>
      <c r="K160" s="28">
        <v>141</v>
      </c>
      <c r="L160" s="28">
        <v>135.19999999999999</v>
      </c>
      <c r="M160" s="28">
        <v>254.61812</v>
      </c>
      <c r="N160" s="1"/>
      <c r="O160" s="1"/>
    </row>
    <row r="161" spans="1:15" ht="12.75" customHeight="1">
      <c r="A161" s="53">
        <v>152</v>
      </c>
      <c r="B161" s="28" t="s">
        <v>269</v>
      </c>
      <c r="C161" s="28">
        <v>240.5</v>
      </c>
      <c r="D161" s="37">
        <v>239.08333333333334</v>
      </c>
      <c r="E161" s="37">
        <v>234.91666666666669</v>
      </c>
      <c r="F161" s="37">
        <v>229.33333333333334</v>
      </c>
      <c r="G161" s="37">
        <v>225.16666666666669</v>
      </c>
      <c r="H161" s="37">
        <v>244.66666666666669</v>
      </c>
      <c r="I161" s="37">
        <v>248.83333333333337</v>
      </c>
      <c r="J161" s="37">
        <v>254.41666666666669</v>
      </c>
      <c r="K161" s="28">
        <v>243.25</v>
      </c>
      <c r="L161" s="28">
        <v>233.5</v>
      </c>
      <c r="M161" s="28">
        <v>40.545380000000002</v>
      </c>
      <c r="N161" s="1"/>
      <c r="O161" s="1"/>
    </row>
    <row r="162" spans="1:15" ht="12.75" customHeight="1">
      <c r="A162" s="53">
        <v>153</v>
      </c>
      <c r="B162" s="28" t="s">
        <v>177</v>
      </c>
      <c r="C162" s="28">
        <v>2548.25</v>
      </c>
      <c r="D162" s="37">
        <v>2540.8666666666668</v>
      </c>
      <c r="E162" s="37">
        <v>2519.3833333333337</v>
      </c>
      <c r="F162" s="37">
        <v>2490.5166666666669</v>
      </c>
      <c r="G162" s="37">
        <v>2469.0333333333338</v>
      </c>
      <c r="H162" s="37">
        <v>2569.7333333333336</v>
      </c>
      <c r="I162" s="37">
        <v>2591.2166666666672</v>
      </c>
      <c r="J162" s="37">
        <v>2620.0833333333335</v>
      </c>
      <c r="K162" s="28">
        <v>2562.35</v>
      </c>
      <c r="L162" s="28">
        <v>2512</v>
      </c>
      <c r="M162" s="28">
        <v>0.82006999999999997</v>
      </c>
      <c r="N162" s="1"/>
      <c r="O162" s="1"/>
    </row>
    <row r="163" spans="1:15" ht="12.75" customHeight="1">
      <c r="A163" s="53">
        <v>154</v>
      </c>
      <c r="B163" s="28" t="s">
        <v>171</v>
      </c>
      <c r="C163" s="28">
        <v>40026.800000000003</v>
      </c>
      <c r="D163" s="37">
        <v>39708.933333333334</v>
      </c>
      <c r="E163" s="37">
        <v>39317.866666666669</v>
      </c>
      <c r="F163" s="37">
        <v>38608.933333333334</v>
      </c>
      <c r="G163" s="37">
        <v>38217.866666666669</v>
      </c>
      <c r="H163" s="37">
        <v>40417.866666666669</v>
      </c>
      <c r="I163" s="37">
        <v>40808.933333333334</v>
      </c>
      <c r="J163" s="37">
        <v>41517.866666666669</v>
      </c>
      <c r="K163" s="28">
        <v>40100</v>
      </c>
      <c r="L163" s="28">
        <v>39000</v>
      </c>
      <c r="M163" s="28">
        <v>0.32477</v>
      </c>
      <c r="N163" s="1"/>
      <c r="O163" s="1"/>
    </row>
    <row r="164" spans="1:15" ht="12.75" customHeight="1">
      <c r="A164" s="53">
        <v>155</v>
      </c>
      <c r="B164" s="28" t="s">
        <v>173</v>
      </c>
      <c r="C164" s="28">
        <v>206.5</v>
      </c>
      <c r="D164" s="37">
        <v>205.98333333333335</v>
      </c>
      <c r="E164" s="37">
        <v>204.76666666666671</v>
      </c>
      <c r="F164" s="37">
        <v>203.03333333333336</v>
      </c>
      <c r="G164" s="37">
        <v>201.81666666666672</v>
      </c>
      <c r="H164" s="37">
        <v>207.7166666666667</v>
      </c>
      <c r="I164" s="37">
        <v>208.93333333333334</v>
      </c>
      <c r="J164" s="37">
        <v>210.66666666666669</v>
      </c>
      <c r="K164" s="28">
        <v>207.2</v>
      </c>
      <c r="L164" s="28">
        <v>204.25</v>
      </c>
      <c r="M164" s="28">
        <v>17.306010000000001</v>
      </c>
      <c r="N164" s="1"/>
      <c r="O164" s="1"/>
    </row>
    <row r="165" spans="1:15" ht="12.75" customHeight="1">
      <c r="A165" s="53">
        <v>156</v>
      </c>
      <c r="B165" s="28" t="s">
        <v>175</v>
      </c>
      <c r="C165" s="28">
        <v>4099.3</v>
      </c>
      <c r="D165" s="37">
        <v>4112.2166666666672</v>
      </c>
      <c r="E165" s="37">
        <v>4076.5333333333347</v>
      </c>
      <c r="F165" s="37">
        <v>4053.7666666666673</v>
      </c>
      <c r="G165" s="37">
        <v>4018.0833333333348</v>
      </c>
      <c r="H165" s="37">
        <v>4134.9833333333345</v>
      </c>
      <c r="I165" s="37">
        <v>4170.666666666667</v>
      </c>
      <c r="J165" s="37">
        <v>4193.4333333333343</v>
      </c>
      <c r="K165" s="28">
        <v>4147.8999999999996</v>
      </c>
      <c r="L165" s="28">
        <v>4089.45</v>
      </c>
      <c r="M165" s="28">
        <v>3.8589999999999999E-2</v>
      </c>
      <c r="N165" s="1"/>
      <c r="O165" s="1"/>
    </row>
    <row r="166" spans="1:15" ht="12.75" customHeight="1">
      <c r="A166" s="53">
        <v>157</v>
      </c>
      <c r="B166" s="28" t="s">
        <v>176</v>
      </c>
      <c r="C166" s="28">
        <v>2169.25</v>
      </c>
      <c r="D166" s="37">
        <v>2161.4166666666665</v>
      </c>
      <c r="E166" s="37">
        <v>2143.8833333333332</v>
      </c>
      <c r="F166" s="37">
        <v>2118.5166666666669</v>
      </c>
      <c r="G166" s="37">
        <v>2100.9833333333336</v>
      </c>
      <c r="H166" s="37">
        <v>2186.7833333333328</v>
      </c>
      <c r="I166" s="37">
        <v>2204.3166666666666</v>
      </c>
      <c r="J166" s="37">
        <v>2229.6833333333325</v>
      </c>
      <c r="K166" s="28">
        <v>2178.9499999999998</v>
      </c>
      <c r="L166" s="28">
        <v>2136.0500000000002</v>
      </c>
      <c r="M166" s="28">
        <v>4.2863899999999999</v>
      </c>
      <c r="N166" s="1"/>
      <c r="O166" s="1"/>
    </row>
    <row r="167" spans="1:15" ht="12.75" customHeight="1">
      <c r="A167" s="53">
        <v>158</v>
      </c>
      <c r="B167" s="28" t="s">
        <v>172</v>
      </c>
      <c r="C167" s="28">
        <v>1650.65</v>
      </c>
      <c r="D167" s="37">
        <v>1659.8833333333332</v>
      </c>
      <c r="E167" s="37">
        <v>1625.7666666666664</v>
      </c>
      <c r="F167" s="37">
        <v>1600.8833333333332</v>
      </c>
      <c r="G167" s="37">
        <v>1566.7666666666664</v>
      </c>
      <c r="H167" s="37">
        <v>1684.7666666666664</v>
      </c>
      <c r="I167" s="37">
        <v>1718.8833333333332</v>
      </c>
      <c r="J167" s="37">
        <v>1743.7666666666664</v>
      </c>
      <c r="K167" s="28">
        <v>1694</v>
      </c>
      <c r="L167" s="28">
        <v>1635</v>
      </c>
      <c r="M167" s="28">
        <v>8.8196100000000008</v>
      </c>
      <c r="N167" s="1"/>
      <c r="O167" s="1"/>
    </row>
    <row r="168" spans="1:15" ht="12.75" customHeight="1">
      <c r="A168" s="53">
        <v>159</v>
      </c>
      <c r="B168" s="28" t="s">
        <v>270</v>
      </c>
      <c r="C168" s="28">
        <v>2221.1999999999998</v>
      </c>
      <c r="D168" s="37">
        <v>2216.5</v>
      </c>
      <c r="E168" s="37">
        <v>2188</v>
      </c>
      <c r="F168" s="37">
        <v>2154.8000000000002</v>
      </c>
      <c r="G168" s="37">
        <v>2126.3000000000002</v>
      </c>
      <c r="H168" s="37">
        <v>2249.6999999999998</v>
      </c>
      <c r="I168" s="37">
        <v>2278.1999999999998</v>
      </c>
      <c r="J168" s="37">
        <v>2311.3999999999996</v>
      </c>
      <c r="K168" s="28">
        <v>2245</v>
      </c>
      <c r="L168" s="28">
        <v>2183.3000000000002</v>
      </c>
      <c r="M168" s="28">
        <v>4.7036100000000003</v>
      </c>
      <c r="N168" s="1"/>
      <c r="O168" s="1"/>
    </row>
    <row r="169" spans="1:15" ht="12.75" customHeight="1">
      <c r="A169" s="53">
        <v>160</v>
      </c>
      <c r="B169" s="28" t="s">
        <v>174</v>
      </c>
      <c r="C169" s="28">
        <v>102.55</v>
      </c>
      <c r="D169" s="37">
        <v>102.65000000000002</v>
      </c>
      <c r="E169" s="37">
        <v>102.05000000000004</v>
      </c>
      <c r="F169" s="37">
        <v>101.55000000000003</v>
      </c>
      <c r="G169" s="37">
        <v>100.95000000000005</v>
      </c>
      <c r="H169" s="37">
        <v>103.15000000000003</v>
      </c>
      <c r="I169" s="37">
        <v>103.75000000000003</v>
      </c>
      <c r="J169" s="37">
        <v>104.25000000000003</v>
      </c>
      <c r="K169" s="28">
        <v>103.25</v>
      </c>
      <c r="L169" s="28">
        <v>102.15</v>
      </c>
      <c r="M169" s="28">
        <v>32.343420000000002</v>
      </c>
      <c r="N169" s="1"/>
      <c r="O169" s="1"/>
    </row>
    <row r="170" spans="1:15" ht="12.75" customHeight="1">
      <c r="A170" s="53">
        <v>161</v>
      </c>
      <c r="B170" s="28" t="s">
        <v>179</v>
      </c>
      <c r="C170" s="28">
        <v>208.95</v>
      </c>
      <c r="D170" s="37">
        <v>209.56666666666669</v>
      </c>
      <c r="E170" s="37">
        <v>207.13333333333338</v>
      </c>
      <c r="F170" s="37">
        <v>205.31666666666669</v>
      </c>
      <c r="G170" s="37">
        <v>202.88333333333338</v>
      </c>
      <c r="H170" s="37">
        <v>211.38333333333338</v>
      </c>
      <c r="I170" s="37">
        <v>213.81666666666672</v>
      </c>
      <c r="J170" s="37">
        <v>215.63333333333338</v>
      </c>
      <c r="K170" s="28">
        <v>212</v>
      </c>
      <c r="L170" s="28">
        <v>207.75</v>
      </c>
      <c r="M170" s="28">
        <v>71.243290000000002</v>
      </c>
      <c r="N170" s="1"/>
      <c r="O170" s="1"/>
    </row>
    <row r="171" spans="1:15" ht="12.75" customHeight="1">
      <c r="A171" s="53">
        <v>162</v>
      </c>
      <c r="B171" s="28" t="s">
        <v>271</v>
      </c>
      <c r="C171" s="28">
        <v>390.05</v>
      </c>
      <c r="D171" s="37">
        <v>392.88333333333338</v>
      </c>
      <c r="E171" s="37">
        <v>383.76666666666677</v>
      </c>
      <c r="F171" s="37">
        <v>377.48333333333341</v>
      </c>
      <c r="G171" s="37">
        <v>368.36666666666679</v>
      </c>
      <c r="H171" s="37">
        <v>399.16666666666674</v>
      </c>
      <c r="I171" s="37">
        <v>408.28333333333342</v>
      </c>
      <c r="J171" s="37">
        <v>414.56666666666672</v>
      </c>
      <c r="K171" s="28">
        <v>402</v>
      </c>
      <c r="L171" s="28">
        <v>386.6</v>
      </c>
      <c r="M171" s="28">
        <v>5.9877399999999996</v>
      </c>
      <c r="N171" s="1"/>
      <c r="O171" s="1"/>
    </row>
    <row r="172" spans="1:15" ht="12.75" customHeight="1">
      <c r="A172" s="53">
        <v>163</v>
      </c>
      <c r="B172" s="28" t="s">
        <v>272</v>
      </c>
      <c r="C172" s="28">
        <v>13224.5</v>
      </c>
      <c r="D172" s="37">
        <v>13238.783333333333</v>
      </c>
      <c r="E172" s="37">
        <v>13087.566666666666</v>
      </c>
      <c r="F172" s="37">
        <v>12950.633333333333</v>
      </c>
      <c r="G172" s="37">
        <v>12799.416666666666</v>
      </c>
      <c r="H172" s="37">
        <v>13375.716666666665</v>
      </c>
      <c r="I172" s="37">
        <v>13526.933333333332</v>
      </c>
      <c r="J172" s="37">
        <v>13663.866666666665</v>
      </c>
      <c r="K172" s="28">
        <v>13390</v>
      </c>
      <c r="L172" s="28">
        <v>13101.85</v>
      </c>
      <c r="M172" s="28">
        <v>4.0489999999999998E-2</v>
      </c>
      <c r="N172" s="1"/>
      <c r="O172" s="1"/>
    </row>
    <row r="173" spans="1:15" ht="12.75" customHeight="1">
      <c r="A173" s="53">
        <v>164</v>
      </c>
      <c r="B173" s="28" t="s">
        <v>178</v>
      </c>
      <c r="C173" s="28">
        <v>29.55</v>
      </c>
      <c r="D173" s="37">
        <v>29.533333333333331</v>
      </c>
      <c r="E173" s="37">
        <v>29.266666666666662</v>
      </c>
      <c r="F173" s="37">
        <v>28.983333333333331</v>
      </c>
      <c r="G173" s="37">
        <v>28.716666666666661</v>
      </c>
      <c r="H173" s="37">
        <v>29.816666666666663</v>
      </c>
      <c r="I173" s="37">
        <v>30.083333333333329</v>
      </c>
      <c r="J173" s="37">
        <v>30.366666666666664</v>
      </c>
      <c r="K173" s="28">
        <v>29.8</v>
      </c>
      <c r="L173" s="28">
        <v>29.25</v>
      </c>
      <c r="M173" s="28">
        <v>189.24714</v>
      </c>
      <c r="N173" s="1"/>
      <c r="O173" s="1"/>
    </row>
    <row r="174" spans="1:15" ht="12.75" customHeight="1">
      <c r="A174" s="53">
        <v>165</v>
      </c>
      <c r="B174" s="28" t="s">
        <v>183</v>
      </c>
      <c r="C174" s="28">
        <v>87.7</v>
      </c>
      <c r="D174" s="37">
        <v>87.666666666666671</v>
      </c>
      <c r="E174" s="37">
        <v>86.533333333333346</v>
      </c>
      <c r="F174" s="37">
        <v>85.366666666666674</v>
      </c>
      <c r="G174" s="37">
        <v>84.233333333333348</v>
      </c>
      <c r="H174" s="37">
        <v>88.833333333333343</v>
      </c>
      <c r="I174" s="37">
        <v>89.966666666666669</v>
      </c>
      <c r="J174" s="37">
        <v>91.13333333333334</v>
      </c>
      <c r="K174" s="28">
        <v>88.8</v>
      </c>
      <c r="L174" s="28">
        <v>86.5</v>
      </c>
      <c r="M174" s="28">
        <v>172.72086999999999</v>
      </c>
      <c r="N174" s="1"/>
      <c r="O174" s="1"/>
    </row>
    <row r="175" spans="1:15" ht="12.75" customHeight="1">
      <c r="A175" s="53">
        <v>166</v>
      </c>
      <c r="B175" s="28" t="s">
        <v>184</v>
      </c>
      <c r="C175" s="28">
        <v>117.95</v>
      </c>
      <c r="D175" s="37">
        <v>117.95</v>
      </c>
      <c r="E175" s="37">
        <v>117.2</v>
      </c>
      <c r="F175" s="37">
        <v>116.45</v>
      </c>
      <c r="G175" s="37">
        <v>115.7</v>
      </c>
      <c r="H175" s="37">
        <v>118.7</v>
      </c>
      <c r="I175" s="37">
        <v>119.45</v>
      </c>
      <c r="J175" s="37">
        <v>120.2</v>
      </c>
      <c r="K175" s="28">
        <v>118.7</v>
      </c>
      <c r="L175" s="28">
        <v>117.2</v>
      </c>
      <c r="M175" s="28">
        <v>29.665330000000001</v>
      </c>
      <c r="N175" s="1"/>
      <c r="O175" s="1"/>
    </row>
    <row r="176" spans="1:15" ht="12.75" customHeight="1">
      <c r="A176" s="53">
        <v>167</v>
      </c>
      <c r="B176" s="28" t="s">
        <v>185</v>
      </c>
      <c r="C176" s="28">
        <v>2500.0500000000002</v>
      </c>
      <c r="D176" s="37">
        <v>2493.0166666666669</v>
      </c>
      <c r="E176" s="37">
        <v>2475.0333333333338</v>
      </c>
      <c r="F176" s="37">
        <v>2450.0166666666669</v>
      </c>
      <c r="G176" s="37">
        <v>2432.0333333333338</v>
      </c>
      <c r="H176" s="37">
        <v>2518.0333333333338</v>
      </c>
      <c r="I176" s="37">
        <v>2536.0166666666664</v>
      </c>
      <c r="J176" s="37">
        <v>2561.0333333333338</v>
      </c>
      <c r="K176" s="28">
        <v>2511</v>
      </c>
      <c r="L176" s="28">
        <v>2468</v>
      </c>
      <c r="M176" s="28">
        <v>65.71866</v>
      </c>
      <c r="N176" s="1"/>
      <c r="O176" s="1"/>
    </row>
    <row r="177" spans="1:15" ht="12.75" customHeight="1">
      <c r="A177" s="53">
        <v>168</v>
      </c>
      <c r="B177" s="28" t="s">
        <v>273</v>
      </c>
      <c r="C177" s="28">
        <v>760</v>
      </c>
      <c r="D177" s="37">
        <v>753.5</v>
      </c>
      <c r="E177" s="37">
        <v>744.5</v>
      </c>
      <c r="F177" s="37">
        <v>729</v>
      </c>
      <c r="G177" s="37">
        <v>720</v>
      </c>
      <c r="H177" s="37">
        <v>769</v>
      </c>
      <c r="I177" s="37">
        <v>778</v>
      </c>
      <c r="J177" s="37">
        <v>793.5</v>
      </c>
      <c r="K177" s="28">
        <v>762.5</v>
      </c>
      <c r="L177" s="28">
        <v>738</v>
      </c>
      <c r="M177" s="28">
        <v>18.98423</v>
      </c>
      <c r="N177" s="1"/>
      <c r="O177" s="1"/>
    </row>
    <row r="178" spans="1:15" ht="12.75" customHeight="1">
      <c r="A178" s="53">
        <v>169</v>
      </c>
      <c r="B178" s="28" t="s">
        <v>187</v>
      </c>
      <c r="C178" s="28">
        <v>1078.55</v>
      </c>
      <c r="D178" s="37">
        <v>1081.1833333333332</v>
      </c>
      <c r="E178" s="37">
        <v>1069.4666666666662</v>
      </c>
      <c r="F178" s="37">
        <v>1060.383333333333</v>
      </c>
      <c r="G178" s="37">
        <v>1048.6666666666661</v>
      </c>
      <c r="H178" s="37">
        <v>1090.2666666666664</v>
      </c>
      <c r="I178" s="37">
        <v>1101.9833333333331</v>
      </c>
      <c r="J178" s="37">
        <v>1111.0666666666666</v>
      </c>
      <c r="K178" s="28">
        <v>1092.9000000000001</v>
      </c>
      <c r="L178" s="28">
        <v>1072.0999999999999</v>
      </c>
      <c r="M178" s="28">
        <v>4.9206599999999998</v>
      </c>
      <c r="N178" s="1"/>
      <c r="O178" s="1"/>
    </row>
    <row r="179" spans="1:15" ht="12.75" customHeight="1">
      <c r="A179" s="53">
        <v>170</v>
      </c>
      <c r="B179" s="28" t="s">
        <v>191</v>
      </c>
      <c r="C179" s="28">
        <v>2277.9499999999998</v>
      </c>
      <c r="D179" s="37">
        <v>2257.6333333333332</v>
      </c>
      <c r="E179" s="37">
        <v>2231.3166666666666</v>
      </c>
      <c r="F179" s="37">
        <v>2184.6833333333334</v>
      </c>
      <c r="G179" s="37">
        <v>2158.3666666666668</v>
      </c>
      <c r="H179" s="37">
        <v>2304.2666666666664</v>
      </c>
      <c r="I179" s="37">
        <v>2330.583333333333</v>
      </c>
      <c r="J179" s="37">
        <v>2377.2166666666662</v>
      </c>
      <c r="K179" s="28">
        <v>2283.9499999999998</v>
      </c>
      <c r="L179" s="28">
        <v>2211</v>
      </c>
      <c r="M179" s="28">
        <v>3.4411800000000001</v>
      </c>
      <c r="N179" s="1"/>
      <c r="O179" s="1"/>
    </row>
    <row r="180" spans="1:15" ht="12.75" customHeight="1">
      <c r="A180" s="53">
        <v>171</v>
      </c>
      <c r="B180" s="28" t="s">
        <v>274</v>
      </c>
      <c r="C180" s="28">
        <v>6401.6</v>
      </c>
      <c r="D180" s="37">
        <v>6441.2833333333328</v>
      </c>
      <c r="E180" s="37">
        <v>6354.3166666666657</v>
      </c>
      <c r="F180" s="37">
        <v>6307.0333333333328</v>
      </c>
      <c r="G180" s="37">
        <v>6220.0666666666657</v>
      </c>
      <c r="H180" s="37">
        <v>6488.5666666666657</v>
      </c>
      <c r="I180" s="37">
        <v>6575.5333333333328</v>
      </c>
      <c r="J180" s="37">
        <v>6622.8166666666657</v>
      </c>
      <c r="K180" s="28">
        <v>6528.25</v>
      </c>
      <c r="L180" s="28">
        <v>6394</v>
      </c>
      <c r="M180" s="28">
        <v>7.1050000000000002E-2</v>
      </c>
      <c r="N180" s="1"/>
      <c r="O180" s="1"/>
    </row>
    <row r="181" spans="1:15" ht="12.75" customHeight="1">
      <c r="A181" s="53">
        <v>172</v>
      </c>
      <c r="B181" s="28" t="s">
        <v>189</v>
      </c>
      <c r="C181" s="28">
        <v>18793.650000000001</v>
      </c>
      <c r="D181" s="37">
        <v>18764.166666666668</v>
      </c>
      <c r="E181" s="37">
        <v>18590.933333333334</v>
      </c>
      <c r="F181" s="37">
        <v>18388.216666666667</v>
      </c>
      <c r="G181" s="37">
        <v>18214.983333333334</v>
      </c>
      <c r="H181" s="37">
        <v>18966.883333333335</v>
      </c>
      <c r="I181" s="37">
        <v>19140.116666666665</v>
      </c>
      <c r="J181" s="37">
        <v>19342.833333333336</v>
      </c>
      <c r="K181" s="28">
        <v>18937.400000000001</v>
      </c>
      <c r="L181" s="28">
        <v>18561.45</v>
      </c>
      <c r="M181" s="28">
        <v>0.30264000000000002</v>
      </c>
      <c r="N181" s="1"/>
      <c r="O181" s="1"/>
    </row>
    <row r="182" spans="1:15" ht="12.75" customHeight="1">
      <c r="A182" s="53">
        <v>173</v>
      </c>
      <c r="B182" s="28" t="s">
        <v>192</v>
      </c>
      <c r="C182" s="28">
        <v>1245.3</v>
      </c>
      <c r="D182" s="37">
        <v>1234.6833333333334</v>
      </c>
      <c r="E182" s="37">
        <v>1213.6166666666668</v>
      </c>
      <c r="F182" s="37">
        <v>1181.9333333333334</v>
      </c>
      <c r="G182" s="37">
        <v>1160.8666666666668</v>
      </c>
      <c r="H182" s="37">
        <v>1266.3666666666668</v>
      </c>
      <c r="I182" s="37">
        <v>1287.4333333333334</v>
      </c>
      <c r="J182" s="37">
        <v>1319.1166666666668</v>
      </c>
      <c r="K182" s="28">
        <v>1255.75</v>
      </c>
      <c r="L182" s="28">
        <v>1203</v>
      </c>
      <c r="M182" s="28">
        <v>9.9920399999999994</v>
      </c>
      <c r="N182" s="1"/>
      <c r="O182" s="1"/>
    </row>
    <row r="183" spans="1:15" ht="12.75" customHeight="1">
      <c r="A183" s="53">
        <v>174</v>
      </c>
      <c r="B183" s="28" t="s">
        <v>190</v>
      </c>
      <c r="C183" s="28">
        <v>2343.85</v>
      </c>
      <c r="D183" s="37">
        <v>2354.083333333333</v>
      </c>
      <c r="E183" s="37">
        <v>2326.7166666666662</v>
      </c>
      <c r="F183" s="37">
        <v>2309.583333333333</v>
      </c>
      <c r="G183" s="37">
        <v>2282.2166666666662</v>
      </c>
      <c r="H183" s="37">
        <v>2371.2166666666662</v>
      </c>
      <c r="I183" s="37">
        <v>2398.583333333333</v>
      </c>
      <c r="J183" s="37">
        <v>2415.7166666666662</v>
      </c>
      <c r="K183" s="28">
        <v>2381.4499999999998</v>
      </c>
      <c r="L183" s="28">
        <v>2336.9499999999998</v>
      </c>
      <c r="M183" s="28">
        <v>0.98836000000000002</v>
      </c>
      <c r="N183" s="1"/>
      <c r="O183" s="1"/>
    </row>
    <row r="184" spans="1:15" ht="12.75" customHeight="1">
      <c r="A184" s="53">
        <v>175</v>
      </c>
      <c r="B184" s="28" t="s">
        <v>188</v>
      </c>
      <c r="C184" s="28">
        <v>454.25</v>
      </c>
      <c r="D184" s="37">
        <v>455.93333333333334</v>
      </c>
      <c r="E184" s="37">
        <v>451.51666666666665</v>
      </c>
      <c r="F184" s="37">
        <v>448.7833333333333</v>
      </c>
      <c r="G184" s="37">
        <v>444.36666666666662</v>
      </c>
      <c r="H184" s="37">
        <v>458.66666666666669</v>
      </c>
      <c r="I184" s="37">
        <v>463.08333333333331</v>
      </c>
      <c r="J184" s="37">
        <v>465.81666666666672</v>
      </c>
      <c r="K184" s="28">
        <v>460.35</v>
      </c>
      <c r="L184" s="28">
        <v>453.2</v>
      </c>
      <c r="M184" s="28">
        <v>108.33364</v>
      </c>
      <c r="N184" s="1"/>
      <c r="O184" s="1"/>
    </row>
    <row r="185" spans="1:15" ht="12.75" customHeight="1">
      <c r="A185" s="53">
        <v>176</v>
      </c>
      <c r="B185" s="28" t="s">
        <v>186</v>
      </c>
      <c r="C185" s="28">
        <v>68</v>
      </c>
      <c r="D185" s="37">
        <v>68.066666666666677</v>
      </c>
      <c r="E185" s="37">
        <v>67.083333333333357</v>
      </c>
      <c r="F185" s="37">
        <v>66.166666666666686</v>
      </c>
      <c r="G185" s="37">
        <v>65.183333333333366</v>
      </c>
      <c r="H185" s="37">
        <v>68.983333333333348</v>
      </c>
      <c r="I185" s="37">
        <v>69.966666666666669</v>
      </c>
      <c r="J185" s="37">
        <v>70.88333333333334</v>
      </c>
      <c r="K185" s="28">
        <v>69.05</v>
      </c>
      <c r="L185" s="28">
        <v>67.150000000000006</v>
      </c>
      <c r="M185" s="28">
        <v>291.72631999999999</v>
      </c>
      <c r="N185" s="1"/>
      <c r="O185" s="1"/>
    </row>
    <row r="186" spans="1:15" ht="12.75" customHeight="1">
      <c r="A186" s="53">
        <v>177</v>
      </c>
      <c r="B186" s="28" t="s">
        <v>193</v>
      </c>
      <c r="C186" s="28">
        <v>824.6</v>
      </c>
      <c r="D186" s="37">
        <v>826.63333333333333</v>
      </c>
      <c r="E186" s="37">
        <v>819.4666666666667</v>
      </c>
      <c r="F186" s="37">
        <v>814.33333333333337</v>
      </c>
      <c r="G186" s="37">
        <v>807.16666666666674</v>
      </c>
      <c r="H186" s="37">
        <v>831.76666666666665</v>
      </c>
      <c r="I186" s="37">
        <v>838.93333333333339</v>
      </c>
      <c r="J186" s="37">
        <v>844.06666666666661</v>
      </c>
      <c r="K186" s="28">
        <v>833.8</v>
      </c>
      <c r="L186" s="28">
        <v>821.5</v>
      </c>
      <c r="M186" s="28">
        <v>14.04748</v>
      </c>
      <c r="N186" s="1"/>
      <c r="O186" s="1"/>
    </row>
    <row r="187" spans="1:15" ht="12.75" customHeight="1">
      <c r="A187" s="53">
        <v>178</v>
      </c>
      <c r="B187" s="28" t="s">
        <v>194</v>
      </c>
      <c r="C187" s="28">
        <v>414.95</v>
      </c>
      <c r="D187" s="37">
        <v>414.84999999999997</v>
      </c>
      <c r="E187" s="37">
        <v>411.09999999999991</v>
      </c>
      <c r="F187" s="37">
        <v>407.24999999999994</v>
      </c>
      <c r="G187" s="37">
        <v>403.49999999999989</v>
      </c>
      <c r="H187" s="37">
        <v>418.69999999999993</v>
      </c>
      <c r="I187" s="37">
        <v>422.45000000000005</v>
      </c>
      <c r="J187" s="37">
        <v>426.29999999999995</v>
      </c>
      <c r="K187" s="28">
        <v>418.6</v>
      </c>
      <c r="L187" s="28">
        <v>411</v>
      </c>
      <c r="M187" s="28">
        <v>8.0214999999999996</v>
      </c>
      <c r="N187" s="1"/>
      <c r="O187" s="1"/>
    </row>
    <row r="188" spans="1:15" ht="12.75" customHeight="1">
      <c r="A188" s="53">
        <v>179</v>
      </c>
      <c r="B188" s="28" t="s">
        <v>275</v>
      </c>
      <c r="C188" s="28">
        <v>568.20000000000005</v>
      </c>
      <c r="D188" s="37">
        <v>564.61666666666667</v>
      </c>
      <c r="E188" s="37">
        <v>559.23333333333335</v>
      </c>
      <c r="F188" s="37">
        <v>550.26666666666665</v>
      </c>
      <c r="G188" s="37">
        <v>544.88333333333333</v>
      </c>
      <c r="H188" s="37">
        <v>573.58333333333337</v>
      </c>
      <c r="I188" s="37">
        <v>578.96666666666681</v>
      </c>
      <c r="J188" s="37">
        <v>587.93333333333339</v>
      </c>
      <c r="K188" s="28">
        <v>570</v>
      </c>
      <c r="L188" s="28">
        <v>555.65</v>
      </c>
      <c r="M188" s="28">
        <v>2.20343</v>
      </c>
      <c r="N188" s="1"/>
      <c r="O188" s="1"/>
    </row>
    <row r="189" spans="1:15" ht="12.75" customHeight="1">
      <c r="A189" s="53">
        <v>180</v>
      </c>
      <c r="B189" s="28" t="s">
        <v>206</v>
      </c>
      <c r="C189" s="28">
        <v>798.75</v>
      </c>
      <c r="D189" s="37">
        <v>793.81666666666661</v>
      </c>
      <c r="E189" s="37">
        <v>781.93333333333317</v>
      </c>
      <c r="F189" s="37">
        <v>765.11666666666656</v>
      </c>
      <c r="G189" s="37">
        <v>753.23333333333312</v>
      </c>
      <c r="H189" s="37">
        <v>810.63333333333321</v>
      </c>
      <c r="I189" s="37">
        <v>822.51666666666665</v>
      </c>
      <c r="J189" s="37">
        <v>839.33333333333326</v>
      </c>
      <c r="K189" s="28">
        <v>805.7</v>
      </c>
      <c r="L189" s="28">
        <v>777</v>
      </c>
      <c r="M189" s="28">
        <v>39.098370000000003</v>
      </c>
      <c r="N189" s="1"/>
      <c r="O189" s="1"/>
    </row>
    <row r="190" spans="1:15" ht="12.75" customHeight="1">
      <c r="A190" s="53">
        <v>181</v>
      </c>
      <c r="B190" s="28" t="s">
        <v>195</v>
      </c>
      <c r="C190" s="28">
        <v>808</v>
      </c>
      <c r="D190" s="37">
        <v>805.2833333333333</v>
      </c>
      <c r="E190" s="37">
        <v>800.06666666666661</v>
      </c>
      <c r="F190" s="37">
        <v>792.13333333333333</v>
      </c>
      <c r="G190" s="37">
        <v>786.91666666666663</v>
      </c>
      <c r="H190" s="37">
        <v>813.21666666666658</v>
      </c>
      <c r="I190" s="37">
        <v>818.43333333333328</v>
      </c>
      <c r="J190" s="37">
        <v>826.36666666666656</v>
      </c>
      <c r="K190" s="28">
        <v>810.5</v>
      </c>
      <c r="L190" s="28">
        <v>797.35</v>
      </c>
      <c r="M190" s="28">
        <v>8.4779300000000006</v>
      </c>
      <c r="N190" s="1"/>
      <c r="O190" s="1"/>
    </row>
    <row r="191" spans="1:15" ht="12.75" customHeight="1">
      <c r="A191" s="53">
        <v>182</v>
      </c>
      <c r="B191" s="28" t="s">
        <v>530</v>
      </c>
      <c r="C191" s="28">
        <v>921.6</v>
      </c>
      <c r="D191" s="37">
        <v>917.54999999999984</v>
      </c>
      <c r="E191" s="37">
        <v>909.09999999999968</v>
      </c>
      <c r="F191" s="37">
        <v>896.5999999999998</v>
      </c>
      <c r="G191" s="37">
        <v>888.14999999999964</v>
      </c>
      <c r="H191" s="37">
        <v>930.04999999999973</v>
      </c>
      <c r="I191" s="37">
        <v>938.49999999999977</v>
      </c>
      <c r="J191" s="37">
        <v>950.99999999999977</v>
      </c>
      <c r="K191" s="28">
        <v>926</v>
      </c>
      <c r="L191" s="28">
        <v>905.05</v>
      </c>
      <c r="M191" s="28">
        <v>2.47987</v>
      </c>
      <c r="N191" s="1"/>
      <c r="O191" s="1"/>
    </row>
    <row r="192" spans="1:15" ht="12.75" customHeight="1">
      <c r="A192" s="53">
        <v>183</v>
      </c>
      <c r="B192" s="28" t="s">
        <v>200</v>
      </c>
      <c r="C192" s="28">
        <v>3293.1</v>
      </c>
      <c r="D192" s="37">
        <v>3305.2000000000003</v>
      </c>
      <c r="E192" s="37">
        <v>3265.4000000000005</v>
      </c>
      <c r="F192" s="37">
        <v>3237.7000000000003</v>
      </c>
      <c r="G192" s="37">
        <v>3197.9000000000005</v>
      </c>
      <c r="H192" s="37">
        <v>3332.9000000000005</v>
      </c>
      <c r="I192" s="37">
        <v>3372.7000000000007</v>
      </c>
      <c r="J192" s="37">
        <v>3400.4000000000005</v>
      </c>
      <c r="K192" s="28">
        <v>3345</v>
      </c>
      <c r="L192" s="28">
        <v>3277.5</v>
      </c>
      <c r="M192" s="28">
        <v>21.321179999999998</v>
      </c>
      <c r="N192" s="1"/>
      <c r="O192" s="1"/>
    </row>
    <row r="193" spans="1:15" ht="12.75" customHeight="1">
      <c r="A193" s="53">
        <v>184</v>
      </c>
      <c r="B193" s="28" t="s">
        <v>196</v>
      </c>
      <c r="C193" s="28">
        <v>729</v>
      </c>
      <c r="D193" s="37">
        <v>728.0333333333333</v>
      </c>
      <c r="E193" s="37">
        <v>721.06666666666661</v>
      </c>
      <c r="F193" s="37">
        <v>713.13333333333333</v>
      </c>
      <c r="G193" s="37">
        <v>706.16666666666663</v>
      </c>
      <c r="H193" s="37">
        <v>735.96666666666658</v>
      </c>
      <c r="I193" s="37">
        <v>742.93333333333328</v>
      </c>
      <c r="J193" s="37">
        <v>750.86666666666656</v>
      </c>
      <c r="K193" s="28">
        <v>735</v>
      </c>
      <c r="L193" s="28">
        <v>720.1</v>
      </c>
      <c r="M193" s="28">
        <v>10.131589999999999</v>
      </c>
      <c r="N193" s="1"/>
      <c r="O193" s="1"/>
    </row>
    <row r="194" spans="1:15" ht="12.75" customHeight="1">
      <c r="A194" s="53">
        <v>185</v>
      </c>
      <c r="B194" s="28" t="s">
        <v>276</v>
      </c>
      <c r="C194" s="28">
        <v>7794.35</v>
      </c>
      <c r="D194" s="37">
        <v>7832.416666666667</v>
      </c>
      <c r="E194" s="37">
        <v>7699.9833333333336</v>
      </c>
      <c r="F194" s="37">
        <v>7605.6166666666668</v>
      </c>
      <c r="G194" s="37">
        <v>7473.1833333333334</v>
      </c>
      <c r="H194" s="37">
        <v>7926.7833333333338</v>
      </c>
      <c r="I194" s="37">
        <v>8059.2166666666662</v>
      </c>
      <c r="J194" s="37">
        <v>8153.5833333333339</v>
      </c>
      <c r="K194" s="28">
        <v>7964.85</v>
      </c>
      <c r="L194" s="28">
        <v>7738.05</v>
      </c>
      <c r="M194" s="28">
        <v>3.9640499999999999</v>
      </c>
      <c r="N194" s="1"/>
      <c r="O194" s="1"/>
    </row>
    <row r="195" spans="1:15" ht="12.75" customHeight="1">
      <c r="A195" s="53">
        <v>186</v>
      </c>
      <c r="B195" s="28" t="s">
        <v>197</v>
      </c>
      <c r="C195" s="28">
        <v>409.3</v>
      </c>
      <c r="D195" s="37">
        <v>409.43333333333339</v>
      </c>
      <c r="E195" s="37">
        <v>406.01666666666677</v>
      </c>
      <c r="F195" s="37">
        <v>402.73333333333335</v>
      </c>
      <c r="G195" s="37">
        <v>399.31666666666672</v>
      </c>
      <c r="H195" s="37">
        <v>412.71666666666681</v>
      </c>
      <c r="I195" s="37">
        <v>416.13333333333344</v>
      </c>
      <c r="J195" s="37">
        <v>419.41666666666686</v>
      </c>
      <c r="K195" s="28">
        <v>412.85</v>
      </c>
      <c r="L195" s="28">
        <v>406.15</v>
      </c>
      <c r="M195" s="28">
        <v>148.06456</v>
      </c>
      <c r="N195" s="1"/>
      <c r="O195" s="1"/>
    </row>
    <row r="196" spans="1:15" ht="12.75" customHeight="1">
      <c r="A196" s="53">
        <v>187</v>
      </c>
      <c r="B196" s="28" t="s">
        <v>198</v>
      </c>
      <c r="C196" s="28">
        <v>207.9</v>
      </c>
      <c r="D196" s="37">
        <v>206.7833333333333</v>
      </c>
      <c r="E196" s="37">
        <v>204.81666666666661</v>
      </c>
      <c r="F196" s="37">
        <v>201.73333333333329</v>
      </c>
      <c r="G196" s="37">
        <v>199.76666666666659</v>
      </c>
      <c r="H196" s="37">
        <v>209.86666666666662</v>
      </c>
      <c r="I196" s="37">
        <v>211.83333333333331</v>
      </c>
      <c r="J196" s="37">
        <v>214.91666666666663</v>
      </c>
      <c r="K196" s="28">
        <v>208.75</v>
      </c>
      <c r="L196" s="28">
        <v>203.7</v>
      </c>
      <c r="M196" s="28">
        <v>167.89269999999999</v>
      </c>
      <c r="N196" s="1"/>
      <c r="O196" s="1"/>
    </row>
    <row r="197" spans="1:15" ht="12.75" customHeight="1">
      <c r="A197" s="53">
        <v>188</v>
      </c>
      <c r="B197" s="28" t="s">
        <v>199</v>
      </c>
      <c r="C197" s="28">
        <v>852.85</v>
      </c>
      <c r="D197" s="37">
        <v>854.08333333333337</v>
      </c>
      <c r="E197" s="37">
        <v>843.41666666666674</v>
      </c>
      <c r="F197" s="37">
        <v>833.98333333333335</v>
      </c>
      <c r="G197" s="37">
        <v>823.31666666666672</v>
      </c>
      <c r="H197" s="37">
        <v>863.51666666666677</v>
      </c>
      <c r="I197" s="37">
        <v>874.18333333333351</v>
      </c>
      <c r="J197" s="37">
        <v>883.61666666666679</v>
      </c>
      <c r="K197" s="28">
        <v>864.75</v>
      </c>
      <c r="L197" s="28">
        <v>844.65</v>
      </c>
      <c r="M197" s="28">
        <v>85.433809999999994</v>
      </c>
      <c r="N197" s="1"/>
      <c r="O197" s="1"/>
    </row>
    <row r="198" spans="1:15" ht="12.75" customHeight="1">
      <c r="A198" s="53">
        <v>189</v>
      </c>
      <c r="B198" s="28" t="s">
        <v>201</v>
      </c>
      <c r="C198" s="28">
        <v>981.2</v>
      </c>
      <c r="D198" s="37">
        <v>985.4</v>
      </c>
      <c r="E198" s="37">
        <v>969.8</v>
      </c>
      <c r="F198" s="37">
        <v>958.4</v>
      </c>
      <c r="G198" s="37">
        <v>942.8</v>
      </c>
      <c r="H198" s="37">
        <v>996.8</v>
      </c>
      <c r="I198" s="37">
        <v>1012.4000000000001</v>
      </c>
      <c r="J198" s="37">
        <v>1023.8</v>
      </c>
      <c r="K198" s="28">
        <v>1001</v>
      </c>
      <c r="L198" s="28">
        <v>974</v>
      </c>
      <c r="M198" s="28">
        <v>40.56588</v>
      </c>
      <c r="N198" s="1"/>
      <c r="O198" s="1"/>
    </row>
    <row r="199" spans="1:15" ht="12.75" customHeight="1">
      <c r="A199" s="53">
        <v>190</v>
      </c>
      <c r="B199" s="28" t="s">
        <v>182</v>
      </c>
      <c r="C199" s="28">
        <v>610.9</v>
      </c>
      <c r="D199" s="37">
        <v>608.33333333333337</v>
      </c>
      <c r="E199" s="37">
        <v>602.56666666666672</v>
      </c>
      <c r="F199" s="37">
        <v>594.23333333333335</v>
      </c>
      <c r="G199" s="37">
        <v>588.4666666666667</v>
      </c>
      <c r="H199" s="37">
        <v>616.66666666666674</v>
      </c>
      <c r="I199" s="37">
        <v>622.43333333333339</v>
      </c>
      <c r="J199" s="37">
        <v>630.76666666666677</v>
      </c>
      <c r="K199" s="28">
        <v>614.1</v>
      </c>
      <c r="L199" s="28">
        <v>600</v>
      </c>
      <c r="M199" s="28">
        <v>1.9704299999999999</v>
      </c>
      <c r="N199" s="1"/>
      <c r="O199" s="1"/>
    </row>
    <row r="200" spans="1:15" ht="12.75" customHeight="1">
      <c r="A200" s="53">
        <v>191</v>
      </c>
      <c r="B200" s="28" t="s">
        <v>202</v>
      </c>
      <c r="C200" s="28">
        <v>2045.6</v>
      </c>
      <c r="D200" s="37">
        <v>2051.9833333333331</v>
      </c>
      <c r="E200" s="37">
        <v>2027.5666666666662</v>
      </c>
      <c r="F200" s="37">
        <v>2009.5333333333331</v>
      </c>
      <c r="G200" s="37">
        <v>1985.1166666666661</v>
      </c>
      <c r="H200" s="37">
        <v>2070.0166666666664</v>
      </c>
      <c r="I200" s="37">
        <v>2094.4333333333334</v>
      </c>
      <c r="J200" s="37">
        <v>2112.4666666666662</v>
      </c>
      <c r="K200" s="28">
        <v>2076.4</v>
      </c>
      <c r="L200" s="28">
        <v>2033.95</v>
      </c>
      <c r="M200" s="28">
        <v>8.5461799999999997</v>
      </c>
      <c r="N200" s="1"/>
      <c r="O200" s="1"/>
    </row>
    <row r="201" spans="1:15" ht="12.75" customHeight="1">
      <c r="A201" s="53">
        <v>192</v>
      </c>
      <c r="B201" s="28" t="s">
        <v>203</v>
      </c>
      <c r="C201" s="28">
        <v>2869.25</v>
      </c>
      <c r="D201" s="37">
        <v>2879.3333333333335</v>
      </c>
      <c r="E201" s="37">
        <v>2847.666666666667</v>
      </c>
      <c r="F201" s="37">
        <v>2826.0833333333335</v>
      </c>
      <c r="G201" s="37">
        <v>2794.416666666667</v>
      </c>
      <c r="H201" s="37">
        <v>2900.916666666667</v>
      </c>
      <c r="I201" s="37">
        <v>2932.5833333333339</v>
      </c>
      <c r="J201" s="37">
        <v>2954.166666666667</v>
      </c>
      <c r="K201" s="28">
        <v>2911</v>
      </c>
      <c r="L201" s="28">
        <v>2857.75</v>
      </c>
      <c r="M201" s="28">
        <v>0.72728000000000004</v>
      </c>
      <c r="N201" s="1"/>
      <c r="O201" s="1"/>
    </row>
    <row r="202" spans="1:15" ht="12.75" customHeight="1">
      <c r="A202" s="53">
        <v>193</v>
      </c>
      <c r="B202" s="28" t="s">
        <v>204</v>
      </c>
      <c r="C202" s="28">
        <v>462.6</v>
      </c>
      <c r="D202" s="37">
        <v>460.40000000000003</v>
      </c>
      <c r="E202" s="37">
        <v>456.25000000000006</v>
      </c>
      <c r="F202" s="37">
        <v>449.90000000000003</v>
      </c>
      <c r="G202" s="37">
        <v>445.75000000000006</v>
      </c>
      <c r="H202" s="37">
        <v>466.75000000000006</v>
      </c>
      <c r="I202" s="37">
        <v>470.90000000000003</v>
      </c>
      <c r="J202" s="37">
        <v>477.25000000000006</v>
      </c>
      <c r="K202" s="28">
        <v>464.55</v>
      </c>
      <c r="L202" s="28">
        <v>454.05</v>
      </c>
      <c r="M202" s="28">
        <v>3.1459100000000002</v>
      </c>
      <c r="N202" s="1"/>
      <c r="O202" s="1"/>
    </row>
    <row r="203" spans="1:15" ht="12.75" customHeight="1">
      <c r="A203" s="53">
        <v>194</v>
      </c>
      <c r="B203" s="28" t="s">
        <v>205</v>
      </c>
      <c r="C203" s="28">
        <v>1058.7</v>
      </c>
      <c r="D203" s="37">
        <v>1051.8</v>
      </c>
      <c r="E203" s="37">
        <v>1041.0999999999999</v>
      </c>
      <c r="F203" s="37">
        <v>1023.5</v>
      </c>
      <c r="G203" s="37">
        <v>1012.8</v>
      </c>
      <c r="H203" s="37">
        <v>1069.3999999999999</v>
      </c>
      <c r="I203" s="37">
        <v>1080.1000000000001</v>
      </c>
      <c r="J203" s="37">
        <v>1097.6999999999998</v>
      </c>
      <c r="K203" s="28">
        <v>1062.5</v>
      </c>
      <c r="L203" s="28">
        <v>1034.2</v>
      </c>
      <c r="M203" s="28">
        <v>4.6289999999999996</v>
      </c>
      <c r="N203" s="1"/>
      <c r="O203" s="1"/>
    </row>
    <row r="204" spans="1:15" ht="12.75" customHeight="1">
      <c r="A204" s="53">
        <v>195</v>
      </c>
      <c r="B204" s="28" t="s">
        <v>209</v>
      </c>
      <c r="C204" s="28">
        <v>640.85</v>
      </c>
      <c r="D204" s="37">
        <v>639.04999999999995</v>
      </c>
      <c r="E204" s="37">
        <v>632.84999999999991</v>
      </c>
      <c r="F204" s="37">
        <v>624.84999999999991</v>
      </c>
      <c r="G204" s="37">
        <v>618.64999999999986</v>
      </c>
      <c r="H204" s="37">
        <v>647.04999999999995</v>
      </c>
      <c r="I204" s="37">
        <v>653.25</v>
      </c>
      <c r="J204" s="37">
        <v>661.25</v>
      </c>
      <c r="K204" s="28">
        <v>645.25</v>
      </c>
      <c r="L204" s="28">
        <v>631.04999999999995</v>
      </c>
      <c r="M204" s="28">
        <v>19.0167</v>
      </c>
      <c r="N204" s="1"/>
      <c r="O204" s="1"/>
    </row>
    <row r="205" spans="1:15" ht="12.75" customHeight="1">
      <c r="A205" s="53">
        <v>196</v>
      </c>
      <c r="B205" s="28" t="s">
        <v>208</v>
      </c>
      <c r="C205" s="28">
        <v>5468.3</v>
      </c>
      <c r="D205" s="37">
        <v>5471.166666666667</v>
      </c>
      <c r="E205" s="37">
        <v>5432.3333333333339</v>
      </c>
      <c r="F205" s="37">
        <v>5396.3666666666668</v>
      </c>
      <c r="G205" s="37">
        <v>5357.5333333333338</v>
      </c>
      <c r="H205" s="37">
        <v>5507.1333333333341</v>
      </c>
      <c r="I205" s="37">
        <v>5545.9666666666681</v>
      </c>
      <c r="J205" s="37">
        <v>5581.9333333333343</v>
      </c>
      <c r="K205" s="28">
        <v>5510</v>
      </c>
      <c r="L205" s="28">
        <v>5435.2</v>
      </c>
      <c r="M205" s="28">
        <v>2.65862</v>
      </c>
      <c r="N205" s="1"/>
      <c r="O205" s="1"/>
    </row>
    <row r="206" spans="1:15" ht="12.75" customHeight="1">
      <c r="A206" s="53">
        <v>197</v>
      </c>
      <c r="B206" s="28" t="s">
        <v>277</v>
      </c>
      <c r="C206" s="28">
        <v>35.35</v>
      </c>
      <c r="D206" s="37">
        <v>35.233333333333341</v>
      </c>
      <c r="E206" s="37">
        <v>35.01666666666668</v>
      </c>
      <c r="F206" s="37">
        <v>34.683333333333337</v>
      </c>
      <c r="G206" s="37">
        <v>34.466666666666676</v>
      </c>
      <c r="H206" s="37">
        <v>35.566666666666684</v>
      </c>
      <c r="I206" s="37">
        <v>35.783333333333339</v>
      </c>
      <c r="J206" s="37">
        <v>36.116666666666688</v>
      </c>
      <c r="K206" s="28">
        <v>35.450000000000003</v>
      </c>
      <c r="L206" s="28">
        <v>34.9</v>
      </c>
      <c r="M206" s="28">
        <v>40.048450000000003</v>
      </c>
      <c r="N206" s="1"/>
      <c r="O206" s="1"/>
    </row>
    <row r="207" spans="1:15" ht="12.75" customHeight="1">
      <c r="A207" s="53">
        <v>198</v>
      </c>
      <c r="B207" s="28" t="s">
        <v>207</v>
      </c>
      <c r="C207" s="28">
        <v>1494.35</v>
      </c>
      <c r="D207" s="37">
        <v>1501.3666666666668</v>
      </c>
      <c r="E207" s="37">
        <v>1483.2833333333335</v>
      </c>
      <c r="F207" s="37">
        <v>1472.2166666666667</v>
      </c>
      <c r="G207" s="37">
        <v>1454.1333333333334</v>
      </c>
      <c r="H207" s="37">
        <v>1512.4333333333336</v>
      </c>
      <c r="I207" s="37">
        <v>1530.5166666666667</v>
      </c>
      <c r="J207" s="37">
        <v>1541.5833333333337</v>
      </c>
      <c r="K207" s="28">
        <v>1519.45</v>
      </c>
      <c r="L207" s="28">
        <v>1490.3</v>
      </c>
      <c r="M207" s="28">
        <v>2.3531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761.35</v>
      </c>
      <c r="D208" s="37">
        <v>759.48333333333323</v>
      </c>
      <c r="E208" s="37">
        <v>752.31666666666649</v>
      </c>
      <c r="F208" s="37">
        <v>743.2833333333333</v>
      </c>
      <c r="G208" s="37">
        <v>736.11666666666656</v>
      </c>
      <c r="H208" s="37">
        <v>768.51666666666642</v>
      </c>
      <c r="I208" s="37">
        <v>775.68333333333317</v>
      </c>
      <c r="J208" s="37">
        <v>784.71666666666636</v>
      </c>
      <c r="K208" s="28">
        <v>766.65</v>
      </c>
      <c r="L208" s="28">
        <v>750.45</v>
      </c>
      <c r="M208" s="28">
        <v>7.1656599999999999</v>
      </c>
      <c r="N208" s="1"/>
      <c r="O208" s="1"/>
    </row>
    <row r="209" spans="1:15" ht="12.75" customHeight="1">
      <c r="A209" s="53">
        <v>200</v>
      </c>
      <c r="B209" s="28" t="s">
        <v>279</v>
      </c>
      <c r="C209" s="28">
        <v>770.5</v>
      </c>
      <c r="D209" s="37">
        <v>768.83333333333337</v>
      </c>
      <c r="E209" s="37">
        <v>757.66666666666674</v>
      </c>
      <c r="F209" s="37">
        <v>744.83333333333337</v>
      </c>
      <c r="G209" s="37">
        <v>733.66666666666674</v>
      </c>
      <c r="H209" s="37">
        <v>781.66666666666674</v>
      </c>
      <c r="I209" s="37">
        <v>792.83333333333348</v>
      </c>
      <c r="J209" s="37">
        <v>805.66666666666674</v>
      </c>
      <c r="K209" s="28">
        <v>780</v>
      </c>
      <c r="L209" s="28">
        <v>756</v>
      </c>
      <c r="M209" s="28">
        <v>6.79169</v>
      </c>
      <c r="N209" s="1"/>
      <c r="O209" s="1"/>
    </row>
    <row r="210" spans="1:15" ht="12.75" customHeight="1">
      <c r="A210" s="53">
        <v>201</v>
      </c>
      <c r="B210" s="28" t="s">
        <v>210</v>
      </c>
      <c r="C210" s="28">
        <v>221.45</v>
      </c>
      <c r="D210" s="37">
        <v>221.28333333333333</v>
      </c>
      <c r="E210" s="37">
        <v>217.66666666666666</v>
      </c>
      <c r="F210" s="37">
        <v>213.88333333333333</v>
      </c>
      <c r="G210" s="37">
        <v>210.26666666666665</v>
      </c>
      <c r="H210" s="37">
        <v>225.06666666666666</v>
      </c>
      <c r="I210" s="37">
        <v>228.68333333333334</v>
      </c>
      <c r="J210" s="37">
        <v>232.46666666666667</v>
      </c>
      <c r="K210" s="28">
        <v>224.9</v>
      </c>
      <c r="L210" s="28">
        <v>217.5</v>
      </c>
      <c r="M210" s="28">
        <v>213.55402000000001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8.75</v>
      </c>
      <c r="D211" s="37">
        <v>8.7000000000000011</v>
      </c>
      <c r="E211" s="37">
        <v>8.6000000000000014</v>
      </c>
      <c r="F211" s="37">
        <v>8.4500000000000011</v>
      </c>
      <c r="G211" s="37">
        <v>8.3500000000000014</v>
      </c>
      <c r="H211" s="37">
        <v>8.8500000000000014</v>
      </c>
      <c r="I211" s="37">
        <v>8.9499999999999993</v>
      </c>
      <c r="J211" s="37">
        <v>9.1000000000000014</v>
      </c>
      <c r="K211" s="28">
        <v>8.8000000000000007</v>
      </c>
      <c r="L211" s="28">
        <v>8.5500000000000007</v>
      </c>
      <c r="M211" s="28">
        <v>775.70510000000002</v>
      </c>
      <c r="N211" s="1"/>
      <c r="O211" s="1"/>
    </row>
    <row r="212" spans="1:15" ht="12.75" customHeight="1">
      <c r="A212" s="53">
        <v>203</v>
      </c>
      <c r="B212" s="28" t="s">
        <v>211</v>
      </c>
      <c r="C212" s="28">
        <v>992.15</v>
      </c>
      <c r="D212" s="37">
        <v>985.71666666666658</v>
      </c>
      <c r="E212" s="37">
        <v>976.48333333333312</v>
      </c>
      <c r="F212" s="37">
        <v>960.81666666666649</v>
      </c>
      <c r="G212" s="37">
        <v>951.58333333333303</v>
      </c>
      <c r="H212" s="37">
        <v>1001.3833333333332</v>
      </c>
      <c r="I212" s="37">
        <v>1010.6166666666666</v>
      </c>
      <c r="J212" s="37">
        <v>1026.2833333333333</v>
      </c>
      <c r="K212" s="28">
        <v>994.95</v>
      </c>
      <c r="L212" s="28">
        <v>970.05</v>
      </c>
      <c r="M212" s="28">
        <v>8.5664400000000001</v>
      </c>
      <c r="N212" s="1"/>
      <c r="O212" s="1"/>
    </row>
    <row r="213" spans="1:15" ht="12.75" customHeight="1">
      <c r="A213" s="53">
        <v>204</v>
      </c>
      <c r="B213" s="28" t="s">
        <v>280</v>
      </c>
      <c r="C213" s="28">
        <v>1520.7</v>
      </c>
      <c r="D213" s="37">
        <v>1511.3166666666666</v>
      </c>
      <c r="E213" s="37">
        <v>1490.6833333333332</v>
      </c>
      <c r="F213" s="37">
        <v>1460.6666666666665</v>
      </c>
      <c r="G213" s="37">
        <v>1440.0333333333331</v>
      </c>
      <c r="H213" s="37">
        <v>1541.3333333333333</v>
      </c>
      <c r="I213" s="37">
        <v>1561.9666666666665</v>
      </c>
      <c r="J213" s="37">
        <v>1591.9833333333333</v>
      </c>
      <c r="K213" s="28">
        <v>1531.95</v>
      </c>
      <c r="L213" s="28">
        <v>1481.3</v>
      </c>
      <c r="M213" s="28">
        <v>1.17011</v>
      </c>
      <c r="N213" s="1"/>
      <c r="O213" s="1"/>
    </row>
    <row r="214" spans="1:15" ht="12.75" customHeight="1">
      <c r="A214" s="53">
        <v>205</v>
      </c>
      <c r="B214" s="28" t="s">
        <v>212</v>
      </c>
      <c r="C214" s="37">
        <v>418.75</v>
      </c>
      <c r="D214" s="37">
        <v>420.16666666666669</v>
      </c>
      <c r="E214" s="37">
        <v>414.33333333333337</v>
      </c>
      <c r="F214" s="37">
        <v>409.91666666666669</v>
      </c>
      <c r="G214" s="37">
        <v>404.08333333333337</v>
      </c>
      <c r="H214" s="37">
        <v>424.58333333333337</v>
      </c>
      <c r="I214" s="37">
        <v>430.41666666666674</v>
      </c>
      <c r="J214" s="37">
        <v>434.83333333333337</v>
      </c>
      <c r="K214" s="37">
        <v>426</v>
      </c>
      <c r="L214" s="37">
        <v>415.75</v>
      </c>
      <c r="M214" s="37">
        <v>76.810509999999994</v>
      </c>
      <c r="N214" s="1"/>
      <c r="O214" s="1"/>
    </row>
    <row r="215" spans="1:15" ht="12.75" customHeight="1">
      <c r="A215" s="53">
        <v>206</v>
      </c>
      <c r="B215" s="28" t="s">
        <v>281</v>
      </c>
      <c r="C215" s="37">
        <v>12.75</v>
      </c>
      <c r="D215" s="37">
        <v>12.766666666666666</v>
      </c>
      <c r="E215" s="37">
        <v>12.483333333333331</v>
      </c>
      <c r="F215" s="37">
        <v>12.216666666666665</v>
      </c>
      <c r="G215" s="37">
        <v>11.93333333333333</v>
      </c>
      <c r="H215" s="37">
        <v>13.033333333333331</v>
      </c>
      <c r="I215" s="37">
        <v>13.316666666666666</v>
      </c>
      <c r="J215" s="37">
        <v>13.583333333333332</v>
      </c>
      <c r="K215" s="37">
        <v>13.05</v>
      </c>
      <c r="L215" s="37">
        <v>12.5</v>
      </c>
      <c r="M215" s="37">
        <v>866.25594000000001</v>
      </c>
      <c r="N215" s="1"/>
      <c r="O215" s="1"/>
    </row>
    <row r="216" spans="1:15" ht="12.75" customHeight="1">
      <c r="A216" s="53">
        <v>207</v>
      </c>
      <c r="B216" s="28" t="s">
        <v>213</v>
      </c>
      <c r="C216" s="37">
        <v>220.95</v>
      </c>
      <c r="D216" s="37">
        <v>219.61666666666665</v>
      </c>
      <c r="E216" s="37">
        <v>216.8833333333333</v>
      </c>
      <c r="F216" s="37">
        <v>212.81666666666666</v>
      </c>
      <c r="G216" s="37">
        <v>210.08333333333331</v>
      </c>
      <c r="H216" s="37">
        <v>223.68333333333328</v>
      </c>
      <c r="I216" s="37">
        <v>226.41666666666663</v>
      </c>
      <c r="J216" s="37">
        <v>230.48333333333326</v>
      </c>
      <c r="K216" s="37">
        <v>222.35</v>
      </c>
      <c r="L216" s="37">
        <v>215.55</v>
      </c>
      <c r="M216" s="37">
        <v>62.466790000000003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G15" sqref="G1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02"/>
      <c r="B1" s="503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44739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95" t="s">
        <v>16</v>
      </c>
      <c r="B9" s="497" t="s">
        <v>18</v>
      </c>
      <c r="C9" s="501" t="s">
        <v>20</v>
      </c>
      <c r="D9" s="501" t="s">
        <v>21</v>
      </c>
      <c r="E9" s="492" t="s">
        <v>22</v>
      </c>
      <c r="F9" s="493"/>
      <c r="G9" s="494"/>
      <c r="H9" s="492" t="s">
        <v>23</v>
      </c>
      <c r="I9" s="493"/>
      <c r="J9" s="494"/>
      <c r="K9" s="23"/>
      <c r="L9" s="24"/>
      <c r="M9" s="50"/>
      <c r="N9" s="1"/>
      <c r="O9" s="1"/>
    </row>
    <row r="10" spans="1:15" ht="42.75" customHeight="1">
      <c r="A10" s="499"/>
      <c r="B10" s="500"/>
      <c r="C10" s="500"/>
      <c r="D10" s="50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10" t="s">
        <v>287</v>
      </c>
      <c r="C11" s="301">
        <v>20456.45</v>
      </c>
      <c r="D11" s="302">
        <v>20387.166666666668</v>
      </c>
      <c r="E11" s="302">
        <v>20147.633333333335</v>
      </c>
      <c r="F11" s="302">
        <v>19838.816666666666</v>
      </c>
      <c r="G11" s="302">
        <v>19599.283333333333</v>
      </c>
      <c r="H11" s="302">
        <v>20695.983333333337</v>
      </c>
      <c r="I11" s="302">
        <v>20935.51666666667</v>
      </c>
      <c r="J11" s="302">
        <v>21244.333333333339</v>
      </c>
      <c r="K11" s="301">
        <v>20626.7</v>
      </c>
      <c r="L11" s="301">
        <v>20078.349999999999</v>
      </c>
      <c r="M11" s="301">
        <v>0.22800000000000001</v>
      </c>
      <c r="N11" s="1"/>
      <c r="O11" s="1"/>
    </row>
    <row r="12" spans="1:15" ht="12" customHeight="1">
      <c r="A12" s="30">
        <v>2</v>
      </c>
      <c r="B12" s="311" t="s">
        <v>292</v>
      </c>
      <c r="C12" s="301">
        <v>392.15</v>
      </c>
      <c r="D12" s="302">
        <v>391.56666666666666</v>
      </c>
      <c r="E12" s="302">
        <v>388.13333333333333</v>
      </c>
      <c r="F12" s="302">
        <v>384.11666666666667</v>
      </c>
      <c r="G12" s="302">
        <v>380.68333333333334</v>
      </c>
      <c r="H12" s="302">
        <v>395.58333333333331</v>
      </c>
      <c r="I12" s="302">
        <v>399.01666666666659</v>
      </c>
      <c r="J12" s="302">
        <v>403.0333333333333</v>
      </c>
      <c r="K12" s="301">
        <v>395</v>
      </c>
      <c r="L12" s="301">
        <v>387.55</v>
      </c>
      <c r="M12" s="301">
        <v>0.45178000000000001</v>
      </c>
      <c r="N12" s="1"/>
      <c r="O12" s="1"/>
    </row>
    <row r="13" spans="1:15" ht="12" customHeight="1">
      <c r="A13" s="30">
        <v>3</v>
      </c>
      <c r="B13" s="311" t="s">
        <v>39</v>
      </c>
      <c r="C13" s="301">
        <v>712.45</v>
      </c>
      <c r="D13" s="302">
        <v>711.94999999999993</v>
      </c>
      <c r="E13" s="302">
        <v>706.49999999999989</v>
      </c>
      <c r="F13" s="302">
        <v>700.55</v>
      </c>
      <c r="G13" s="302">
        <v>695.09999999999991</v>
      </c>
      <c r="H13" s="302">
        <v>717.89999999999986</v>
      </c>
      <c r="I13" s="302">
        <v>723.34999999999991</v>
      </c>
      <c r="J13" s="302">
        <v>729.29999999999984</v>
      </c>
      <c r="K13" s="301">
        <v>717.4</v>
      </c>
      <c r="L13" s="301">
        <v>706</v>
      </c>
      <c r="M13" s="301">
        <v>4.1271500000000003</v>
      </c>
      <c r="N13" s="1"/>
      <c r="O13" s="1"/>
    </row>
    <row r="14" spans="1:15" ht="12" customHeight="1">
      <c r="A14" s="30">
        <v>4</v>
      </c>
      <c r="B14" s="311" t="s">
        <v>293</v>
      </c>
      <c r="C14" s="301">
        <v>1998</v>
      </c>
      <c r="D14" s="302">
        <v>1997.25</v>
      </c>
      <c r="E14" s="302">
        <v>1975.75</v>
      </c>
      <c r="F14" s="302">
        <v>1953.5</v>
      </c>
      <c r="G14" s="302">
        <v>1932</v>
      </c>
      <c r="H14" s="302">
        <v>2019.5</v>
      </c>
      <c r="I14" s="302">
        <v>2041</v>
      </c>
      <c r="J14" s="302">
        <v>2063.25</v>
      </c>
      <c r="K14" s="301">
        <v>2018.75</v>
      </c>
      <c r="L14" s="301">
        <v>1975</v>
      </c>
      <c r="M14" s="301">
        <v>0.43952999999999998</v>
      </c>
      <c r="N14" s="1"/>
      <c r="O14" s="1"/>
    </row>
    <row r="15" spans="1:15" ht="12" customHeight="1">
      <c r="A15" s="30">
        <v>5</v>
      </c>
      <c r="B15" s="311" t="s">
        <v>288</v>
      </c>
      <c r="C15" s="301">
        <v>2290.35</v>
      </c>
      <c r="D15" s="302">
        <v>2283.4666666666667</v>
      </c>
      <c r="E15" s="302">
        <v>2256.9333333333334</v>
      </c>
      <c r="F15" s="302">
        <v>2223.5166666666669</v>
      </c>
      <c r="G15" s="302">
        <v>2196.9833333333336</v>
      </c>
      <c r="H15" s="302">
        <v>2316.8833333333332</v>
      </c>
      <c r="I15" s="302">
        <v>2343.416666666667</v>
      </c>
      <c r="J15" s="302">
        <v>2376.833333333333</v>
      </c>
      <c r="K15" s="301">
        <v>2310</v>
      </c>
      <c r="L15" s="301">
        <v>2250.0500000000002</v>
      </c>
      <c r="M15" s="301">
        <v>1.9044000000000001</v>
      </c>
      <c r="N15" s="1"/>
      <c r="O15" s="1"/>
    </row>
    <row r="16" spans="1:15" ht="12" customHeight="1">
      <c r="A16" s="30">
        <v>6</v>
      </c>
      <c r="B16" s="311" t="s">
        <v>237</v>
      </c>
      <c r="C16" s="301">
        <v>18058.45</v>
      </c>
      <c r="D16" s="302">
        <v>18071.133333333331</v>
      </c>
      <c r="E16" s="302">
        <v>17942.266666666663</v>
      </c>
      <c r="F16" s="302">
        <v>17826.083333333332</v>
      </c>
      <c r="G16" s="302">
        <v>17697.216666666664</v>
      </c>
      <c r="H16" s="302">
        <v>18187.316666666662</v>
      </c>
      <c r="I16" s="302">
        <v>18316.183333333331</v>
      </c>
      <c r="J16" s="302">
        <v>18432.366666666661</v>
      </c>
      <c r="K16" s="301">
        <v>18200</v>
      </c>
      <c r="L16" s="301">
        <v>17954.95</v>
      </c>
      <c r="M16" s="301">
        <v>0.10505</v>
      </c>
      <c r="N16" s="1"/>
      <c r="O16" s="1"/>
    </row>
    <row r="17" spans="1:15" ht="12" customHeight="1">
      <c r="A17" s="30">
        <v>7</v>
      </c>
      <c r="B17" s="311" t="s">
        <v>241</v>
      </c>
      <c r="C17" s="301">
        <v>90.75</v>
      </c>
      <c r="D17" s="302">
        <v>90.516666666666666</v>
      </c>
      <c r="E17" s="302">
        <v>89.783333333333331</v>
      </c>
      <c r="F17" s="302">
        <v>88.816666666666663</v>
      </c>
      <c r="G17" s="302">
        <v>88.083333333333329</v>
      </c>
      <c r="H17" s="302">
        <v>91.483333333333334</v>
      </c>
      <c r="I17" s="302">
        <v>92.216666666666654</v>
      </c>
      <c r="J17" s="302">
        <v>93.183333333333337</v>
      </c>
      <c r="K17" s="301">
        <v>91.25</v>
      </c>
      <c r="L17" s="301">
        <v>89.55</v>
      </c>
      <c r="M17" s="301">
        <v>16.963080000000001</v>
      </c>
      <c r="N17" s="1"/>
      <c r="O17" s="1"/>
    </row>
    <row r="18" spans="1:15" ht="12" customHeight="1">
      <c r="A18" s="30">
        <v>8</v>
      </c>
      <c r="B18" s="311" t="s">
        <v>41</v>
      </c>
      <c r="C18" s="301">
        <v>239.75</v>
      </c>
      <c r="D18" s="302">
        <v>239.91666666666666</v>
      </c>
      <c r="E18" s="302">
        <v>236.5333333333333</v>
      </c>
      <c r="F18" s="302">
        <v>233.31666666666663</v>
      </c>
      <c r="G18" s="302">
        <v>229.93333333333328</v>
      </c>
      <c r="H18" s="302">
        <v>243.13333333333333</v>
      </c>
      <c r="I18" s="302">
        <v>246.51666666666671</v>
      </c>
      <c r="J18" s="302">
        <v>249.73333333333335</v>
      </c>
      <c r="K18" s="301">
        <v>243.3</v>
      </c>
      <c r="L18" s="301">
        <v>236.7</v>
      </c>
      <c r="M18" s="301">
        <v>15.92567</v>
      </c>
      <c r="N18" s="1"/>
      <c r="O18" s="1"/>
    </row>
    <row r="19" spans="1:15" ht="12" customHeight="1">
      <c r="A19" s="30">
        <v>9</v>
      </c>
      <c r="B19" s="311" t="s">
        <v>43</v>
      </c>
      <c r="C19" s="301">
        <v>2098.1999999999998</v>
      </c>
      <c r="D19" s="302">
        <v>2101.6833333333329</v>
      </c>
      <c r="E19" s="302">
        <v>2087.1666666666661</v>
      </c>
      <c r="F19" s="302">
        <v>2076.1333333333332</v>
      </c>
      <c r="G19" s="302">
        <v>2061.6166666666663</v>
      </c>
      <c r="H19" s="302">
        <v>2112.7166666666658</v>
      </c>
      <c r="I19" s="302">
        <v>2127.2333333333331</v>
      </c>
      <c r="J19" s="302">
        <v>2138.2666666666655</v>
      </c>
      <c r="K19" s="301">
        <v>2116.1999999999998</v>
      </c>
      <c r="L19" s="301">
        <v>2090.65</v>
      </c>
      <c r="M19" s="301">
        <v>2.3688899999999999</v>
      </c>
      <c r="N19" s="1"/>
      <c r="O19" s="1"/>
    </row>
    <row r="20" spans="1:15" ht="12" customHeight="1">
      <c r="A20" s="30">
        <v>10</v>
      </c>
      <c r="B20" s="311" t="s">
        <v>45</v>
      </c>
      <c r="C20" s="301">
        <v>2161.4499999999998</v>
      </c>
      <c r="D20" s="302">
        <v>2146.0166666666664</v>
      </c>
      <c r="E20" s="302">
        <v>2124.0333333333328</v>
      </c>
      <c r="F20" s="302">
        <v>2086.6166666666663</v>
      </c>
      <c r="G20" s="302">
        <v>2064.6333333333328</v>
      </c>
      <c r="H20" s="302">
        <v>2183.4333333333329</v>
      </c>
      <c r="I20" s="302">
        <v>2205.4166666666665</v>
      </c>
      <c r="J20" s="302">
        <v>2242.833333333333</v>
      </c>
      <c r="K20" s="301">
        <v>2168</v>
      </c>
      <c r="L20" s="301">
        <v>2108.6</v>
      </c>
      <c r="M20" s="301">
        <v>11.56536</v>
      </c>
      <c r="N20" s="1"/>
      <c r="O20" s="1"/>
    </row>
    <row r="21" spans="1:15" ht="12" customHeight="1">
      <c r="A21" s="30">
        <v>11</v>
      </c>
      <c r="B21" s="311" t="s">
        <v>238</v>
      </c>
      <c r="C21" s="301">
        <v>1857.6</v>
      </c>
      <c r="D21" s="302">
        <v>1842.55</v>
      </c>
      <c r="E21" s="302">
        <v>1817.6</v>
      </c>
      <c r="F21" s="302">
        <v>1777.6</v>
      </c>
      <c r="G21" s="302">
        <v>1752.6499999999999</v>
      </c>
      <c r="H21" s="302">
        <v>1882.55</v>
      </c>
      <c r="I21" s="302">
        <v>1907.5000000000002</v>
      </c>
      <c r="J21" s="302">
        <v>1947.5</v>
      </c>
      <c r="K21" s="301">
        <v>1867.5</v>
      </c>
      <c r="L21" s="301">
        <v>1802.55</v>
      </c>
      <c r="M21" s="301">
        <v>17.22411</v>
      </c>
      <c r="N21" s="1"/>
      <c r="O21" s="1"/>
    </row>
    <row r="22" spans="1:15" ht="12" customHeight="1">
      <c r="A22" s="30">
        <v>12</v>
      </c>
      <c r="B22" s="311" t="s">
        <v>46</v>
      </c>
      <c r="C22" s="301">
        <v>686.4</v>
      </c>
      <c r="D22" s="302">
        <v>683.81666666666661</v>
      </c>
      <c r="E22" s="302">
        <v>679.68333333333317</v>
      </c>
      <c r="F22" s="302">
        <v>672.96666666666658</v>
      </c>
      <c r="G22" s="302">
        <v>668.83333333333314</v>
      </c>
      <c r="H22" s="302">
        <v>690.53333333333319</v>
      </c>
      <c r="I22" s="302">
        <v>694.66666666666663</v>
      </c>
      <c r="J22" s="302">
        <v>701.38333333333321</v>
      </c>
      <c r="K22" s="301">
        <v>687.95</v>
      </c>
      <c r="L22" s="301">
        <v>677.1</v>
      </c>
      <c r="M22" s="301">
        <v>27.409269999999999</v>
      </c>
      <c r="N22" s="1"/>
      <c r="O22" s="1"/>
    </row>
    <row r="23" spans="1:15" ht="12.75" customHeight="1">
      <c r="A23" s="30">
        <v>13</v>
      </c>
      <c r="B23" s="311" t="s">
        <v>240</v>
      </c>
      <c r="C23" s="301">
        <v>2152.1</v>
      </c>
      <c r="D23" s="302">
        <v>2138.6999999999998</v>
      </c>
      <c r="E23" s="302">
        <v>2108.4499999999998</v>
      </c>
      <c r="F23" s="302">
        <v>2064.8000000000002</v>
      </c>
      <c r="G23" s="302">
        <v>2034.5500000000002</v>
      </c>
      <c r="H23" s="302">
        <v>2182.3499999999995</v>
      </c>
      <c r="I23" s="302">
        <v>2212.5999999999995</v>
      </c>
      <c r="J23" s="302">
        <v>2256.2499999999991</v>
      </c>
      <c r="K23" s="301">
        <v>2168.9499999999998</v>
      </c>
      <c r="L23" s="301">
        <v>2095.0500000000002</v>
      </c>
      <c r="M23" s="301">
        <v>3.9590900000000002</v>
      </c>
      <c r="N23" s="1"/>
      <c r="O23" s="1"/>
    </row>
    <row r="24" spans="1:15" ht="12.75" customHeight="1">
      <c r="A24" s="30">
        <v>14</v>
      </c>
      <c r="B24" s="311" t="s">
        <v>294</v>
      </c>
      <c r="C24" s="301">
        <v>268.39999999999998</v>
      </c>
      <c r="D24" s="302">
        <v>268.98333333333335</v>
      </c>
      <c r="E24" s="302">
        <v>266.41666666666669</v>
      </c>
      <c r="F24" s="302">
        <v>264.43333333333334</v>
      </c>
      <c r="G24" s="302">
        <v>261.86666666666667</v>
      </c>
      <c r="H24" s="302">
        <v>270.9666666666667</v>
      </c>
      <c r="I24" s="302">
        <v>273.5333333333333</v>
      </c>
      <c r="J24" s="302">
        <v>275.51666666666671</v>
      </c>
      <c r="K24" s="301">
        <v>271.55</v>
      </c>
      <c r="L24" s="301">
        <v>267</v>
      </c>
      <c r="M24" s="301">
        <v>0.42625999999999997</v>
      </c>
      <c r="N24" s="1"/>
      <c r="O24" s="1"/>
    </row>
    <row r="25" spans="1:15" ht="12.75" customHeight="1">
      <c r="A25" s="30">
        <v>15</v>
      </c>
      <c r="B25" s="311" t="s">
        <v>295</v>
      </c>
      <c r="C25" s="301">
        <v>210.1</v>
      </c>
      <c r="D25" s="302">
        <v>208.61666666666667</v>
      </c>
      <c r="E25" s="302">
        <v>206.08333333333334</v>
      </c>
      <c r="F25" s="302">
        <v>202.06666666666666</v>
      </c>
      <c r="G25" s="302">
        <v>199.53333333333333</v>
      </c>
      <c r="H25" s="302">
        <v>212.63333333333335</v>
      </c>
      <c r="I25" s="302">
        <v>215.16666666666666</v>
      </c>
      <c r="J25" s="302">
        <v>219.18333333333337</v>
      </c>
      <c r="K25" s="301">
        <v>211.15</v>
      </c>
      <c r="L25" s="301">
        <v>204.6</v>
      </c>
      <c r="M25" s="301">
        <v>3.5324300000000002</v>
      </c>
      <c r="N25" s="1"/>
      <c r="O25" s="1"/>
    </row>
    <row r="26" spans="1:15" ht="12.75" customHeight="1">
      <c r="A26" s="30">
        <v>16</v>
      </c>
      <c r="B26" s="311" t="s">
        <v>296</v>
      </c>
      <c r="C26" s="301">
        <v>1025.75</v>
      </c>
      <c r="D26" s="302">
        <v>1022.2333333333335</v>
      </c>
      <c r="E26" s="302">
        <v>999.91666666666697</v>
      </c>
      <c r="F26" s="302">
        <v>974.08333333333348</v>
      </c>
      <c r="G26" s="302">
        <v>951.76666666666699</v>
      </c>
      <c r="H26" s="302">
        <v>1048.0666666666671</v>
      </c>
      <c r="I26" s="302">
        <v>1070.3833333333332</v>
      </c>
      <c r="J26" s="302">
        <v>1096.2166666666669</v>
      </c>
      <c r="K26" s="301">
        <v>1044.55</v>
      </c>
      <c r="L26" s="301">
        <v>996.4</v>
      </c>
      <c r="M26" s="301">
        <v>3.7843</v>
      </c>
      <c r="N26" s="1"/>
      <c r="O26" s="1"/>
    </row>
    <row r="27" spans="1:15" ht="12.75" customHeight="1">
      <c r="A27" s="30">
        <v>17</v>
      </c>
      <c r="B27" s="311" t="s">
        <v>290</v>
      </c>
      <c r="C27" s="301">
        <v>2179.6</v>
      </c>
      <c r="D27" s="302">
        <v>2172.2833333333333</v>
      </c>
      <c r="E27" s="302">
        <v>2133.4166666666665</v>
      </c>
      <c r="F27" s="302">
        <v>2087.2333333333331</v>
      </c>
      <c r="G27" s="302">
        <v>2048.3666666666663</v>
      </c>
      <c r="H27" s="302">
        <v>2218.4666666666667</v>
      </c>
      <c r="I27" s="302">
        <v>2257.3333333333335</v>
      </c>
      <c r="J27" s="302">
        <v>2303.5166666666669</v>
      </c>
      <c r="K27" s="301">
        <v>2211.15</v>
      </c>
      <c r="L27" s="301">
        <v>2126.1</v>
      </c>
      <c r="M27" s="301">
        <v>0.60023000000000004</v>
      </c>
      <c r="N27" s="1"/>
      <c r="O27" s="1"/>
    </row>
    <row r="28" spans="1:15" ht="12.75" customHeight="1">
      <c r="A28" s="30">
        <v>18</v>
      </c>
      <c r="B28" s="311" t="s">
        <v>242</v>
      </c>
      <c r="C28" s="301">
        <v>1247.3499999999999</v>
      </c>
      <c r="D28" s="302">
        <v>1235.9833333333333</v>
      </c>
      <c r="E28" s="302">
        <v>1213.0166666666667</v>
      </c>
      <c r="F28" s="302">
        <v>1178.6833333333334</v>
      </c>
      <c r="G28" s="302">
        <v>1155.7166666666667</v>
      </c>
      <c r="H28" s="302">
        <v>1270.3166666666666</v>
      </c>
      <c r="I28" s="302">
        <v>1293.2833333333333</v>
      </c>
      <c r="J28" s="302">
        <v>1327.6166666666666</v>
      </c>
      <c r="K28" s="301">
        <v>1258.95</v>
      </c>
      <c r="L28" s="301">
        <v>1201.6500000000001</v>
      </c>
      <c r="M28" s="301">
        <v>1.89568</v>
      </c>
      <c r="N28" s="1"/>
      <c r="O28" s="1"/>
    </row>
    <row r="29" spans="1:15" ht="12.75" customHeight="1">
      <c r="A29" s="30">
        <v>19</v>
      </c>
      <c r="B29" s="311" t="s">
        <v>297</v>
      </c>
      <c r="C29" s="301">
        <v>60.6</v>
      </c>
      <c r="D29" s="302">
        <v>60.533333333333331</v>
      </c>
      <c r="E29" s="302">
        <v>59.966666666666661</v>
      </c>
      <c r="F29" s="302">
        <v>59.333333333333329</v>
      </c>
      <c r="G29" s="302">
        <v>58.766666666666659</v>
      </c>
      <c r="H29" s="302">
        <v>61.166666666666664</v>
      </c>
      <c r="I29" s="302">
        <v>61.733333333333327</v>
      </c>
      <c r="J29" s="302">
        <v>62.366666666666667</v>
      </c>
      <c r="K29" s="301">
        <v>61.1</v>
      </c>
      <c r="L29" s="301">
        <v>59.9</v>
      </c>
      <c r="M29" s="301">
        <v>0.55030000000000001</v>
      </c>
      <c r="N29" s="1"/>
      <c r="O29" s="1"/>
    </row>
    <row r="30" spans="1:15" ht="12.75" customHeight="1">
      <c r="A30" s="30">
        <v>20</v>
      </c>
      <c r="B30" s="311" t="s">
        <v>48</v>
      </c>
      <c r="C30" s="301">
        <v>3005.35</v>
      </c>
      <c r="D30" s="302">
        <v>3058.5166666666664</v>
      </c>
      <c r="E30" s="302">
        <v>2937.0333333333328</v>
      </c>
      <c r="F30" s="302">
        <v>2868.7166666666662</v>
      </c>
      <c r="G30" s="302">
        <v>2747.2333333333327</v>
      </c>
      <c r="H30" s="302">
        <v>3126.833333333333</v>
      </c>
      <c r="I30" s="302">
        <v>3248.3166666666666</v>
      </c>
      <c r="J30" s="302">
        <v>3316.6333333333332</v>
      </c>
      <c r="K30" s="301">
        <v>3180</v>
      </c>
      <c r="L30" s="301">
        <v>2990.2</v>
      </c>
      <c r="M30" s="301">
        <v>0.99560999999999999</v>
      </c>
      <c r="N30" s="1"/>
      <c r="O30" s="1"/>
    </row>
    <row r="31" spans="1:15" ht="12.75" customHeight="1">
      <c r="A31" s="30">
        <v>21</v>
      </c>
      <c r="B31" s="311" t="s">
        <v>298</v>
      </c>
      <c r="C31" s="301">
        <v>2601.1</v>
      </c>
      <c r="D31" s="302">
        <v>2615.1166666666668</v>
      </c>
      <c r="E31" s="302">
        <v>2580.9833333333336</v>
      </c>
      <c r="F31" s="302">
        <v>2560.8666666666668</v>
      </c>
      <c r="G31" s="302">
        <v>2526.7333333333336</v>
      </c>
      <c r="H31" s="302">
        <v>2635.2333333333336</v>
      </c>
      <c r="I31" s="302">
        <v>2669.3666666666668</v>
      </c>
      <c r="J31" s="302">
        <v>2689.4833333333336</v>
      </c>
      <c r="K31" s="301">
        <v>2649.25</v>
      </c>
      <c r="L31" s="301">
        <v>2595</v>
      </c>
      <c r="M31" s="301">
        <v>0.15478</v>
      </c>
      <c r="N31" s="1"/>
      <c r="O31" s="1"/>
    </row>
    <row r="32" spans="1:15" ht="12.75" customHeight="1">
      <c r="A32" s="30">
        <v>22</v>
      </c>
      <c r="B32" s="311" t="s">
        <v>299</v>
      </c>
      <c r="C32" s="301">
        <v>20.05</v>
      </c>
      <c r="D32" s="302">
        <v>20.05</v>
      </c>
      <c r="E32" s="302">
        <v>19.8</v>
      </c>
      <c r="F32" s="302">
        <v>19.55</v>
      </c>
      <c r="G32" s="302">
        <v>19.3</v>
      </c>
      <c r="H32" s="302">
        <v>20.3</v>
      </c>
      <c r="I32" s="302">
        <v>20.55</v>
      </c>
      <c r="J32" s="302">
        <v>20.8</v>
      </c>
      <c r="K32" s="301">
        <v>20.3</v>
      </c>
      <c r="L32" s="301">
        <v>19.8</v>
      </c>
      <c r="M32" s="301">
        <v>13.173080000000001</v>
      </c>
      <c r="N32" s="1"/>
      <c r="O32" s="1"/>
    </row>
    <row r="33" spans="1:15" ht="12.75" customHeight="1">
      <c r="A33" s="30">
        <v>23</v>
      </c>
      <c r="B33" s="311" t="s">
        <v>50</v>
      </c>
      <c r="C33" s="301">
        <v>466.1</v>
      </c>
      <c r="D33" s="302">
        <v>464.25</v>
      </c>
      <c r="E33" s="302">
        <v>461.3</v>
      </c>
      <c r="F33" s="302">
        <v>456.5</v>
      </c>
      <c r="G33" s="302">
        <v>453.55</v>
      </c>
      <c r="H33" s="302">
        <v>469.05</v>
      </c>
      <c r="I33" s="302">
        <v>472.00000000000006</v>
      </c>
      <c r="J33" s="302">
        <v>476.8</v>
      </c>
      <c r="K33" s="301">
        <v>467.2</v>
      </c>
      <c r="L33" s="301">
        <v>459.45</v>
      </c>
      <c r="M33" s="301">
        <v>2.5603500000000001</v>
      </c>
      <c r="N33" s="1"/>
      <c r="O33" s="1"/>
    </row>
    <row r="34" spans="1:15" ht="12.75" customHeight="1">
      <c r="A34" s="30">
        <v>24</v>
      </c>
      <c r="B34" s="311" t="s">
        <v>300</v>
      </c>
      <c r="C34" s="301">
        <v>2172.8000000000002</v>
      </c>
      <c r="D34" s="302">
        <v>2159.8666666666663</v>
      </c>
      <c r="E34" s="302">
        <v>2133.1333333333328</v>
      </c>
      <c r="F34" s="302">
        <v>2093.4666666666662</v>
      </c>
      <c r="G34" s="302">
        <v>2066.7333333333327</v>
      </c>
      <c r="H34" s="302">
        <v>2199.5333333333328</v>
      </c>
      <c r="I34" s="302">
        <v>2226.2666666666664</v>
      </c>
      <c r="J34" s="302">
        <v>2265.9333333333329</v>
      </c>
      <c r="K34" s="301">
        <v>2186.6</v>
      </c>
      <c r="L34" s="301">
        <v>2120.1999999999998</v>
      </c>
      <c r="M34" s="301">
        <v>0.53500000000000003</v>
      </c>
      <c r="N34" s="1"/>
      <c r="O34" s="1"/>
    </row>
    <row r="35" spans="1:15" ht="12.75" customHeight="1">
      <c r="A35" s="30">
        <v>25</v>
      </c>
      <c r="B35" s="311" t="s">
        <v>51</v>
      </c>
      <c r="C35" s="301">
        <v>360.6</v>
      </c>
      <c r="D35" s="302">
        <v>360.59999999999997</v>
      </c>
      <c r="E35" s="302">
        <v>359.19999999999993</v>
      </c>
      <c r="F35" s="302">
        <v>357.79999999999995</v>
      </c>
      <c r="G35" s="302">
        <v>356.39999999999992</v>
      </c>
      <c r="H35" s="302">
        <v>361.99999999999994</v>
      </c>
      <c r="I35" s="302">
        <v>363.39999999999992</v>
      </c>
      <c r="J35" s="302">
        <v>364.79999999999995</v>
      </c>
      <c r="K35" s="301">
        <v>362</v>
      </c>
      <c r="L35" s="301">
        <v>359.2</v>
      </c>
      <c r="M35" s="301">
        <v>27.133330000000001</v>
      </c>
      <c r="N35" s="1"/>
      <c r="O35" s="1"/>
    </row>
    <row r="36" spans="1:15" ht="12.75" customHeight="1">
      <c r="A36" s="30">
        <v>26</v>
      </c>
      <c r="B36" s="311" t="s">
        <v>847</v>
      </c>
      <c r="C36" s="301">
        <v>1177.25</v>
      </c>
      <c r="D36" s="302">
        <v>1171.4166666666667</v>
      </c>
      <c r="E36" s="302">
        <v>1157.8333333333335</v>
      </c>
      <c r="F36" s="302">
        <v>1138.4166666666667</v>
      </c>
      <c r="G36" s="302">
        <v>1124.8333333333335</v>
      </c>
      <c r="H36" s="302">
        <v>1190.8333333333335</v>
      </c>
      <c r="I36" s="302">
        <v>1204.416666666667</v>
      </c>
      <c r="J36" s="302">
        <v>1223.8333333333335</v>
      </c>
      <c r="K36" s="301">
        <v>1185</v>
      </c>
      <c r="L36" s="301">
        <v>1152</v>
      </c>
      <c r="M36" s="301">
        <v>5.8292099999999998</v>
      </c>
      <c r="N36" s="1"/>
      <c r="O36" s="1"/>
    </row>
    <row r="37" spans="1:15" ht="12.75" customHeight="1">
      <c r="A37" s="30">
        <v>27</v>
      </c>
      <c r="B37" s="311" t="s">
        <v>809</v>
      </c>
      <c r="C37" s="301">
        <v>617.15</v>
      </c>
      <c r="D37" s="302">
        <v>612.59999999999991</v>
      </c>
      <c r="E37" s="302">
        <v>597.64999999999986</v>
      </c>
      <c r="F37" s="302">
        <v>578.15</v>
      </c>
      <c r="G37" s="302">
        <v>563.19999999999993</v>
      </c>
      <c r="H37" s="302">
        <v>632.0999999999998</v>
      </c>
      <c r="I37" s="302">
        <v>647.04999999999984</v>
      </c>
      <c r="J37" s="302">
        <v>666.54999999999973</v>
      </c>
      <c r="K37" s="301">
        <v>627.54999999999995</v>
      </c>
      <c r="L37" s="301">
        <v>593.1</v>
      </c>
      <c r="M37" s="301">
        <v>0.95908000000000004</v>
      </c>
      <c r="N37" s="1"/>
      <c r="O37" s="1"/>
    </row>
    <row r="38" spans="1:15" ht="12.75" customHeight="1">
      <c r="A38" s="30">
        <v>28</v>
      </c>
      <c r="B38" s="311" t="s">
        <v>291</v>
      </c>
      <c r="C38" s="301">
        <v>882.95</v>
      </c>
      <c r="D38" s="302">
        <v>878.81666666666661</v>
      </c>
      <c r="E38" s="302">
        <v>870.63333333333321</v>
      </c>
      <c r="F38" s="302">
        <v>858.31666666666661</v>
      </c>
      <c r="G38" s="302">
        <v>850.13333333333321</v>
      </c>
      <c r="H38" s="302">
        <v>891.13333333333321</v>
      </c>
      <c r="I38" s="302">
        <v>899.31666666666661</v>
      </c>
      <c r="J38" s="302">
        <v>911.63333333333321</v>
      </c>
      <c r="K38" s="301">
        <v>887</v>
      </c>
      <c r="L38" s="301">
        <v>866.5</v>
      </c>
      <c r="M38" s="301">
        <v>1.61209</v>
      </c>
      <c r="N38" s="1"/>
      <c r="O38" s="1"/>
    </row>
    <row r="39" spans="1:15" ht="12.75" customHeight="1">
      <c r="A39" s="30">
        <v>29</v>
      </c>
      <c r="B39" s="311" t="s">
        <v>52</v>
      </c>
      <c r="C39" s="301">
        <v>726.6</v>
      </c>
      <c r="D39" s="302">
        <v>726.03333333333342</v>
      </c>
      <c r="E39" s="302">
        <v>709.86666666666679</v>
      </c>
      <c r="F39" s="302">
        <v>693.13333333333333</v>
      </c>
      <c r="G39" s="302">
        <v>676.9666666666667</v>
      </c>
      <c r="H39" s="302">
        <v>742.76666666666688</v>
      </c>
      <c r="I39" s="302">
        <v>758.93333333333362</v>
      </c>
      <c r="J39" s="302">
        <v>775.66666666666697</v>
      </c>
      <c r="K39" s="301">
        <v>742.2</v>
      </c>
      <c r="L39" s="301">
        <v>709.3</v>
      </c>
      <c r="M39" s="301">
        <v>0.58045999999999998</v>
      </c>
      <c r="N39" s="1"/>
      <c r="O39" s="1"/>
    </row>
    <row r="40" spans="1:15" ht="12.75" customHeight="1">
      <c r="A40" s="30">
        <v>30</v>
      </c>
      <c r="B40" s="311" t="s">
        <v>53</v>
      </c>
      <c r="C40" s="301">
        <v>3838.4</v>
      </c>
      <c r="D40" s="302">
        <v>3840.7999999999997</v>
      </c>
      <c r="E40" s="302">
        <v>3759.5999999999995</v>
      </c>
      <c r="F40" s="302">
        <v>3680.7999999999997</v>
      </c>
      <c r="G40" s="302">
        <v>3599.5999999999995</v>
      </c>
      <c r="H40" s="302">
        <v>3919.5999999999995</v>
      </c>
      <c r="I40" s="302">
        <v>4000.7999999999993</v>
      </c>
      <c r="J40" s="302">
        <v>4079.5999999999995</v>
      </c>
      <c r="K40" s="301">
        <v>3922</v>
      </c>
      <c r="L40" s="301">
        <v>3762</v>
      </c>
      <c r="M40" s="301">
        <v>10.24811</v>
      </c>
      <c r="N40" s="1"/>
      <c r="O40" s="1"/>
    </row>
    <row r="41" spans="1:15" ht="12.75" customHeight="1">
      <c r="A41" s="30">
        <v>31</v>
      </c>
      <c r="B41" s="311" t="s">
        <v>54</v>
      </c>
      <c r="C41" s="301">
        <v>181.3</v>
      </c>
      <c r="D41" s="302">
        <v>181.4</v>
      </c>
      <c r="E41" s="302">
        <v>179.8</v>
      </c>
      <c r="F41" s="302">
        <v>178.3</v>
      </c>
      <c r="G41" s="302">
        <v>176.70000000000002</v>
      </c>
      <c r="H41" s="302">
        <v>182.9</v>
      </c>
      <c r="I41" s="302">
        <v>184.49999999999997</v>
      </c>
      <c r="J41" s="302">
        <v>186</v>
      </c>
      <c r="K41" s="301">
        <v>183</v>
      </c>
      <c r="L41" s="301">
        <v>179.9</v>
      </c>
      <c r="M41" s="301">
        <v>34.912210000000002</v>
      </c>
      <c r="N41" s="1"/>
      <c r="O41" s="1"/>
    </row>
    <row r="42" spans="1:15" ht="12.75" customHeight="1">
      <c r="A42" s="30">
        <v>32</v>
      </c>
      <c r="B42" s="311" t="s">
        <v>301</v>
      </c>
      <c r="C42" s="301">
        <v>537.79999999999995</v>
      </c>
      <c r="D42" s="302">
        <v>526.26666666666665</v>
      </c>
      <c r="E42" s="302">
        <v>506.5333333333333</v>
      </c>
      <c r="F42" s="302">
        <v>475.26666666666665</v>
      </c>
      <c r="G42" s="302">
        <v>455.5333333333333</v>
      </c>
      <c r="H42" s="302">
        <v>557.5333333333333</v>
      </c>
      <c r="I42" s="302">
        <v>577.26666666666665</v>
      </c>
      <c r="J42" s="302">
        <v>608.5333333333333</v>
      </c>
      <c r="K42" s="301">
        <v>546</v>
      </c>
      <c r="L42" s="301">
        <v>495</v>
      </c>
      <c r="M42" s="301">
        <v>23.247990000000001</v>
      </c>
      <c r="N42" s="1"/>
      <c r="O42" s="1"/>
    </row>
    <row r="43" spans="1:15" ht="12.75" customHeight="1">
      <c r="A43" s="30">
        <v>33</v>
      </c>
      <c r="B43" s="311" t="s">
        <v>302</v>
      </c>
      <c r="C43" s="301">
        <v>71.95</v>
      </c>
      <c r="D43" s="302">
        <v>72.3</v>
      </c>
      <c r="E43" s="302">
        <v>70.8</v>
      </c>
      <c r="F43" s="302">
        <v>69.650000000000006</v>
      </c>
      <c r="G43" s="302">
        <v>68.150000000000006</v>
      </c>
      <c r="H43" s="302">
        <v>73.449999999999989</v>
      </c>
      <c r="I43" s="302">
        <v>74.949999999999989</v>
      </c>
      <c r="J43" s="302">
        <v>76.09999999999998</v>
      </c>
      <c r="K43" s="301">
        <v>73.8</v>
      </c>
      <c r="L43" s="301">
        <v>71.150000000000006</v>
      </c>
      <c r="M43" s="301">
        <v>5.3448200000000003</v>
      </c>
      <c r="N43" s="1"/>
      <c r="O43" s="1"/>
    </row>
    <row r="44" spans="1:15" ht="12.75" customHeight="1">
      <c r="A44" s="30">
        <v>34</v>
      </c>
      <c r="B44" s="311" t="s">
        <v>55</v>
      </c>
      <c r="C44" s="301">
        <v>140</v>
      </c>
      <c r="D44" s="302">
        <v>140.75</v>
      </c>
      <c r="E44" s="302">
        <v>138.80000000000001</v>
      </c>
      <c r="F44" s="302">
        <v>137.60000000000002</v>
      </c>
      <c r="G44" s="302">
        <v>135.65000000000003</v>
      </c>
      <c r="H44" s="302">
        <v>141.94999999999999</v>
      </c>
      <c r="I44" s="302">
        <v>143.89999999999998</v>
      </c>
      <c r="J44" s="302">
        <v>145.09999999999997</v>
      </c>
      <c r="K44" s="301">
        <v>142.69999999999999</v>
      </c>
      <c r="L44" s="301">
        <v>139.55000000000001</v>
      </c>
      <c r="M44" s="301">
        <v>192.76770999999999</v>
      </c>
      <c r="N44" s="1"/>
      <c r="O44" s="1"/>
    </row>
    <row r="45" spans="1:15" ht="12.75" customHeight="1">
      <c r="A45" s="30">
        <v>35</v>
      </c>
      <c r="B45" s="311" t="s">
        <v>57</v>
      </c>
      <c r="C45" s="301">
        <v>2760.9</v>
      </c>
      <c r="D45" s="302">
        <v>2757.2333333333336</v>
      </c>
      <c r="E45" s="302">
        <v>2729.666666666667</v>
      </c>
      <c r="F45" s="302">
        <v>2698.4333333333334</v>
      </c>
      <c r="G45" s="302">
        <v>2670.8666666666668</v>
      </c>
      <c r="H45" s="302">
        <v>2788.4666666666672</v>
      </c>
      <c r="I45" s="302">
        <v>2816.0333333333338</v>
      </c>
      <c r="J45" s="302">
        <v>2847.2666666666673</v>
      </c>
      <c r="K45" s="301">
        <v>2784.8</v>
      </c>
      <c r="L45" s="301">
        <v>2726</v>
      </c>
      <c r="M45" s="301">
        <v>22.155830000000002</v>
      </c>
      <c r="N45" s="1"/>
      <c r="O45" s="1"/>
    </row>
    <row r="46" spans="1:15" ht="12.75" customHeight="1">
      <c r="A46" s="30">
        <v>36</v>
      </c>
      <c r="B46" s="311" t="s">
        <v>303</v>
      </c>
      <c r="C46" s="301">
        <v>177.95</v>
      </c>
      <c r="D46" s="302">
        <v>176.66666666666666</v>
      </c>
      <c r="E46" s="302">
        <v>174.83333333333331</v>
      </c>
      <c r="F46" s="302">
        <v>171.71666666666667</v>
      </c>
      <c r="G46" s="302">
        <v>169.88333333333333</v>
      </c>
      <c r="H46" s="302">
        <v>179.7833333333333</v>
      </c>
      <c r="I46" s="302">
        <v>181.61666666666662</v>
      </c>
      <c r="J46" s="302">
        <v>184.73333333333329</v>
      </c>
      <c r="K46" s="301">
        <v>178.5</v>
      </c>
      <c r="L46" s="301">
        <v>173.55</v>
      </c>
      <c r="M46" s="301">
        <v>1.3822300000000001</v>
      </c>
      <c r="N46" s="1"/>
      <c r="O46" s="1"/>
    </row>
    <row r="47" spans="1:15" ht="12.75" customHeight="1">
      <c r="A47" s="30">
        <v>37</v>
      </c>
      <c r="B47" s="311" t="s">
        <v>305</v>
      </c>
      <c r="C47" s="301">
        <v>1668</v>
      </c>
      <c r="D47" s="302">
        <v>1674.1499999999999</v>
      </c>
      <c r="E47" s="302">
        <v>1653.8499999999997</v>
      </c>
      <c r="F47" s="302">
        <v>1639.6999999999998</v>
      </c>
      <c r="G47" s="302">
        <v>1619.3999999999996</v>
      </c>
      <c r="H47" s="302">
        <v>1688.2999999999997</v>
      </c>
      <c r="I47" s="302">
        <v>1708.6</v>
      </c>
      <c r="J47" s="302">
        <v>1722.7499999999998</v>
      </c>
      <c r="K47" s="301">
        <v>1694.45</v>
      </c>
      <c r="L47" s="301">
        <v>1660</v>
      </c>
      <c r="M47" s="301">
        <v>1.1054600000000001</v>
      </c>
      <c r="N47" s="1"/>
      <c r="O47" s="1"/>
    </row>
    <row r="48" spans="1:15" ht="12.75" customHeight="1">
      <c r="A48" s="30">
        <v>38</v>
      </c>
      <c r="B48" s="311" t="s">
        <v>304</v>
      </c>
      <c r="C48" s="301">
        <v>2735.1</v>
      </c>
      <c r="D48" s="302">
        <v>2751.7000000000003</v>
      </c>
      <c r="E48" s="302">
        <v>2693.4000000000005</v>
      </c>
      <c r="F48" s="302">
        <v>2651.7000000000003</v>
      </c>
      <c r="G48" s="302">
        <v>2593.4000000000005</v>
      </c>
      <c r="H48" s="302">
        <v>2793.4000000000005</v>
      </c>
      <c r="I48" s="302">
        <v>2851.7000000000007</v>
      </c>
      <c r="J48" s="302">
        <v>2893.4000000000005</v>
      </c>
      <c r="K48" s="301">
        <v>2810</v>
      </c>
      <c r="L48" s="301">
        <v>2710</v>
      </c>
      <c r="M48" s="301">
        <v>6.404E-2</v>
      </c>
      <c r="N48" s="1"/>
      <c r="O48" s="1"/>
    </row>
    <row r="49" spans="1:15" ht="12.75" customHeight="1">
      <c r="A49" s="30">
        <v>39</v>
      </c>
      <c r="B49" s="311" t="s">
        <v>239</v>
      </c>
      <c r="C49" s="301">
        <v>2291.6</v>
      </c>
      <c r="D49" s="302">
        <v>2297.2000000000003</v>
      </c>
      <c r="E49" s="302">
        <v>2259.4000000000005</v>
      </c>
      <c r="F49" s="302">
        <v>2227.2000000000003</v>
      </c>
      <c r="G49" s="302">
        <v>2189.4000000000005</v>
      </c>
      <c r="H49" s="302">
        <v>2329.4000000000005</v>
      </c>
      <c r="I49" s="302">
        <v>2367.2000000000007</v>
      </c>
      <c r="J49" s="302">
        <v>2399.4000000000005</v>
      </c>
      <c r="K49" s="301">
        <v>2335</v>
      </c>
      <c r="L49" s="301">
        <v>2265</v>
      </c>
      <c r="M49" s="301">
        <v>3.23814</v>
      </c>
      <c r="N49" s="1"/>
      <c r="O49" s="1"/>
    </row>
    <row r="50" spans="1:15" ht="12.75" customHeight="1">
      <c r="A50" s="30">
        <v>40</v>
      </c>
      <c r="B50" s="311" t="s">
        <v>306</v>
      </c>
      <c r="C50" s="301">
        <v>7933.95</v>
      </c>
      <c r="D50" s="302">
        <v>7977.583333333333</v>
      </c>
      <c r="E50" s="302">
        <v>7831.3666666666659</v>
      </c>
      <c r="F50" s="302">
        <v>7728.7833333333328</v>
      </c>
      <c r="G50" s="302">
        <v>7582.5666666666657</v>
      </c>
      <c r="H50" s="302">
        <v>8080.1666666666661</v>
      </c>
      <c r="I50" s="302">
        <v>8226.3833333333332</v>
      </c>
      <c r="J50" s="302">
        <v>8328.9666666666672</v>
      </c>
      <c r="K50" s="301">
        <v>8123.8</v>
      </c>
      <c r="L50" s="301">
        <v>7875</v>
      </c>
      <c r="M50" s="301">
        <v>0.36853999999999998</v>
      </c>
      <c r="N50" s="1"/>
      <c r="O50" s="1"/>
    </row>
    <row r="51" spans="1:15" ht="12.75" customHeight="1">
      <c r="A51" s="30">
        <v>41</v>
      </c>
      <c r="B51" s="311" t="s">
        <v>59</v>
      </c>
      <c r="C51" s="301">
        <v>614.45000000000005</v>
      </c>
      <c r="D51" s="302">
        <v>613.15</v>
      </c>
      <c r="E51" s="302">
        <v>606.29999999999995</v>
      </c>
      <c r="F51" s="302">
        <v>598.15</v>
      </c>
      <c r="G51" s="302">
        <v>591.29999999999995</v>
      </c>
      <c r="H51" s="302">
        <v>621.29999999999995</v>
      </c>
      <c r="I51" s="302">
        <v>628.15000000000009</v>
      </c>
      <c r="J51" s="302">
        <v>636.29999999999995</v>
      </c>
      <c r="K51" s="301">
        <v>620</v>
      </c>
      <c r="L51" s="301">
        <v>605</v>
      </c>
      <c r="M51" s="301">
        <v>13.29654</v>
      </c>
      <c r="N51" s="1"/>
      <c r="O51" s="1"/>
    </row>
    <row r="52" spans="1:15" ht="12.75" customHeight="1">
      <c r="A52" s="30">
        <v>42</v>
      </c>
      <c r="B52" s="311" t="s">
        <v>60</v>
      </c>
      <c r="C52" s="301">
        <v>526.5</v>
      </c>
      <c r="D52" s="302">
        <v>525.44999999999993</v>
      </c>
      <c r="E52" s="302">
        <v>521.04999999999984</v>
      </c>
      <c r="F52" s="302">
        <v>515.59999999999991</v>
      </c>
      <c r="G52" s="302">
        <v>511.19999999999982</v>
      </c>
      <c r="H52" s="302">
        <v>530.89999999999986</v>
      </c>
      <c r="I52" s="302">
        <v>535.29999999999995</v>
      </c>
      <c r="J52" s="302">
        <v>540.74999999999989</v>
      </c>
      <c r="K52" s="301">
        <v>529.85</v>
      </c>
      <c r="L52" s="301">
        <v>520</v>
      </c>
      <c r="M52" s="301">
        <v>13.860749999999999</v>
      </c>
      <c r="N52" s="1"/>
      <c r="O52" s="1"/>
    </row>
    <row r="53" spans="1:15" ht="12.75" customHeight="1">
      <c r="A53" s="30">
        <v>43</v>
      </c>
      <c r="B53" s="311" t="s">
        <v>307</v>
      </c>
      <c r="C53" s="301">
        <v>416.85</v>
      </c>
      <c r="D53" s="302">
        <v>417.65000000000003</v>
      </c>
      <c r="E53" s="302">
        <v>414.30000000000007</v>
      </c>
      <c r="F53" s="302">
        <v>411.75000000000006</v>
      </c>
      <c r="G53" s="302">
        <v>408.40000000000009</v>
      </c>
      <c r="H53" s="302">
        <v>420.20000000000005</v>
      </c>
      <c r="I53" s="302">
        <v>423.55000000000007</v>
      </c>
      <c r="J53" s="302">
        <v>426.1</v>
      </c>
      <c r="K53" s="301">
        <v>421</v>
      </c>
      <c r="L53" s="301">
        <v>415.1</v>
      </c>
      <c r="M53" s="301">
        <v>0.44135999999999997</v>
      </c>
      <c r="N53" s="1"/>
      <c r="O53" s="1"/>
    </row>
    <row r="54" spans="1:15" ht="12.75" customHeight="1">
      <c r="A54" s="30">
        <v>44</v>
      </c>
      <c r="B54" s="311" t="s">
        <v>61</v>
      </c>
      <c r="C54" s="301">
        <v>634</v>
      </c>
      <c r="D54" s="302">
        <v>636.0333333333333</v>
      </c>
      <c r="E54" s="302">
        <v>629.61666666666656</v>
      </c>
      <c r="F54" s="302">
        <v>625.23333333333323</v>
      </c>
      <c r="G54" s="302">
        <v>618.81666666666649</v>
      </c>
      <c r="H54" s="302">
        <v>640.41666666666663</v>
      </c>
      <c r="I54" s="302">
        <v>646.83333333333337</v>
      </c>
      <c r="J54" s="302">
        <v>651.2166666666667</v>
      </c>
      <c r="K54" s="301">
        <v>642.45000000000005</v>
      </c>
      <c r="L54" s="301">
        <v>631.65</v>
      </c>
      <c r="M54" s="301">
        <v>69.185839999999999</v>
      </c>
      <c r="N54" s="1"/>
      <c r="O54" s="1"/>
    </row>
    <row r="55" spans="1:15" ht="12.75" customHeight="1">
      <c r="A55" s="30">
        <v>45</v>
      </c>
      <c r="B55" s="311" t="s">
        <v>62</v>
      </c>
      <c r="C55" s="301">
        <v>3813.35</v>
      </c>
      <c r="D55" s="302">
        <v>3812.2166666666667</v>
      </c>
      <c r="E55" s="302">
        <v>3783.0833333333335</v>
      </c>
      <c r="F55" s="302">
        <v>3752.8166666666666</v>
      </c>
      <c r="G55" s="302">
        <v>3723.6833333333334</v>
      </c>
      <c r="H55" s="302">
        <v>3842.4833333333336</v>
      </c>
      <c r="I55" s="302">
        <v>3871.6166666666668</v>
      </c>
      <c r="J55" s="302">
        <v>3901.8833333333337</v>
      </c>
      <c r="K55" s="301">
        <v>3841.35</v>
      </c>
      <c r="L55" s="301">
        <v>3781.95</v>
      </c>
      <c r="M55" s="301">
        <v>5.5879799999999999</v>
      </c>
      <c r="N55" s="1"/>
      <c r="O55" s="1"/>
    </row>
    <row r="56" spans="1:15" ht="12.75" customHeight="1">
      <c r="A56" s="30">
        <v>46</v>
      </c>
      <c r="B56" s="311" t="s">
        <v>311</v>
      </c>
      <c r="C56" s="301">
        <v>135.4</v>
      </c>
      <c r="D56" s="302">
        <v>135.19999999999999</v>
      </c>
      <c r="E56" s="302">
        <v>133.39999999999998</v>
      </c>
      <c r="F56" s="302">
        <v>131.39999999999998</v>
      </c>
      <c r="G56" s="302">
        <v>129.59999999999997</v>
      </c>
      <c r="H56" s="302">
        <v>137.19999999999999</v>
      </c>
      <c r="I56" s="302">
        <v>139</v>
      </c>
      <c r="J56" s="302">
        <v>141</v>
      </c>
      <c r="K56" s="301">
        <v>137</v>
      </c>
      <c r="L56" s="301">
        <v>133.19999999999999</v>
      </c>
      <c r="M56" s="301">
        <v>2.1823999999999999</v>
      </c>
      <c r="N56" s="1"/>
      <c r="O56" s="1"/>
    </row>
    <row r="57" spans="1:15" ht="12.75" customHeight="1">
      <c r="A57" s="30">
        <v>47</v>
      </c>
      <c r="B57" s="311" t="s">
        <v>312</v>
      </c>
      <c r="C57" s="301">
        <v>916.8</v>
      </c>
      <c r="D57" s="302">
        <v>915.91666666666663</v>
      </c>
      <c r="E57" s="302">
        <v>906.7833333333333</v>
      </c>
      <c r="F57" s="302">
        <v>896.76666666666665</v>
      </c>
      <c r="G57" s="302">
        <v>887.63333333333333</v>
      </c>
      <c r="H57" s="302">
        <v>925.93333333333328</v>
      </c>
      <c r="I57" s="302">
        <v>935.06666666666672</v>
      </c>
      <c r="J57" s="302">
        <v>945.08333333333326</v>
      </c>
      <c r="K57" s="301">
        <v>925.05</v>
      </c>
      <c r="L57" s="301">
        <v>905.9</v>
      </c>
      <c r="M57" s="301">
        <v>0.68981000000000003</v>
      </c>
      <c r="N57" s="1"/>
      <c r="O57" s="1"/>
    </row>
    <row r="58" spans="1:15" ht="12.75" customHeight="1">
      <c r="A58" s="30">
        <v>48</v>
      </c>
      <c r="B58" s="311" t="s">
        <v>64</v>
      </c>
      <c r="C58" s="301">
        <v>11582.95</v>
      </c>
      <c r="D58" s="302">
        <v>11566.300000000001</v>
      </c>
      <c r="E58" s="302">
        <v>11446.650000000001</v>
      </c>
      <c r="F58" s="302">
        <v>11310.35</v>
      </c>
      <c r="G58" s="302">
        <v>11190.7</v>
      </c>
      <c r="H58" s="302">
        <v>11702.600000000002</v>
      </c>
      <c r="I58" s="302">
        <v>11822.25</v>
      </c>
      <c r="J58" s="302">
        <v>11958.550000000003</v>
      </c>
      <c r="K58" s="301">
        <v>11685.95</v>
      </c>
      <c r="L58" s="301">
        <v>11430</v>
      </c>
      <c r="M58" s="301">
        <v>3.6629100000000001</v>
      </c>
      <c r="N58" s="1"/>
      <c r="O58" s="1"/>
    </row>
    <row r="59" spans="1:15" ht="12" customHeight="1">
      <c r="A59" s="30">
        <v>49</v>
      </c>
      <c r="B59" s="311" t="s">
        <v>244</v>
      </c>
      <c r="C59" s="301">
        <v>4658.7</v>
      </c>
      <c r="D59" s="302">
        <v>4618.2333333333336</v>
      </c>
      <c r="E59" s="302">
        <v>4565.4666666666672</v>
      </c>
      <c r="F59" s="302">
        <v>4472.2333333333336</v>
      </c>
      <c r="G59" s="302">
        <v>4419.4666666666672</v>
      </c>
      <c r="H59" s="302">
        <v>4711.4666666666672</v>
      </c>
      <c r="I59" s="302">
        <v>4764.2333333333336</v>
      </c>
      <c r="J59" s="302">
        <v>4857.4666666666672</v>
      </c>
      <c r="K59" s="301">
        <v>4671</v>
      </c>
      <c r="L59" s="301">
        <v>4525</v>
      </c>
      <c r="M59" s="301">
        <v>0.3221</v>
      </c>
      <c r="N59" s="1"/>
      <c r="O59" s="1"/>
    </row>
    <row r="60" spans="1:15" ht="12.75" customHeight="1">
      <c r="A60" s="30">
        <v>50</v>
      </c>
      <c r="B60" s="311" t="s">
        <v>65</v>
      </c>
      <c r="C60" s="301">
        <v>5587.75</v>
      </c>
      <c r="D60" s="302">
        <v>5553.1333333333341</v>
      </c>
      <c r="E60" s="302">
        <v>5489.6166666666686</v>
      </c>
      <c r="F60" s="302">
        <v>5391.4833333333345</v>
      </c>
      <c r="G60" s="302">
        <v>5327.966666666669</v>
      </c>
      <c r="H60" s="302">
        <v>5651.2666666666682</v>
      </c>
      <c r="I60" s="302">
        <v>5714.7833333333328</v>
      </c>
      <c r="J60" s="302">
        <v>5812.9166666666679</v>
      </c>
      <c r="K60" s="301">
        <v>5616.65</v>
      </c>
      <c r="L60" s="301">
        <v>5455</v>
      </c>
      <c r="M60" s="301">
        <v>13.049329999999999</v>
      </c>
      <c r="N60" s="1"/>
      <c r="O60" s="1"/>
    </row>
    <row r="61" spans="1:15" ht="12.75" customHeight="1">
      <c r="A61" s="30">
        <v>51</v>
      </c>
      <c r="B61" s="311" t="s">
        <v>313</v>
      </c>
      <c r="C61" s="301">
        <v>2859.4</v>
      </c>
      <c r="D61" s="302">
        <v>2849.9166666666665</v>
      </c>
      <c r="E61" s="302">
        <v>2831.8833333333332</v>
      </c>
      <c r="F61" s="302">
        <v>2804.3666666666668</v>
      </c>
      <c r="G61" s="302">
        <v>2786.3333333333335</v>
      </c>
      <c r="H61" s="302">
        <v>2877.4333333333329</v>
      </c>
      <c r="I61" s="302">
        <v>2895.4666666666667</v>
      </c>
      <c r="J61" s="302">
        <v>2922.9833333333327</v>
      </c>
      <c r="K61" s="301">
        <v>2867.95</v>
      </c>
      <c r="L61" s="301">
        <v>2822.4</v>
      </c>
      <c r="M61" s="301">
        <v>0.26712000000000002</v>
      </c>
      <c r="N61" s="1"/>
      <c r="O61" s="1"/>
    </row>
    <row r="62" spans="1:15" ht="12.75" customHeight="1">
      <c r="A62" s="30">
        <v>52</v>
      </c>
      <c r="B62" s="311" t="s">
        <v>66</v>
      </c>
      <c r="C62" s="301">
        <v>2132</v>
      </c>
      <c r="D62" s="302">
        <v>2130</v>
      </c>
      <c r="E62" s="302">
        <v>2105.0500000000002</v>
      </c>
      <c r="F62" s="302">
        <v>2078.1000000000004</v>
      </c>
      <c r="G62" s="302">
        <v>2053.1500000000005</v>
      </c>
      <c r="H62" s="302">
        <v>2156.9499999999998</v>
      </c>
      <c r="I62" s="302">
        <v>2181.8999999999996</v>
      </c>
      <c r="J62" s="302">
        <v>2208.8499999999995</v>
      </c>
      <c r="K62" s="301">
        <v>2154.9499999999998</v>
      </c>
      <c r="L62" s="301">
        <v>2103.0500000000002</v>
      </c>
      <c r="M62" s="301">
        <v>1.7494000000000001</v>
      </c>
      <c r="N62" s="1"/>
      <c r="O62" s="1"/>
    </row>
    <row r="63" spans="1:15" ht="12.75" customHeight="1">
      <c r="A63" s="30">
        <v>53</v>
      </c>
      <c r="B63" s="311" t="s">
        <v>314</v>
      </c>
      <c r="C63" s="301">
        <v>371.8</v>
      </c>
      <c r="D63" s="302">
        <v>368.05</v>
      </c>
      <c r="E63" s="302">
        <v>362.75</v>
      </c>
      <c r="F63" s="302">
        <v>353.7</v>
      </c>
      <c r="G63" s="302">
        <v>348.4</v>
      </c>
      <c r="H63" s="302">
        <v>377.1</v>
      </c>
      <c r="I63" s="302">
        <v>382.40000000000009</v>
      </c>
      <c r="J63" s="302">
        <v>391.45000000000005</v>
      </c>
      <c r="K63" s="301">
        <v>373.35</v>
      </c>
      <c r="L63" s="301">
        <v>359</v>
      </c>
      <c r="M63" s="301">
        <v>17.588640000000002</v>
      </c>
      <c r="N63" s="1"/>
      <c r="O63" s="1"/>
    </row>
    <row r="64" spans="1:15" ht="12.75" customHeight="1">
      <c r="A64" s="30">
        <v>54</v>
      </c>
      <c r="B64" s="311" t="s">
        <v>67</v>
      </c>
      <c r="C64" s="301">
        <v>286.3</v>
      </c>
      <c r="D64" s="302">
        <v>284.11666666666662</v>
      </c>
      <c r="E64" s="302">
        <v>281.23333333333323</v>
      </c>
      <c r="F64" s="302">
        <v>276.16666666666663</v>
      </c>
      <c r="G64" s="302">
        <v>273.28333333333325</v>
      </c>
      <c r="H64" s="302">
        <v>289.18333333333322</v>
      </c>
      <c r="I64" s="302">
        <v>292.06666666666655</v>
      </c>
      <c r="J64" s="302">
        <v>297.13333333333321</v>
      </c>
      <c r="K64" s="301">
        <v>287</v>
      </c>
      <c r="L64" s="301">
        <v>279.05</v>
      </c>
      <c r="M64" s="301">
        <v>46.6783</v>
      </c>
      <c r="N64" s="1"/>
      <c r="O64" s="1"/>
    </row>
    <row r="65" spans="1:15" ht="12.75" customHeight="1">
      <c r="A65" s="30">
        <v>55</v>
      </c>
      <c r="B65" s="311" t="s">
        <v>68</v>
      </c>
      <c r="C65" s="301">
        <v>99.95</v>
      </c>
      <c r="D65" s="302">
        <v>99.05</v>
      </c>
      <c r="E65" s="302">
        <v>97.75</v>
      </c>
      <c r="F65" s="302">
        <v>95.55</v>
      </c>
      <c r="G65" s="302">
        <v>94.25</v>
      </c>
      <c r="H65" s="302">
        <v>101.25</v>
      </c>
      <c r="I65" s="302">
        <v>102.54999999999998</v>
      </c>
      <c r="J65" s="302">
        <v>104.75</v>
      </c>
      <c r="K65" s="301">
        <v>100.35</v>
      </c>
      <c r="L65" s="301">
        <v>96.85</v>
      </c>
      <c r="M65" s="301">
        <v>382.85372999999998</v>
      </c>
      <c r="N65" s="1"/>
      <c r="O65" s="1"/>
    </row>
    <row r="66" spans="1:15" ht="12.75" customHeight="1">
      <c r="A66" s="30">
        <v>56</v>
      </c>
      <c r="B66" s="311" t="s">
        <v>245</v>
      </c>
      <c r="C66" s="301">
        <v>45.5</v>
      </c>
      <c r="D66" s="302">
        <v>45.15</v>
      </c>
      <c r="E66" s="302">
        <v>44.3</v>
      </c>
      <c r="F66" s="302">
        <v>43.1</v>
      </c>
      <c r="G66" s="302">
        <v>42.25</v>
      </c>
      <c r="H66" s="302">
        <v>46.349999999999994</v>
      </c>
      <c r="I66" s="302">
        <v>47.2</v>
      </c>
      <c r="J66" s="302">
        <v>48.399999999999991</v>
      </c>
      <c r="K66" s="301">
        <v>46</v>
      </c>
      <c r="L66" s="301">
        <v>43.95</v>
      </c>
      <c r="M66" s="301">
        <v>22.95336</v>
      </c>
      <c r="N66" s="1"/>
      <c r="O66" s="1"/>
    </row>
    <row r="67" spans="1:15" ht="12.75" customHeight="1">
      <c r="A67" s="30">
        <v>57</v>
      </c>
      <c r="B67" s="311" t="s">
        <v>308</v>
      </c>
      <c r="C67" s="301">
        <v>2467.4499999999998</v>
      </c>
      <c r="D67" s="302">
        <v>2478.1</v>
      </c>
      <c r="E67" s="302">
        <v>2449.3999999999996</v>
      </c>
      <c r="F67" s="302">
        <v>2431.35</v>
      </c>
      <c r="G67" s="302">
        <v>2402.6499999999996</v>
      </c>
      <c r="H67" s="302">
        <v>2496.1499999999996</v>
      </c>
      <c r="I67" s="302">
        <v>2524.8499999999995</v>
      </c>
      <c r="J67" s="302">
        <v>2542.8999999999996</v>
      </c>
      <c r="K67" s="301">
        <v>2506.8000000000002</v>
      </c>
      <c r="L67" s="301">
        <v>2460.0500000000002</v>
      </c>
      <c r="M67" s="301">
        <v>8.652E-2</v>
      </c>
      <c r="N67" s="1"/>
      <c r="O67" s="1"/>
    </row>
    <row r="68" spans="1:15" ht="12.75" customHeight="1">
      <c r="A68" s="30">
        <v>58</v>
      </c>
      <c r="B68" s="311" t="s">
        <v>69</v>
      </c>
      <c r="C68" s="301">
        <v>1739.45</v>
      </c>
      <c r="D68" s="302">
        <v>1725.6833333333334</v>
      </c>
      <c r="E68" s="302">
        <v>1707.7666666666669</v>
      </c>
      <c r="F68" s="302">
        <v>1676.0833333333335</v>
      </c>
      <c r="G68" s="302">
        <v>1658.166666666667</v>
      </c>
      <c r="H68" s="302">
        <v>1757.3666666666668</v>
      </c>
      <c r="I68" s="302">
        <v>1775.2833333333333</v>
      </c>
      <c r="J68" s="302">
        <v>1806.9666666666667</v>
      </c>
      <c r="K68" s="301">
        <v>1743.6</v>
      </c>
      <c r="L68" s="301">
        <v>1694</v>
      </c>
      <c r="M68" s="301">
        <v>3.32342</v>
      </c>
      <c r="N68" s="1"/>
      <c r="O68" s="1"/>
    </row>
    <row r="69" spans="1:15" ht="12.75" customHeight="1">
      <c r="A69" s="30">
        <v>59</v>
      </c>
      <c r="B69" s="311" t="s">
        <v>316</v>
      </c>
      <c r="C69" s="301">
        <v>4763.2</v>
      </c>
      <c r="D69" s="302">
        <v>4793.0166666666664</v>
      </c>
      <c r="E69" s="302">
        <v>4720.1833333333325</v>
      </c>
      <c r="F69" s="302">
        <v>4677.1666666666661</v>
      </c>
      <c r="G69" s="302">
        <v>4604.3333333333321</v>
      </c>
      <c r="H69" s="302">
        <v>4836.0333333333328</v>
      </c>
      <c r="I69" s="302">
        <v>4908.8666666666668</v>
      </c>
      <c r="J69" s="302">
        <v>4951.8833333333332</v>
      </c>
      <c r="K69" s="301">
        <v>4865.8500000000004</v>
      </c>
      <c r="L69" s="301">
        <v>4750</v>
      </c>
      <c r="M69" s="301">
        <v>7.1059999999999998E-2</v>
      </c>
      <c r="N69" s="1"/>
      <c r="O69" s="1"/>
    </row>
    <row r="70" spans="1:15" ht="12.75" customHeight="1">
      <c r="A70" s="30">
        <v>60</v>
      </c>
      <c r="B70" s="311" t="s">
        <v>246</v>
      </c>
      <c r="C70" s="301">
        <v>903.15</v>
      </c>
      <c r="D70" s="302">
        <v>906.31666666666661</v>
      </c>
      <c r="E70" s="302">
        <v>886.88333333333321</v>
      </c>
      <c r="F70" s="302">
        <v>870.61666666666656</v>
      </c>
      <c r="G70" s="302">
        <v>851.18333333333317</v>
      </c>
      <c r="H70" s="302">
        <v>922.58333333333326</v>
      </c>
      <c r="I70" s="302">
        <v>942.01666666666665</v>
      </c>
      <c r="J70" s="302">
        <v>958.2833333333333</v>
      </c>
      <c r="K70" s="301">
        <v>925.75</v>
      </c>
      <c r="L70" s="301">
        <v>890.05</v>
      </c>
      <c r="M70" s="301">
        <v>0.37863999999999998</v>
      </c>
      <c r="N70" s="1"/>
      <c r="O70" s="1"/>
    </row>
    <row r="71" spans="1:15" ht="12.75" customHeight="1">
      <c r="A71" s="30">
        <v>61</v>
      </c>
      <c r="B71" s="311" t="s">
        <v>317</v>
      </c>
      <c r="C71" s="301">
        <v>728.05</v>
      </c>
      <c r="D71" s="302">
        <v>729.2166666666667</v>
      </c>
      <c r="E71" s="302">
        <v>714.83333333333337</v>
      </c>
      <c r="F71" s="302">
        <v>701.61666666666667</v>
      </c>
      <c r="G71" s="302">
        <v>687.23333333333335</v>
      </c>
      <c r="H71" s="302">
        <v>742.43333333333339</v>
      </c>
      <c r="I71" s="302">
        <v>756.81666666666661</v>
      </c>
      <c r="J71" s="302">
        <v>770.03333333333342</v>
      </c>
      <c r="K71" s="301">
        <v>743.6</v>
      </c>
      <c r="L71" s="301">
        <v>716</v>
      </c>
      <c r="M71" s="301">
        <v>5.9132300000000004</v>
      </c>
      <c r="N71" s="1"/>
      <c r="O71" s="1"/>
    </row>
    <row r="72" spans="1:15" ht="12.75" customHeight="1">
      <c r="A72" s="30">
        <v>62</v>
      </c>
      <c r="B72" s="311" t="s">
        <v>71</v>
      </c>
      <c r="C72" s="301">
        <v>233.5</v>
      </c>
      <c r="D72" s="302">
        <v>231.9</v>
      </c>
      <c r="E72" s="302">
        <v>229.9</v>
      </c>
      <c r="F72" s="302">
        <v>226.3</v>
      </c>
      <c r="G72" s="302">
        <v>224.3</v>
      </c>
      <c r="H72" s="302">
        <v>235.5</v>
      </c>
      <c r="I72" s="302">
        <v>237.5</v>
      </c>
      <c r="J72" s="302">
        <v>241.1</v>
      </c>
      <c r="K72" s="301">
        <v>233.9</v>
      </c>
      <c r="L72" s="301">
        <v>228.3</v>
      </c>
      <c r="M72" s="301">
        <v>32.229860000000002</v>
      </c>
      <c r="N72" s="1"/>
      <c r="O72" s="1"/>
    </row>
    <row r="73" spans="1:15" ht="12.75" customHeight="1">
      <c r="A73" s="30">
        <v>63</v>
      </c>
      <c r="B73" s="311" t="s">
        <v>309</v>
      </c>
      <c r="C73" s="301">
        <v>1261.0999999999999</v>
      </c>
      <c r="D73" s="302">
        <v>1257.6333333333332</v>
      </c>
      <c r="E73" s="302">
        <v>1217.4666666666665</v>
      </c>
      <c r="F73" s="302">
        <v>1173.8333333333333</v>
      </c>
      <c r="G73" s="302">
        <v>1133.6666666666665</v>
      </c>
      <c r="H73" s="302">
        <v>1301.2666666666664</v>
      </c>
      <c r="I73" s="302">
        <v>1341.4333333333334</v>
      </c>
      <c r="J73" s="302">
        <v>1385.0666666666664</v>
      </c>
      <c r="K73" s="301">
        <v>1297.8</v>
      </c>
      <c r="L73" s="301">
        <v>1214</v>
      </c>
      <c r="M73" s="301">
        <v>1.3995500000000001</v>
      </c>
      <c r="N73" s="1"/>
      <c r="O73" s="1"/>
    </row>
    <row r="74" spans="1:15" ht="12.75" customHeight="1">
      <c r="A74" s="30">
        <v>64</v>
      </c>
      <c r="B74" s="311" t="s">
        <v>72</v>
      </c>
      <c r="C74" s="301">
        <v>594.1</v>
      </c>
      <c r="D74" s="302">
        <v>593.85</v>
      </c>
      <c r="E74" s="302">
        <v>588.70000000000005</v>
      </c>
      <c r="F74" s="302">
        <v>583.30000000000007</v>
      </c>
      <c r="G74" s="302">
        <v>578.15000000000009</v>
      </c>
      <c r="H74" s="302">
        <v>599.25</v>
      </c>
      <c r="I74" s="302">
        <v>604.39999999999986</v>
      </c>
      <c r="J74" s="302">
        <v>609.79999999999995</v>
      </c>
      <c r="K74" s="301">
        <v>599</v>
      </c>
      <c r="L74" s="301">
        <v>588.45000000000005</v>
      </c>
      <c r="M74" s="301">
        <v>6.8331099999999996</v>
      </c>
      <c r="N74" s="1"/>
      <c r="O74" s="1"/>
    </row>
    <row r="75" spans="1:15" ht="12.75" customHeight="1">
      <c r="A75" s="30">
        <v>65</v>
      </c>
      <c r="B75" s="311" t="s">
        <v>73</v>
      </c>
      <c r="C75" s="301">
        <v>645.15</v>
      </c>
      <c r="D75" s="302">
        <v>649.75</v>
      </c>
      <c r="E75" s="302">
        <v>639.1</v>
      </c>
      <c r="F75" s="302">
        <v>633.05000000000007</v>
      </c>
      <c r="G75" s="302">
        <v>622.40000000000009</v>
      </c>
      <c r="H75" s="302">
        <v>655.8</v>
      </c>
      <c r="I75" s="302">
        <v>666.45</v>
      </c>
      <c r="J75" s="302">
        <v>672.49999999999989</v>
      </c>
      <c r="K75" s="301">
        <v>660.4</v>
      </c>
      <c r="L75" s="301">
        <v>643.70000000000005</v>
      </c>
      <c r="M75" s="301">
        <v>10.51323</v>
      </c>
      <c r="N75" s="1"/>
      <c r="O75" s="1"/>
    </row>
    <row r="76" spans="1:15" ht="12.75" customHeight="1">
      <c r="A76" s="30">
        <v>66</v>
      </c>
      <c r="B76" s="311" t="s">
        <v>318</v>
      </c>
      <c r="C76" s="301">
        <v>10955.8</v>
      </c>
      <c r="D76" s="302">
        <v>10797.300000000001</v>
      </c>
      <c r="E76" s="302">
        <v>10529.500000000002</v>
      </c>
      <c r="F76" s="302">
        <v>10103.200000000001</v>
      </c>
      <c r="G76" s="302">
        <v>9835.4000000000015</v>
      </c>
      <c r="H76" s="302">
        <v>11223.600000000002</v>
      </c>
      <c r="I76" s="302">
        <v>11491.400000000001</v>
      </c>
      <c r="J76" s="302">
        <v>11917.700000000003</v>
      </c>
      <c r="K76" s="301">
        <v>11065.1</v>
      </c>
      <c r="L76" s="301">
        <v>10371</v>
      </c>
      <c r="M76" s="301">
        <v>2.0789999999999999E-2</v>
      </c>
      <c r="N76" s="1"/>
      <c r="O76" s="1"/>
    </row>
    <row r="77" spans="1:15" ht="12.75" customHeight="1">
      <c r="A77" s="30">
        <v>67</v>
      </c>
      <c r="B77" s="311" t="s">
        <v>75</v>
      </c>
      <c r="C77" s="301">
        <v>671.2</v>
      </c>
      <c r="D77" s="302">
        <v>669.66666666666663</v>
      </c>
      <c r="E77" s="302">
        <v>663.63333333333321</v>
      </c>
      <c r="F77" s="302">
        <v>656.06666666666661</v>
      </c>
      <c r="G77" s="302">
        <v>650.03333333333319</v>
      </c>
      <c r="H77" s="302">
        <v>677.23333333333323</v>
      </c>
      <c r="I77" s="302">
        <v>683.26666666666677</v>
      </c>
      <c r="J77" s="302">
        <v>690.83333333333326</v>
      </c>
      <c r="K77" s="301">
        <v>675.7</v>
      </c>
      <c r="L77" s="301">
        <v>662.1</v>
      </c>
      <c r="M77" s="301">
        <v>56.213320000000003</v>
      </c>
      <c r="N77" s="1"/>
      <c r="O77" s="1"/>
    </row>
    <row r="78" spans="1:15" ht="12.75" customHeight="1">
      <c r="A78" s="30">
        <v>68</v>
      </c>
      <c r="B78" s="311" t="s">
        <v>76</v>
      </c>
      <c r="C78" s="301">
        <v>45.55</v>
      </c>
      <c r="D78" s="302">
        <v>45.266666666666673</v>
      </c>
      <c r="E78" s="302">
        <v>44.783333333333346</v>
      </c>
      <c r="F78" s="302">
        <v>44.016666666666673</v>
      </c>
      <c r="G78" s="302">
        <v>43.533333333333346</v>
      </c>
      <c r="H78" s="302">
        <v>46.033333333333346</v>
      </c>
      <c r="I78" s="302">
        <v>46.51666666666668</v>
      </c>
      <c r="J78" s="302">
        <v>47.283333333333346</v>
      </c>
      <c r="K78" s="301">
        <v>45.75</v>
      </c>
      <c r="L78" s="301">
        <v>44.5</v>
      </c>
      <c r="M78" s="301">
        <v>140.19484</v>
      </c>
      <c r="N78" s="1"/>
      <c r="O78" s="1"/>
    </row>
    <row r="79" spans="1:15" ht="12.75" customHeight="1">
      <c r="A79" s="30">
        <v>69</v>
      </c>
      <c r="B79" s="311" t="s">
        <v>77</v>
      </c>
      <c r="C79" s="301">
        <v>326.95</v>
      </c>
      <c r="D79" s="302">
        <v>330.95</v>
      </c>
      <c r="E79" s="302">
        <v>321.89999999999998</v>
      </c>
      <c r="F79" s="302">
        <v>316.84999999999997</v>
      </c>
      <c r="G79" s="302">
        <v>307.79999999999995</v>
      </c>
      <c r="H79" s="302">
        <v>336</v>
      </c>
      <c r="I79" s="302">
        <v>345.05000000000007</v>
      </c>
      <c r="J79" s="302">
        <v>350.1</v>
      </c>
      <c r="K79" s="301">
        <v>340</v>
      </c>
      <c r="L79" s="301">
        <v>325.89999999999998</v>
      </c>
      <c r="M79" s="301">
        <v>45.989199999999997</v>
      </c>
      <c r="N79" s="1"/>
      <c r="O79" s="1"/>
    </row>
    <row r="80" spans="1:15" ht="12.75" customHeight="1">
      <c r="A80" s="30">
        <v>70</v>
      </c>
      <c r="B80" s="311" t="s">
        <v>319</v>
      </c>
      <c r="C80" s="301">
        <v>877.9</v>
      </c>
      <c r="D80" s="302">
        <v>872.30000000000007</v>
      </c>
      <c r="E80" s="302">
        <v>850.60000000000014</v>
      </c>
      <c r="F80" s="302">
        <v>823.30000000000007</v>
      </c>
      <c r="G80" s="302">
        <v>801.60000000000014</v>
      </c>
      <c r="H80" s="302">
        <v>899.60000000000014</v>
      </c>
      <c r="I80" s="302">
        <v>921.30000000000018</v>
      </c>
      <c r="J80" s="302">
        <v>948.60000000000014</v>
      </c>
      <c r="K80" s="301">
        <v>894</v>
      </c>
      <c r="L80" s="301">
        <v>845</v>
      </c>
      <c r="M80" s="301">
        <v>1.6980999999999999</v>
      </c>
      <c r="N80" s="1"/>
      <c r="O80" s="1"/>
    </row>
    <row r="81" spans="1:15" ht="12.75" customHeight="1">
      <c r="A81" s="30">
        <v>71</v>
      </c>
      <c r="B81" s="311" t="s">
        <v>321</v>
      </c>
      <c r="C81" s="301">
        <v>7295.05</v>
      </c>
      <c r="D81" s="302">
        <v>7289.3166666666666</v>
      </c>
      <c r="E81" s="302">
        <v>7236.7333333333336</v>
      </c>
      <c r="F81" s="302">
        <v>7178.416666666667</v>
      </c>
      <c r="G81" s="302">
        <v>7125.8333333333339</v>
      </c>
      <c r="H81" s="302">
        <v>7347.6333333333332</v>
      </c>
      <c r="I81" s="302">
        <v>7400.2166666666672</v>
      </c>
      <c r="J81" s="302">
        <v>7458.5333333333328</v>
      </c>
      <c r="K81" s="301">
        <v>7341.9</v>
      </c>
      <c r="L81" s="301">
        <v>7231</v>
      </c>
      <c r="M81" s="301">
        <v>0.12803999999999999</v>
      </c>
      <c r="N81" s="1"/>
      <c r="O81" s="1"/>
    </row>
    <row r="82" spans="1:15" ht="12.75" customHeight="1">
      <c r="A82" s="30">
        <v>72</v>
      </c>
      <c r="B82" s="311" t="s">
        <v>322</v>
      </c>
      <c r="C82" s="301">
        <v>968.65</v>
      </c>
      <c r="D82" s="302">
        <v>961.88333333333333</v>
      </c>
      <c r="E82" s="302">
        <v>951.51666666666665</v>
      </c>
      <c r="F82" s="302">
        <v>934.38333333333333</v>
      </c>
      <c r="G82" s="302">
        <v>924.01666666666665</v>
      </c>
      <c r="H82" s="302">
        <v>979.01666666666665</v>
      </c>
      <c r="I82" s="302">
        <v>989.38333333333321</v>
      </c>
      <c r="J82" s="302">
        <v>1006.5166666666667</v>
      </c>
      <c r="K82" s="301">
        <v>972.25</v>
      </c>
      <c r="L82" s="301">
        <v>944.75</v>
      </c>
      <c r="M82" s="301">
        <v>0.17208999999999999</v>
      </c>
      <c r="N82" s="1"/>
      <c r="O82" s="1"/>
    </row>
    <row r="83" spans="1:15" ht="12.75" customHeight="1">
      <c r="A83" s="30">
        <v>73</v>
      </c>
      <c r="B83" s="311" t="s">
        <v>78</v>
      </c>
      <c r="C83" s="301">
        <v>14266.8</v>
      </c>
      <c r="D83" s="302">
        <v>14164.800000000001</v>
      </c>
      <c r="E83" s="302">
        <v>14002.000000000002</v>
      </c>
      <c r="F83" s="302">
        <v>13737.2</v>
      </c>
      <c r="G83" s="302">
        <v>13574.400000000001</v>
      </c>
      <c r="H83" s="302">
        <v>14429.600000000002</v>
      </c>
      <c r="I83" s="302">
        <v>14592.400000000001</v>
      </c>
      <c r="J83" s="302">
        <v>14857.200000000003</v>
      </c>
      <c r="K83" s="301">
        <v>14327.6</v>
      </c>
      <c r="L83" s="301">
        <v>13900</v>
      </c>
      <c r="M83" s="301">
        <v>0.28919</v>
      </c>
      <c r="N83" s="1"/>
      <c r="O83" s="1"/>
    </row>
    <row r="84" spans="1:15" ht="12.75" customHeight="1">
      <c r="A84" s="30">
        <v>74</v>
      </c>
      <c r="B84" s="311" t="s">
        <v>80</v>
      </c>
      <c r="C84" s="301">
        <v>307.55</v>
      </c>
      <c r="D84" s="302">
        <v>307.8</v>
      </c>
      <c r="E84" s="302">
        <v>305.15000000000003</v>
      </c>
      <c r="F84" s="302">
        <v>302.75</v>
      </c>
      <c r="G84" s="302">
        <v>300.10000000000002</v>
      </c>
      <c r="H84" s="302">
        <v>310.20000000000005</v>
      </c>
      <c r="I84" s="302">
        <v>312.85000000000002</v>
      </c>
      <c r="J84" s="302">
        <v>315.25000000000006</v>
      </c>
      <c r="K84" s="301">
        <v>310.45</v>
      </c>
      <c r="L84" s="301">
        <v>305.39999999999998</v>
      </c>
      <c r="M84" s="301">
        <v>32.749499999999998</v>
      </c>
      <c r="N84" s="1"/>
      <c r="O84" s="1"/>
    </row>
    <row r="85" spans="1:15" ht="12.75" customHeight="1">
      <c r="A85" s="30">
        <v>75</v>
      </c>
      <c r="B85" s="311" t="s">
        <v>323</v>
      </c>
      <c r="C85" s="301">
        <v>439</v>
      </c>
      <c r="D85" s="302">
        <v>439.7833333333333</v>
      </c>
      <c r="E85" s="302">
        <v>431.56666666666661</v>
      </c>
      <c r="F85" s="302">
        <v>424.13333333333333</v>
      </c>
      <c r="G85" s="302">
        <v>415.91666666666663</v>
      </c>
      <c r="H85" s="302">
        <v>447.21666666666658</v>
      </c>
      <c r="I85" s="302">
        <v>455.43333333333328</v>
      </c>
      <c r="J85" s="302">
        <v>462.86666666666656</v>
      </c>
      <c r="K85" s="301">
        <v>448</v>
      </c>
      <c r="L85" s="301">
        <v>432.35</v>
      </c>
      <c r="M85" s="301">
        <v>0.69323000000000001</v>
      </c>
      <c r="N85" s="1"/>
      <c r="O85" s="1"/>
    </row>
    <row r="86" spans="1:15" ht="12.75" customHeight="1">
      <c r="A86" s="30">
        <v>76</v>
      </c>
      <c r="B86" s="311" t="s">
        <v>81</v>
      </c>
      <c r="C86" s="301">
        <v>3469.35</v>
      </c>
      <c r="D86" s="302">
        <v>3467.7666666666664</v>
      </c>
      <c r="E86" s="302">
        <v>3430.583333333333</v>
      </c>
      <c r="F86" s="302">
        <v>3391.8166666666666</v>
      </c>
      <c r="G86" s="302">
        <v>3354.6333333333332</v>
      </c>
      <c r="H86" s="302">
        <v>3506.5333333333328</v>
      </c>
      <c r="I86" s="302">
        <v>3543.7166666666662</v>
      </c>
      <c r="J86" s="302">
        <v>3582.4833333333327</v>
      </c>
      <c r="K86" s="301">
        <v>3504.95</v>
      </c>
      <c r="L86" s="301">
        <v>3429</v>
      </c>
      <c r="M86" s="301">
        <v>3.0113300000000001</v>
      </c>
      <c r="N86" s="1"/>
      <c r="O86" s="1"/>
    </row>
    <row r="87" spans="1:15" ht="12.75" customHeight="1">
      <c r="A87" s="30">
        <v>77</v>
      </c>
      <c r="B87" s="311" t="s">
        <v>310</v>
      </c>
      <c r="C87" s="301">
        <v>594.54999999999995</v>
      </c>
      <c r="D87" s="302">
        <v>594.36666666666667</v>
      </c>
      <c r="E87" s="302">
        <v>584.73333333333335</v>
      </c>
      <c r="F87" s="302">
        <v>574.91666666666663</v>
      </c>
      <c r="G87" s="302">
        <v>565.2833333333333</v>
      </c>
      <c r="H87" s="302">
        <v>604.18333333333339</v>
      </c>
      <c r="I87" s="302">
        <v>613.81666666666683</v>
      </c>
      <c r="J87" s="302">
        <v>623.63333333333344</v>
      </c>
      <c r="K87" s="301">
        <v>604</v>
      </c>
      <c r="L87" s="301">
        <v>584.54999999999995</v>
      </c>
      <c r="M87" s="301">
        <v>15.124980000000001</v>
      </c>
      <c r="N87" s="1"/>
      <c r="O87" s="1"/>
    </row>
    <row r="88" spans="1:15" ht="12.75" customHeight="1">
      <c r="A88" s="30">
        <v>78</v>
      </c>
      <c r="B88" s="311" t="s">
        <v>320</v>
      </c>
      <c r="C88" s="301">
        <v>361.65</v>
      </c>
      <c r="D88" s="302">
        <v>359.40000000000003</v>
      </c>
      <c r="E88" s="302">
        <v>355.25000000000006</v>
      </c>
      <c r="F88" s="302">
        <v>348.85</v>
      </c>
      <c r="G88" s="302">
        <v>344.70000000000005</v>
      </c>
      <c r="H88" s="302">
        <v>365.80000000000007</v>
      </c>
      <c r="I88" s="302">
        <v>369.95000000000005</v>
      </c>
      <c r="J88" s="302">
        <v>376.35000000000008</v>
      </c>
      <c r="K88" s="301">
        <v>363.55</v>
      </c>
      <c r="L88" s="301">
        <v>353</v>
      </c>
      <c r="M88" s="301">
        <v>19.780290000000001</v>
      </c>
      <c r="N88" s="1"/>
      <c r="O88" s="1"/>
    </row>
    <row r="89" spans="1:15" ht="12.75" customHeight="1">
      <c r="A89" s="30">
        <v>79</v>
      </c>
      <c r="B89" s="311" t="s">
        <v>411</v>
      </c>
      <c r="C89" s="301">
        <v>641.5</v>
      </c>
      <c r="D89" s="302">
        <v>645.33333333333337</v>
      </c>
      <c r="E89" s="302">
        <v>628.26666666666677</v>
      </c>
      <c r="F89" s="302">
        <v>615.03333333333342</v>
      </c>
      <c r="G89" s="302">
        <v>597.96666666666681</v>
      </c>
      <c r="H89" s="302">
        <v>658.56666666666672</v>
      </c>
      <c r="I89" s="302">
        <v>675.63333333333333</v>
      </c>
      <c r="J89" s="302">
        <v>688.86666666666667</v>
      </c>
      <c r="K89" s="301">
        <v>662.4</v>
      </c>
      <c r="L89" s="301">
        <v>632.1</v>
      </c>
      <c r="M89" s="301">
        <v>5.1205600000000002</v>
      </c>
      <c r="N89" s="1"/>
      <c r="O89" s="1"/>
    </row>
    <row r="90" spans="1:15" ht="12.75" customHeight="1">
      <c r="A90" s="30">
        <v>80</v>
      </c>
      <c r="B90" s="311" t="s">
        <v>341</v>
      </c>
      <c r="C90" s="301">
        <v>2301.8000000000002</v>
      </c>
      <c r="D90" s="302">
        <v>2310.7000000000003</v>
      </c>
      <c r="E90" s="302">
        <v>2277.4000000000005</v>
      </c>
      <c r="F90" s="302">
        <v>2253.0000000000005</v>
      </c>
      <c r="G90" s="302">
        <v>2219.7000000000007</v>
      </c>
      <c r="H90" s="302">
        <v>2335.1000000000004</v>
      </c>
      <c r="I90" s="302">
        <v>2368.4000000000005</v>
      </c>
      <c r="J90" s="302">
        <v>2392.8000000000002</v>
      </c>
      <c r="K90" s="301">
        <v>2344</v>
      </c>
      <c r="L90" s="301">
        <v>2286.3000000000002</v>
      </c>
      <c r="M90" s="301">
        <v>0.47603000000000001</v>
      </c>
      <c r="N90" s="1"/>
      <c r="O90" s="1"/>
    </row>
    <row r="91" spans="1:15" ht="12.75" customHeight="1">
      <c r="A91" s="30">
        <v>81</v>
      </c>
      <c r="B91" s="311" t="s">
        <v>82</v>
      </c>
      <c r="C91" s="301">
        <v>185.9</v>
      </c>
      <c r="D91" s="302">
        <v>185.31666666666669</v>
      </c>
      <c r="E91" s="302">
        <v>183.98333333333338</v>
      </c>
      <c r="F91" s="302">
        <v>182.06666666666669</v>
      </c>
      <c r="G91" s="302">
        <v>180.73333333333338</v>
      </c>
      <c r="H91" s="302">
        <v>187.23333333333338</v>
      </c>
      <c r="I91" s="302">
        <v>188.56666666666669</v>
      </c>
      <c r="J91" s="302">
        <v>190.48333333333338</v>
      </c>
      <c r="K91" s="301">
        <v>186.65</v>
      </c>
      <c r="L91" s="301">
        <v>183.4</v>
      </c>
      <c r="M91" s="301">
        <v>66.542640000000006</v>
      </c>
      <c r="N91" s="1"/>
      <c r="O91" s="1"/>
    </row>
    <row r="92" spans="1:15" ht="12.75" customHeight="1">
      <c r="A92" s="30">
        <v>82</v>
      </c>
      <c r="B92" s="311" t="s">
        <v>327</v>
      </c>
      <c r="C92" s="301">
        <v>433.95</v>
      </c>
      <c r="D92" s="302">
        <v>434</v>
      </c>
      <c r="E92" s="302">
        <v>429.45</v>
      </c>
      <c r="F92" s="302">
        <v>424.95</v>
      </c>
      <c r="G92" s="302">
        <v>420.4</v>
      </c>
      <c r="H92" s="302">
        <v>438.5</v>
      </c>
      <c r="I92" s="302">
        <v>443.04999999999995</v>
      </c>
      <c r="J92" s="302">
        <v>447.55</v>
      </c>
      <c r="K92" s="301">
        <v>438.55</v>
      </c>
      <c r="L92" s="301">
        <v>429.5</v>
      </c>
      <c r="M92" s="301">
        <v>3.64663</v>
      </c>
      <c r="N92" s="1"/>
      <c r="O92" s="1"/>
    </row>
    <row r="93" spans="1:15" ht="12.75" customHeight="1">
      <c r="A93" s="30">
        <v>83</v>
      </c>
      <c r="B93" s="311" t="s">
        <v>328</v>
      </c>
      <c r="C93" s="301">
        <v>693</v>
      </c>
      <c r="D93" s="302">
        <v>690.66666666666663</v>
      </c>
      <c r="E93" s="302">
        <v>686.33333333333326</v>
      </c>
      <c r="F93" s="302">
        <v>679.66666666666663</v>
      </c>
      <c r="G93" s="302">
        <v>675.33333333333326</v>
      </c>
      <c r="H93" s="302">
        <v>697.33333333333326</v>
      </c>
      <c r="I93" s="302">
        <v>701.66666666666652</v>
      </c>
      <c r="J93" s="302">
        <v>708.33333333333326</v>
      </c>
      <c r="K93" s="301">
        <v>695</v>
      </c>
      <c r="L93" s="301">
        <v>684</v>
      </c>
      <c r="M93" s="301">
        <v>0.19858000000000001</v>
      </c>
      <c r="N93" s="1"/>
      <c r="O93" s="1"/>
    </row>
    <row r="94" spans="1:15" ht="12.75" customHeight="1">
      <c r="A94" s="30">
        <v>84</v>
      </c>
      <c r="B94" s="311" t="s">
        <v>330</v>
      </c>
      <c r="C94" s="301">
        <v>680.65</v>
      </c>
      <c r="D94" s="302">
        <v>676.69999999999993</v>
      </c>
      <c r="E94" s="302">
        <v>670.04999999999984</v>
      </c>
      <c r="F94" s="302">
        <v>659.44999999999993</v>
      </c>
      <c r="G94" s="302">
        <v>652.79999999999984</v>
      </c>
      <c r="H94" s="302">
        <v>687.29999999999984</v>
      </c>
      <c r="I94" s="302">
        <v>693.94999999999993</v>
      </c>
      <c r="J94" s="302">
        <v>704.54999999999984</v>
      </c>
      <c r="K94" s="301">
        <v>683.35</v>
      </c>
      <c r="L94" s="301">
        <v>666.1</v>
      </c>
      <c r="M94" s="301">
        <v>0.73221000000000003</v>
      </c>
      <c r="N94" s="1"/>
      <c r="O94" s="1"/>
    </row>
    <row r="95" spans="1:15" ht="12.75" customHeight="1">
      <c r="A95" s="30">
        <v>85</v>
      </c>
      <c r="B95" s="311" t="s">
        <v>248</v>
      </c>
      <c r="C95" s="301">
        <v>102.4</v>
      </c>
      <c r="D95" s="302">
        <v>102.93333333333334</v>
      </c>
      <c r="E95" s="302">
        <v>101.71666666666667</v>
      </c>
      <c r="F95" s="302">
        <v>101.03333333333333</v>
      </c>
      <c r="G95" s="302">
        <v>99.816666666666663</v>
      </c>
      <c r="H95" s="302">
        <v>103.61666666666667</v>
      </c>
      <c r="I95" s="302">
        <v>104.83333333333334</v>
      </c>
      <c r="J95" s="302">
        <v>105.51666666666668</v>
      </c>
      <c r="K95" s="301">
        <v>104.15</v>
      </c>
      <c r="L95" s="301">
        <v>102.25</v>
      </c>
      <c r="M95" s="301">
        <v>4.9696800000000003</v>
      </c>
      <c r="N95" s="1"/>
      <c r="O95" s="1"/>
    </row>
    <row r="96" spans="1:15" ht="12.75" customHeight="1">
      <c r="A96" s="30">
        <v>86</v>
      </c>
      <c r="B96" s="311" t="s">
        <v>324</v>
      </c>
      <c r="C96" s="301">
        <v>358.3</v>
      </c>
      <c r="D96" s="302">
        <v>358.01666666666665</v>
      </c>
      <c r="E96" s="302">
        <v>353.48333333333329</v>
      </c>
      <c r="F96" s="302">
        <v>348.66666666666663</v>
      </c>
      <c r="G96" s="302">
        <v>344.13333333333327</v>
      </c>
      <c r="H96" s="302">
        <v>362.83333333333331</v>
      </c>
      <c r="I96" s="302">
        <v>367.36666666666662</v>
      </c>
      <c r="J96" s="302">
        <v>372.18333333333334</v>
      </c>
      <c r="K96" s="301">
        <v>362.55</v>
      </c>
      <c r="L96" s="301">
        <v>353.2</v>
      </c>
      <c r="M96" s="301">
        <v>0.94857000000000002</v>
      </c>
      <c r="N96" s="1"/>
      <c r="O96" s="1"/>
    </row>
    <row r="97" spans="1:15" ht="12.75" customHeight="1">
      <c r="A97" s="30">
        <v>87</v>
      </c>
      <c r="B97" s="311" t="s">
        <v>333</v>
      </c>
      <c r="C97" s="301">
        <v>1115.45</v>
      </c>
      <c r="D97" s="302">
        <v>1112.55</v>
      </c>
      <c r="E97" s="302">
        <v>1090.0999999999999</v>
      </c>
      <c r="F97" s="302">
        <v>1064.75</v>
      </c>
      <c r="G97" s="302">
        <v>1042.3</v>
      </c>
      <c r="H97" s="302">
        <v>1137.8999999999999</v>
      </c>
      <c r="I97" s="302">
        <v>1160.3500000000001</v>
      </c>
      <c r="J97" s="302">
        <v>1185.6999999999998</v>
      </c>
      <c r="K97" s="301">
        <v>1135</v>
      </c>
      <c r="L97" s="301">
        <v>1087.2</v>
      </c>
      <c r="M97" s="301">
        <v>5.3810900000000004</v>
      </c>
      <c r="N97" s="1"/>
      <c r="O97" s="1"/>
    </row>
    <row r="98" spans="1:15" ht="12.75" customHeight="1">
      <c r="A98" s="30">
        <v>88</v>
      </c>
      <c r="B98" s="311" t="s">
        <v>331</v>
      </c>
      <c r="C98" s="301">
        <v>927.15</v>
      </c>
      <c r="D98" s="302">
        <v>929.68333333333339</v>
      </c>
      <c r="E98" s="302">
        <v>918.66666666666674</v>
      </c>
      <c r="F98" s="302">
        <v>910.18333333333339</v>
      </c>
      <c r="G98" s="302">
        <v>899.16666666666674</v>
      </c>
      <c r="H98" s="302">
        <v>938.16666666666674</v>
      </c>
      <c r="I98" s="302">
        <v>949.18333333333339</v>
      </c>
      <c r="J98" s="302">
        <v>957.66666666666674</v>
      </c>
      <c r="K98" s="301">
        <v>940.7</v>
      </c>
      <c r="L98" s="301">
        <v>921.2</v>
      </c>
      <c r="M98" s="301">
        <v>0.37154999999999999</v>
      </c>
      <c r="N98" s="1"/>
      <c r="O98" s="1"/>
    </row>
    <row r="99" spans="1:15" ht="12.75" customHeight="1">
      <c r="A99" s="30">
        <v>89</v>
      </c>
      <c r="B99" s="311" t="s">
        <v>332</v>
      </c>
      <c r="C99" s="301">
        <v>17.3</v>
      </c>
      <c r="D99" s="302">
        <v>17.200000000000003</v>
      </c>
      <c r="E99" s="302">
        <v>17.050000000000004</v>
      </c>
      <c r="F99" s="302">
        <v>16.8</v>
      </c>
      <c r="G99" s="302">
        <v>16.650000000000002</v>
      </c>
      <c r="H99" s="302">
        <v>17.450000000000006</v>
      </c>
      <c r="I99" s="302">
        <v>17.600000000000005</v>
      </c>
      <c r="J99" s="302">
        <v>17.850000000000009</v>
      </c>
      <c r="K99" s="301">
        <v>17.350000000000001</v>
      </c>
      <c r="L99" s="301">
        <v>16.95</v>
      </c>
      <c r="M99" s="301">
        <v>17.174109999999999</v>
      </c>
      <c r="N99" s="1"/>
      <c r="O99" s="1"/>
    </row>
    <row r="100" spans="1:15" ht="12.75" customHeight="1">
      <c r="A100" s="30">
        <v>90</v>
      </c>
      <c r="B100" s="311" t="s">
        <v>334</v>
      </c>
      <c r="C100" s="301">
        <v>507.85</v>
      </c>
      <c r="D100" s="302">
        <v>512.15</v>
      </c>
      <c r="E100" s="302">
        <v>496.75</v>
      </c>
      <c r="F100" s="302">
        <v>485.65000000000003</v>
      </c>
      <c r="G100" s="302">
        <v>470.25000000000006</v>
      </c>
      <c r="H100" s="302">
        <v>523.25</v>
      </c>
      <c r="I100" s="302">
        <v>538.64999999999986</v>
      </c>
      <c r="J100" s="302">
        <v>549.74999999999989</v>
      </c>
      <c r="K100" s="301">
        <v>527.54999999999995</v>
      </c>
      <c r="L100" s="301">
        <v>501.05</v>
      </c>
      <c r="M100" s="301">
        <v>0.99846999999999997</v>
      </c>
      <c r="N100" s="1"/>
      <c r="O100" s="1"/>
    </row>
    <row r="101" spans="1:15" ht="12.75" customHeight="1">
      <c r="A101" s="30">
        <v>91</v>
      </c>
      <c r="B101" s="311" t="s">
        <v>335</v>
      </c>
      <c r="C101" s="301">
        <v>778.85</v>
      </c>
      <c r="D101" s="302">
        <v>773.9</v>
      </c>
      <c r="E101" s="302">
        <v>763.44999999999993</v>
      </c>
      <c r="F101" s="302">
        <v>748.05</v>
      </c>
      <c r="G101" s="302">
        <v>737.59999999999991</v>
      </c>
      <c r="H101" s="302">
        <v>789.3</v>
      </c>
      <c r="I101" s="302">
        <v>799.75</v>
      </c>
      <c r="J101" s="302">
        <v>815.15</v>
      </c>
      <c r="K101" s="301">
        <v>784.35</v>
      </c>
      <c r="L101" s="301">
        <v>758.5</v>
      </c>
      <c r="M101" s="301">
        <v>2.4690300000000001</v>
      </c>
      <c r="N101" s="1"/>
      <c r="O101" s="1"/>
    </row>
    <row r="102" spans="1:15" ht="12.75" customHeight="1">
      <c r="A102" s="30">
        <v>92</v>
      </c>
      <c r="B102" s="311" t="s">
        <v>336</v>
      </c>
      <c r="C102" s="301">
        <v>4060.9</v>
      </c>
      <c r="D102" s="302">
        <v>4047.4833333333336</v>
      </c>
      <c r="E102" s="302">
        <v>4021.9666666666672</v>
      </c>
      <c r="F102" s="302">
        <v>3983.0333333333338</v>
      </c>
      <c r="G102" s="302">
        <v>3957.5166666666673</v>
      </c>
      <c r="H102" s="302">
        <v>4086.416666666667</v>
      </c>
      <c r="I102" s="302">
        <v>4111.9333333333334</v>
      </c>
      <c r="J102" s="302">
        <v>4150.8666666666668</v>
      </c>
      <c r="K102" s="301">
        <v>4073</v>
      </c>
      <c r="L102" s="301">
        <v>4008.55</v>
      </c>
      <c r="M102" s="301">
        <v>3.3750000000000002E-2</v>
      </c>
      <c r="N102" s="1"/>
      <c r="O102" s="1"/>
    </row>
    <row r="103" spans="1:15" ht="12.75" customHeight="1">
      <c r="A103" s="30">
        <v>93</v>
      </c>
      <c r="B103" s="311" t="s">
        <v>247</v>
      </c>
      <c r="C103" s="301">
        <v>70.3</v>
      </c>
      <c r="D103" s="302">
        <v>70.066666666666663</v>
      </c>
      <c r="E103" s="302">
        <v>69.48333333333332</v>
      </c>
      <c r="F103" s="302">
        <v>68.666666666666657</v>
      </c>
      <c r="G103" s="302">
        <v>68.083333333333314</v>
      </c>
      <c r="H103" s="302">
        <v>70.883333333333326</v>
      </c>
      <c r="I103" s="302">
        <v>71.466666666666669</v>
      </c>
      <c r="J103" s="302">
        <v>72.283333333333331</v>
      </c>
      <c r="K103" s="301">
        <v>70.650000000000006</v>
      </c>
      <c r="L103" s="301">
        <v>69.25</v>
      </c>
      <c r="M103" s="301">
        <v>9.1388599999999993</v>
      </c>
      <c r="N103" s="1"/>
      <c r="O103" s="1"/>
    </row>
    <row r="104" spans="1:15" ht="12.75" customHeight="1">
      <c r="A104" s="30">
        <v>94</v>
      </c>
      <c r="B104" s="311" t="s">
        <v>329</v>
      </c>
      <c r="C104" s="301">
        <v>700.9</v>
      </c>
      <c r="D104" s="302">
        <v>703.2833333333333</v>
      </c>
      <c r="E104" s="302">
        <v>697.61666666666656</v>
      </c>
      <c r="F104" s="302">
        <v>694.33333333333326</v>
      </c>
      <c r="G104" s="302">
        <v>688.66666666666652</v>
      </c>
      <c r="H104" s="302">
        <v>706.56666666666661</v>
      </c>
      <c r="I104" s="302">
        <v>712.23333333333335</v>
      </c>
      <c r="J104" s="302">
        <v>715.51666666666665</v>
      </c>
      <c r="K104" s="301">
        <v>708.95</v>
      </c>
      <c r="L104" s="301">
        <v>700</v>
      </c>
      <c r="M104" s="301">
        <v>1.1041399999999999</v>
      </c>
      <c r="N104" s="1"/>
      <c r="O104" s="1"/>
    </row>
    <row r="105" spans="1:15" ht="12.75" customHeight="1">
      <c r="A105" s="30">
        <v>95</v>
      </c>
      <c r="B105" s="311" t="s">
        <v>826</v>
      </c>
      <c r="C105" s="301">
        <v>186.2</v>
      </c>
      <c r="D105" s="302">
        <v>185.66666666666666</v>
      </c>
      <c r="E105" s="302">
        <v>182.43333333333331</v>
      </c>
      <c r="F105" s="302">
        <v>178.66666666666666</v>
      </c>
      <c r="G105" s="302">
        <v>175.43333333333331</v>
      </c>
      <c r="H105" s="302">
        <v>189.43333333333331</v>
      </c>
      <c r="I105" s="302">
        <v>192.66666666666666</v>
      </c>
      <c r="J105" s="302">
        <v>196.43333333333331</v>
      </c>
      <c r="K105" s="301">
        <v>188.9</v>
      </c>
      <c r="L105" s="301">
        <v>181.9</v>
      </c>
      <c r="M105" s="301">
        <v>18.261130000000001</v>
      </c>
      <c r="N105" s="1"/>
      <c r="O105" s="1"/>
    </row>
    <row r="106" spans="1:15" ht="12.75" customHeight="1">
      <c r="A106" s="30">
        <v>96</v>
      </c>
      <c r="B106" s="311" t="s">
        <v>337</v>
      </c>
      <c r="C106" s="301">
        <v>305.05</v>
      </c>
      <c r="D106" s="302">
        <v>303.01666666666665</v>
      </c>
      <c r="E106" s="302">
        <v>299.0333333333333</v>
      </c>
      <c r="F106" s="302">
        <v>293.01666666666665</v>
      </c>
      <c r="G106" s="302">
        <v>289.0333333333333</v>
      </c>
      <c r="H106" s="302">
        <v>309.0333333333333</v>
      </c>
      <c r="I106" s="302">
        <v>313.01666666666665</v>
      </c>
      <c r="J106" s="302">
        <v>319.0333333333333</v>
      </c>
      <c r="K106" s="301">
        <v>307</v>
      </c>
      <c r="L106" s="301">
        <v>297</v>
      </c>
      <c r="M106" s="301">
        <v>1.9702</v>
      </c>
      <c r="N106" s="1"/>
      <c r="O106" s="1"/>
    </row>
    <row r="107" spans="1:15" ht="12.75" customHeight="1">
      <c r="A107" s="30">
        <v>97</v>
      </c>
      <c r="B107" s="311" t="s">
        <v>338</v>
      </c>
      <c r="C107" s="301">
        <v>284.7</v>
      </c>
      <c r="D107" s="302">
        <v>285.11666666666667</v>
      </c>
      <c r="E107" s="302">
        <v>281.23333333333335</v>
      </c>
      <c r="F107" s="302">
        <v>277.76666666666665</v>
      </c>
      <c r="G107" s="302">
        <v>273.88333333333333</v>
      </c>
      <c r="H107" s="302">
        <v>288.58333333333337</v>
      </c>
      <c r="I107" s="302">
        <v>292.4666666666667</v>
      </c>
      <c r="J107" s="302">
        <v>295.93333333333339</v>
      </c>
      <c r="K107" s="301">
        <v>289</v>
      </c>
      <c r="L107" s="301">
        <v>281.64999999999998</v>
      </c>
      <c r="M107" s="301">
        <v>11.95978</v>
      </c>
      <c r="N107" s="1"/>
      <c r="O107" s="1"/>
    </row>
    <row r="108" spans="1:15" ht="12.75" customHeight="1">
      <c r="A108" s="30">
        <v>98</v>
      </c>
      <c r="B108" s="311" t="s">
        <v>83</v>
      </c>
      <c r="C108" s="301">
        <v>647.75</v>
      </c>
      <c r="D108" s="302">
        <v>644.21666666666658</v>
      </c>
      <c r="E108" s="302">
        <v>635.33333333333314</v>
      </c>
      <c r="F108" s="302">
        <v>622.91666666666652</v>
      </c>
      <c r="G108" s="302">
        <v>614.03333333333308</v>
      </c>
      <c r="H108" s="302">
        <v>656.63333333333321</v>
      </c>
      <c r="I108" s="302">
        <v>665.51666666666665</v>
      </c>
      <c r="J108" s="302">
        <v>677.93333333333328</v>
      </c>
      <c r="K108" s="301">
        <v>653.1</v>
      </c>
      <c r="L108" s="301">
        <v>631.79999999999995</v>
      </c>
      <c r="M108" s="301">
        <v>28.498740000000002</v>
      </c>
      <c r="N108" s="1"/>
      <c r="O108" s="1"/>
    </row>
    <row r="109" spans="1:15" ht="12.75" customHeight="1">
      <c r="A109" s="30">
        <v>99</v>
      </c>
      <c r="B109" s="311" t="s">
        <v>339</v>
      </c>
      <c r="C109" s="301">
        <v>616.70000000000005</v>
      </c>
      <c r="D109" s="302">
        <v>615.5</v>
      </c>
      <c r="E109" s="302">
        <v>612.75</v>
      </c>
      <c r="F109" s="302">
        <v>608.79999999999995</v>
      </c>
      <c r="G109" s="302">
        <v>606.04999999999995</v>
      </c>
      <c r="H109" s="302">
        <v>619.45000000000005</v>
      </c>
      <c r="I109" s="302">
        <v>622.20000000000005</v>
      </c>
      <c r="J109" s="302">
        <v>626.15000000000009</v>
      </c>
      <c r="K109" s="301">
        <v>618.25</v>
      </c>
      <c r="L109" s="301">
        <v>611.54999999999995</v>
      </c>
      <c r="M109" s="301">
        <v>0.13733999999999999</v>
      </c>
      <c r="N109" s="1"/>
      <c r="O109" s="1"/>
    </row>
    <row r="110" spans="1:15" ht="12.75" customHeight="1">
      <c r="A110" s="30">
        <v>100</v>
      </c>
      <c r="B110" s="311" t="s">
        <v>84</v>
      </c>
      <c r="C110" s="301">
        <v>933.7</v>
      </c>
      <c r="D110" s="302">
        <v>935.73333333333323</v>
      </c>
      <c r="E110" s="302">
        <v>927.96666666666647</v>
      </c>
      <c r="F110" s="302">
        <v>922.23333333333323</v>
      </c>
      <c r="G110" s="302">
        <v>914.46666666666647</v>
      </c>
      <c r="H110" s="302">
        <v>941.46666666666647</v>
      </c>
      <c r="I110" s="302">
        <v>949.23333333333312</v>
      </c>
      <c r="J110" s="302">
        <v>954.96666666666647</v>
      </c>
      <c r="K110" s="301">
        <v>943.5</v>
      </c>
      <c r="L110" s="301">
        <v>930</v>
      </c>
      <c r="M110" s="301">
        <v>7.2283799999999996</v>
      </c>
      <c r="N110" s="1"/>
      <c r="O110" s="1"/>
    </row>
    <row r="111" spans="1:15" ht="12.75" customHeight="1">
      <c r="A111" s="30">
        <v>101</v>
      </c>
      <c r="B111" s="311" t="s">
        <v>85</v>
      </c>
      <c r="C111" s="301">
        <v>176.55</v>
      </c>
      <c r="D111" s="302">
        <v>177.25</v>
      </c>
      <c r="E111" s="302">
        <v>174.1</v>
      </c>
      <c r="F111" s="302">
        <v>171.65</v>
      </c>
      <c r="G111" s="302">
        <v>168.5</v>
      </c>
      <c r="H111" s="302">
        <v>179.7</v>
      </c>
      <c r="I111" s="302">
        <v>182.84999999999997</v>
      </c>
      <c r="J111" s="302">
        <v>185.29999999999998</v>
      </c>
      <c r="K111" s="301">
        <v>180.4</v>
      </c>
      <c r="L111" s="301">
        <v>174.8</v>
      </c>
      <c r="M111" s="301">
        <v>81.713220000000007</v>
      </c>
      <c r="N111" s="1"/>
      <c r="O111" s="1"/>
    </row>
    <row r="112" spans="1:15" ht="12.75" customHeight="1">
      <c r="A112" s="30">
        <v>102</v>
      </c>
      <c r="B112" s="311" t="s">
        <v>340</v>
      </c>
      <c r="C112" s="301">
        <v>311.8</v>
      </c>
      <c r="D112" s="302">
        <v>311.45</v>
      </c>
      <c r="E112" s="302">
        <v>309.95</v>
      </c>
      <c r="F112" s="302">
        <v>308.10000000000002</v>
      </c>
      <c r="G112" s="302">
        <v>306.60000000000002</v>
      </c>
      <c r="H112" s="302">
        <v>313.29999999999995</v>
      </c>
      <c r="I112" s="302">
        <v>314.79999999999995</v>
      </c>
      <c r="J112" s="302">
        <v>316.64999999999992</v>
      </c>
      <c r="K112" s="301">
        <v>312.95</v>
      </c>
      <c r="L112" s="301">
        <v>309.60000000000002</v>
      </c>
      <c r="M112" s="301">
        <v>1.0624800000000001</v>
      </c>
      <c r="N112" s="1"/>
      <c r="O112" s="1"/>
    </row>
    <row r="113" spans="1:15" ht="12.75" customHeight="1">
      <c r="A113" s="30">
        <v>103</v>
      </c>
      <c r="B113" s="311" t="s">
        <v>87</v>
      </c>
      <c r="C113" s="301">
        <v>3647.35</v>
      </c>
      <c r="D113" s="302">
        <v>3655.2333333333336</v>
      </c>
      <c r="E113" s="302">
        <v>3571.6166666666672</v>
      </c>
      <c r="F113" s="302">
        <v>3495.8833333333337</v>
      </c>
      <c r="G113" s="302">
        <v>3412.2666666666673</v>
      </c>
      <c r="H113" s="302">
        <v>3730.9666666666672</v>
      </c>
      <c r="I113" s="302">
        <v>3814.5833333333339</v>
      </c>
      <c r="J113" s="302">
        <v>3890.3166666666671</v>
      </c>
      <c r="K113" s="301">
        <v>3738.85</v>
      </c>
      <c r="L113" s="301">
        <v>3579.5</v>
      </c>
      <c r="M113" s="301">
        <v>3.7270099999999999</v>
      </c>
      <c r="N113" s="1"/>
      <c r="O113" s="1"/>
    </row>
    <row r="114" spans="1:15" ht="12.75" customHeight="1">
      <c r="A114" s="30">
        <v>104</v>
      </c>
      <c r="B114" s="311" t="s">
        <v>88</v>
      </c>
      <c r="C114" s="301">
        <v>1513.75</v>
      </c>
      <c r="D114" s="302">
        <v>1509.2</v>
      </c>
      <c r="E114" s="302">
        <v>1500.4</v>
      </c>
      <c r="F114" s="302">
        <v>1487.05</v>
      </c>
      <c r="G114" s="302">
        <v>1478.25</v>
      </c>
      <c r="H114" s="302">
        <v>1522.5500000000002</v>
      </c>
      <c r="I114" s="302">
        <v>1531.35</v>
      </c>
      <c r="J114" s="302">
        <v>1544.7000000000003</v>
      </c>
      <c r="K114" s="301">
        <v>1518</v>
      </c>
      <c r="L114" s="301">
        <v>1495.85</v>
      </c>
      <c r="M114" s="301">
        <v>1.89653</v>
      </c>
      <c r="N114" s="1"/>
      <c r="O114" s="1"/>
    </row>
    <row r="115" spans="1:15" ht="12.75" customHeight="1">
      <c r="A115" s="30">
        <v>105</v>
      </c>
      <c r="B115" s="311" t="s">
        <v>89</v>
      </c>
      <c r="C115" s="301">
        <v>622.1</v>
      </c>
      <c r="D115" s="302">
        <v>621.95000000000005</v>
      </c>
      <c r="E115" s="302">
        <v>615.35000000000014</v>
      </c>
      <c r="F115" s="302">
        <v>608.60000000000014</v>
      </c>
      <c r="G115" s="302">
        <v>602.00000000000023</v>
      </c>
      <c r="H115" s="302">
        <v>628.70000000000005</v>
      </c>
      <c r="I115" s="302">
        <v>635.29999999999995</v>
      </c>
      <c r="J115" s="302">
        <v>642.04999999999995</v>
      </c>
      <c r="K115" s="301">
        <v>628.54999999999995</v>
      </c>
      <c r="L115" s="301">
        <v>615.20000000000005</v>
      </c>
      <c r="M115" s="301">
        <v>10.45636</v>
      </c>
      <c r="N115" s="1"/>
      <c r="O115" s="1"/>
    </row>
    <row r="116" spans="1:15" ht="12.75" customHeight="1">
      <c r="A116" s="30">
        <v>106</v>
      </c>
      <c r="B116" s="311" t="s">
        <v>90</v>
      </c>
      <c r="C116" s="301">
        <v>932.1</v>
      </c>
      <c r="D116" s="302">
        <v>932.35</v>
      </c>
      <c r="E116" s="302">
        <v>923.35</v>
      </c>
      <c r="F116" s="302">
        <v>914.6</v>
      </c>
      <c r="G116" s="302">
        <v>905.6</v>
      </c>
      <c r="H116" s="302">
        <v>941.1</v>
      </c>
      <c r="I116" s="302">
        <v>950.1</v>
      </c>
      <c r="J116" s="302">
        <v>958.85</v>
      </c>
      <c r="K116" s="301">
        <v>941.35</v>
      </c>
      <c r="L116" s="301">
        <v>923.6</v>
      </c>
      <c r="M116" s="301">
        <v>2.1092200000000001</v>
      </c>
      <c r="N116" s="1"/>
      <c r="O116" s="1"/>
    </row>
    <row r="117" spans="1:15" ht="12.75" customHeight="1">
      <c r="A117" s="30">
        <v>107</v>
      </c>
      <c r="B117" s="311" t="s">
        <v>342</v>
      </c>
      <c r="C117" s="301">
        <v>950</v>
      </c>
      <c r="D117" s="302">
        <v>947.66666666666663</v>
      </c>
      <c r="E117" s="302">
        <v>937.33333333333326</v>
      </c>
      <c r="F117" s="302">
        <v>924.66666666666663</v>
      </c>
      <c r="G117" s="302">
        <v>914.33333333333326</v>
      </c>
      <c r="H117" s="302">
        <v>960.33333333333326</v>
      </c>
      <c r="I117" s="302">
        <v>970.66666666666652</v>
      </c>
      <c r="J117" s="302">
        <v>983.33333333333326</v>
      </c>
      <c r="K117" s="301">
        <v>958</v>
      </c>
      <c r="L117" s="301">
        <v>935</v>
      </c>
      <c r="M117" s="301">
        <v>0.95857999999999999</v>
      </c>
      <c r="N117" s="1"/>
      <c r="O117" s="1"/>
    </row>
    <row r="118" spans="1:15" ht="12.75" customHeight="1">
      <c r="A118" s="30">
        <v>108</v>
      </c>
      <c r="B118" s="311" t="s">
        <v>325</v>
      </c>
      <c r="C118" s="301">
        <v>3186.2</v>
      </c>
      <c r="D118" s="302">
        <v>3189.9833333333331</v>
      </c>
      <c r="E118" s="302">
        <v>3152.8666666666663</v>
      </c>
      <c r="F118" s="302">
        <v>3119.5333333333333</v>
      </c>
      <c r="G118" s="302">
        <v>3082.4166666666665</v>
      </c>
      <c r="H118" s="302">
        <v>3223.3166666666662</v>
      </c>
      <c r="I118" s="302">
        <v>3260.4333333333329</v>
      </c>
      <c r="J118" s="302">
        <v>3293.766666666666</v>
      </c>
      <c r="K118" s="301">
        <v>3227.1</v>
      </c>
      <c r="L118" s="301">
        <v>3156.65</v>
      </c>
      <c r="M118" s="301">
        <v>0.22533</v>
      </c>
      <c r="N118" s="1"/>
      <c r="O118" s="1"/>
    </row>
    <row r="119" spans="1:15" ht="12.75" customHeight="1">
      <c r="A119" s="30">
        <v>109</v>
      </c>
      <c r="B119" s="311" t="s">
        <v>249</v>
      </c>
      <c r="C119" s="301">
        <v>344.3</v>
      </c>
      <c r="D119" s="302">
        <v>340.66666666666669</v>
      </c>
      <c r="E119" s="302">
        <v>334.83333333333337</v>
      </c>
      <c r="F119" s="302">
        <v>325.36666666666667</v>
      </c>
      <c r="G119" s="302">
        <v>319.53333333333336</v>
      </c>
      <c r="H119" s="302">
        <v>350.13333333333338</v>
      </c>
      <c r="I119" s="302">
        <v>355.96666666666675</v>
      </c>
      <c r="J119" s="302">
        <v>365.43333333333339</v>
      </c>
      <c r="K119" s="301">
        <v>346.5</v>
      </c>
      <c r="L119" s="301">
        <v>331.2</v>
      </c>
      <c r="M119" s="301">
        <v>27.151299999999999</v>
      </c>
      <c r="N119" s="1"/>
      <c r="O119" s="1"/>
    </row>
    <row r="120" spans="1:15" ht="12.75" customHeight="1">
      <c r="A120" s="30">
        <v>110</v>
      </c>
      <c r="B120" s="311" t="s">
        <v>326</v>
      </c>
      <c r="C120" s="301">
        <v>192.55</v>
      </c>
      <c r="D120" s="302">
        <v>191.69999999999996</v>
      </c>
      <c r="E120" s="302">
        <v>190.29999999999993</v>
      </c>
      <c r="F120" s="302">
        <v>188.04999999999995</v>
      </c>
      <c r="G120" s="302">
        <v>186.64999999999992</v>
      </c>
      <c r="H120" s="302">
        <v>193.94999999999993</v>
      </c>
      <c r="I120" s="302">
        <v>195.34999999999997</v>
      </c>
      <c r="J120" s="302">
        <v>197.59999999999994</v>
      </c>
      <c r="K120" s="301">
        <v>193.1</v>
      </c>
      <c r="L120" s="301">
        <v>189.45</v>
      </c>
      <c r="M120" s="301">
        <v>0.94493000000000005</v>
      </c>
      <c r="N120" s="1"/>
      <c r="O120" s="1"/>
    </row>
    <row r="121" spans="1:15" ht="12.75" customHeight="1">
      <c r="A121" s="30">
        <v>111</v>
      </c>
      <c r="B121" s="311" t="s">
        <v>91</v>
      </c>
      <c r="C121" s="301">
        <v>127.35</v>
      </c>
      <c r="D121" s="302">
        <v>126.18333333333334</v>
      </c>
      <c r="E121" s="302">
        <v>124.61666666666667</v>
      </c>
      <c r="F121" s="302">
        <v>121.88333333333334</v>
      </c>
      <c r="G121" s="302">
        <v>120.31666666666668</v>
      </c>
      <c r="H121" s="302">
        <v>128.91666666666669</v>
      </c>
      <c r="I121" s="302">
        <v>130.48333333333335</v>
      </c>
      <c r="J121" s="302">
        <v>133.21666666666667</v>
      </c>
      <c r="K121" s="301">
        <v>127.75</v>
      </c>
      <c r="L121" s="301">
        <v>123.45</v>
      </c>
      <c r="M121" s="301">
        <v>42.337960000000002</v>
      </c>
      <c r="N121" s="1"/>
      <c r="O121" s="1"/>
    </row>
    <row r="122" spans="1:15" ht="12.75" customHeight="1">
      <c r="A122" s="30">
        <v>112</v>
      </c>
      <c r="B122" s="311" t="s">
        <v>92</v>
      </c>
      <c r="C122" s="301">
        <v>996.55</v>
      </c>
      <c r="D122" s="302">
        <v>995.83333333333337</v>
      </c>
      <c r="E122" s="302">
        <v>986.76666666666677</v>
      </c>
      <c r="F122" s="302">
        <v>976.98333333333335</v>
      </c>
      <c r="G122" s="302">
        <v>967.91666666666674</v>
      </c>
      <c r="H122" s="302">
        <v>1005.6166666666668</v>
      </c>
      <c r="I122" s="302">
        <v>1014.6833333333334</v>
      </c>
      <c r="J122" s="302">
        <v>1024.4666666666667</v>
      </c>
      <c r="K122" s="301">
        <v>1004.9</v>
      </c>
      <c r="L122" s="301">
        <v>986.05</v>
      </c>
      <c r="M122" s="301">
        <v>1.7324299999999999</v>
      </c>
      <c r="N122" s="1"/>
      <c r="O122" s="1"/>
    </row>
    <row r="123" spans="1:15" ht="12.75" customHeight="1">
      <c r="A123" s="30">
        <v>113</v>
      </c>
      <c r="B123" s="311" t="s">
        <v>343</v>
      </c>
      <c r="C123" s="301">
        <v>781.2</v>
      </c>
      <c r="D123" s="302">
        <v>789.63333333333321</v>
      </c>
      <c r="E123" s="302">
        <v>768.61666666666645</v>
      </c>
      <c r="F123" s="302">
        <v>756.03333333333319</v>
      </c>
      <c r="G123" s="302">
        <v>735.01666666666642</v>
      </c>
      <c r="H123" s="302">
        <v>802.21666666666647</v>
      </c>
      <c r="I123" s="302">
        <v>823.23333333333335</v>
      </c>
      <c r="J123" s="302">
        <v>835.81666666666649</v>
      </c>
      <c r="K123" s="301">
        <v>810.65</v>
      </c>
      <c r="L123" s="301">
        <v>777.05</v>
      </c>
      <c r="M123" s="301">
        <v>1.18719</v>
      </c>
      <c r="N123" s="1"/>
      <c r="O123" s="1"/>
    </row>
    <row r="124" spans="1:15" ht="12.75" customHeight="1">
      <c r="A124" s="30">
        <v>114</v>
      </c>
      <c r="B124" s="311" t="s">
        <v>93</v>
      </c>
      <c r="C124" s="301">
        <v>509.75</v>
      </c>
      <c r="D124" s="302">
        <v>510.26666666666671</v>
      </c>
      <c r="E124" s="302">
        <v>505.83333333333337</v>
      </c>
      <c r="F124" s="302">
        <v>501.91666666666669</v>
      </c>
      <c r="G124" s="302">
        <v>497.48333333333335</v>
      </c>
      <c r="H124" s="302">
        <v>514.18333333333339</v>
      </c>
      <c r="I124" s="302">
        <v>518.61666666666667</v>
      </c>
      <c r="J124" s="302">
        <v>522.53333333333342</v>
      </c>
      <c r="K124" s="301">
        <v>514.70000000000005</v>
      </c>
      <c r="L124" s="301">
        <v>506.35</v>
      </c>
      <c r="M124" s="301">
        <v>15.811310000000001</v>
      </c>
      <c r="N124" s="1"/>
      <c r="O124" s="1"/>
    </row>
    <row r="125" spans="1:15" ht="12.75" customHeight="1">
      <c r="A125" s="30">
        <v>115</v>
      </c>
      <c r="B125" s="311" t="s">
        <v>250</v>
      </c>
      <c r="C125" s="301">
        <v>1296.5</v>
      </c>
      <c r="D125" s="302">
        <v>1289.3833333333334</v>
      </c>
      <c r="E125" s="302">
        <v>1268.7666666666669</v>
      </c>
      <c r="F125" s="302">
        <v>1241.0333333333335</v>
      </c>
      <c r="G125" s="302">
        <v>1220.416666666667</v>
      </c>
      <c r="H125" s="302">
        <v>1317.1166666666668</v>
      </c>
      <c r="I125" s="302">
        <v>1337.7333333333331</v>
      </c>
      <c r="J125" s="302">
        <v>1365.4666666666667</v>
      </c>
      <c r="K125" s="301">
        <v>1310</v>
      </c>
      <c r="L125" s="301">
        <v>1261.6500000000001</v>
      </c>
      <c r="M125" s="301">
        <v>2.65788</v>
      </c>
      <c r="N125" s="1"/>
      <c r="O125" s="1"/>
    </row>
    <row r="126" spans="1:15" ht="12.75" customHeight="1">
      <c r="A126" s="30">
        <v>116</v>
      </c>
      <c r="B126" s="311" t="s">
        <v>348</v>
      </c>
      <c r="C126" s="301">
        <v>194.6</v>
      </c>
      <c r="D126" s="302">
        <v>195.23333333333332</v>
      </c>
      <c r="E126" s="302">
        <v>193.01666666666665</v>
      </c>
      <c r="F126" s="302">
        <v>191.43333333333334</v>
      </c>
      <c r="G126" s="302">
        <v>189.21666666666667</v>
      </c>
      <c r="H126" s="302">
        <v>196.81666666666663</v>
      </c>
      <c r="I126" s="302">
        <v>199.03333333333327</v>
      </c>
      <c r="J126" s="302">
        <v>200.61666666666662</v>
      </c>
      <c r="K126" s="301">
        <v>197.45</v>
      </c>
      <c r="L126" s="301">
        <v>193.65</v>
      </c>
      <c r="M126" s="301">
        <v>3.1865899999999998</v>
      </c>
      <c r="N126" s="1"/>
      <c r="O126" s="1"/>
    </row>
    <row r="127" spans="1:15" ht="12.75" customHeight="1">
      <c r="A127" s="30">
        <v>117</v>
      </c>
      <c r="B127" s="311" t="s">
        <v>344</v>
      </c>
      <c r="C127" s="301">
        <v>75.849999999999994</v>
      </c>
      <c r="D127" s="302">
        <v>75.633333333333326</v>
      </c>
      <c r="E127" s="302">
        <v>74.766666666666652</v>
      </c>
      <c r="F127" s="302">
        <v>73.683333333333323</v>
      </c>
      <c r="G127" s="302">
        <v>72.816666666666649</v>
      </c>
      <c r="H127" s="302">
        <v>76.716666666666654</v>
      </c>
      <c r="I127" s="302">
        <v>77.583333333333329</v>
      </c>
      <c r="J127" s="302">
        <v>78.666666666666657</v>
      </c>
      <c r="K127" s="301">
        <v>76.5</v>
      </c>
      <c r="L127" s="301">
        <v>74.55</v>
      </c>
      <c r="M127" s="301">
        <v>4.8843100000000002</v>
      </c>
      <c r="N127" s="1"/>
      <c r="O127" s="1"/>
    </row>
    <row r="128" spans="1:15" ht="12.75" customHeight="1">
      <c r="A128" s="30">
        <v>118</v>
      </c>
      <c r="B128" s="311" t="s">
        <v>345</v>
      </c>
      <c r="C128" s="301">
        <v>927.3</v>
      </c>
      <c r="D128" s="302">
        <v>935.76666666666677</v>
      </c>
      <c r="E128" s="302">
        <v>916.53333333333353</v>
      </c>
      <c r="F128" s="302">
        <v>905.76666666666677</v>
      </c>
      <c r="G128" s="302">
        <v>886.53333333333353</v>
      </c>
      <c r="H128" s="302">
        <v>946.53333333333353</v>
      </c>
      <c r="I128" s="302">
        <v>965.76666666666688</v>
      </c>
      <c r="J128" s="302">
        <v>976.53333333333353</v>
      </c>
      <c r="K128" s="301">
        <v>955</v>
      </c>
      <c r="L128" s="301">
        <v>925</v>
      </c>
      <c r="M128" s="301">
        <v>0.85602</v>
      </c>
      <c r="N128" s="1"/>
      <c r="O128" s="1"/>
    </row>
    <row r="129" spans="1:15" ht="12.75" customHeight="1">
      <c r="A129" s="30">
        <v>119</v>
      </c>
      <c r="B129" s="311" t="s">
        <v>94</v>
      </c>
      <c r="C129" s="301">
        <v>1801.5</v>
      </c>
      <c r="D129" s="302">
        <v>1806.0333333333335</v>
      </c>
      <c r="E129" s="302">
        <v>1779.0166666666671</v>
      </c>
      <c r="F129" s="302">
        <v>1756.5333333333335</v>
      </c>
      <c r="G129" s="302">
        <v>1729.5166666666671</v>
      </c>
      <c r="H129" s="302">
        <v>1828.5166666666671</v>
      </c>
      <c r="I129" s="302">
        <v>1855.5333333333335</v>
      </c>
      <c r="J129" s="302">
        <v>1878.0166666666671</v>
      </c>
      <c r="K129" s="301">
        <v>1833.05</v>
      </c>
      <c r="L129" s="301">
        <v>1783.55</v>
      </c>
      <c r="M129" s="301">
        <v>4.40158</v>
      </c>
      <c r="N129" s="1"/>
      <c r="O129" s="1"/>
    </row>
    <row r="130" spans="1:15" ht="12.75" customHeight="1">
      <c r="A130" s="30">
        <v>120</v>
      </c>
      <c r="B130" s="311" t="s">
        <v>346</v>
      </c>
      <c r="C130" s="301">
        <v>171.9</v>
      </c>
      <c r="D130" s="302">
        <v>172.63333333333335</v>
      </c>
      <c r="E130" s="302">
        <v>169.31666666666672</v>
      </c>
      <c r="F130" s="302">
        <v>166.73333333333338</v>
      </c>
      <c r="G130" s="302">
        <v>163.41666666666674</v>
      </c>
      <c r="H130" s="302">
        <v>175.2166666666667</v>
      </c>
      <c r="I130" s="302">
        <v>178.53333333333336</v>
      </c>
      <c r="J130" s="302">
        <v>181.11666666666667</v>
      </c>
      <c r="K130" s="301">
        <v>175.95</v>
      </c>
      <c r="L130" s="301">
        <v>170.05</v>
      </c>
      <c r="M130" s="301">
        <v>35.414110000000001</v>
      </c>
      <c r="N130" s="1"/>
      <c r="O130" s="1"/>
    </row>
    <row r="131" spans="1:15" ht="12.75" customHeight="1">
      <c r="A131" s="30">
        <v>121</v>
      </c>
      <c r="B131" s="311" t="s">
        <v>251</v>
      </c>
      <c r="C131" s="301">
        <v>29.6</v>
      </c>
      <c r="D131" s="302">
        <v>29.866666666666664</v>
      </c>
      <c r="E131" s="302">
        <v>28.233333333333327</v>
      </c>
      <c r="F131" s="302">
        <v>26.866666666666664</v>
      </c>
      <c r="G131" s="302">
        <v>25.233333333333327</v>
      </c>
      <c r="H131" s="302">
        <v>31.233333333333327</v>
      </c>
      <c r="I131" s="302">
        <v>32.86666666666666</v>
      </c>
      <c r="J131" s="302">
        <v>34.233333333333327</v>
      </c>
      <c r="K131" s="301">
        <v>31.5</v>
      </c>
      <c r="L131" s="301">
        <v>28.5</v>
      </c>
      <c r="M131" s="301">
        <v>200.57293999999999</v>
      </c>
      <c r="N131" s="1"/>
      <c r="O131" s="1"/>
    </row>
    <row r="132" spans="1:15" ht="12.75" customHeight="1">
      <c r="A132" s="30">
        <v>122</v>
      </c>
      <c r="B132" s="311" t="s">
        <v>347</v>
      </c>
      <c r="C132" s="301">
        <v>693.4</v>
      </c>
      <c r="D132" s="302">
        <v>698.04999999999984</v>
      </c>
      <c r="E132" s="302">
        <v>686.29999999999973</v>
      </c>
      <c r="F132" s="302">
        <v>679.19999999999993</v>
      </c>
      <c r="G132" s="302">
        <v>667.44999999999982</v>
      </c>
      <c r="H132" s="302">
        <v>705.14999999999964</v>
      </c>
      <c r="I132" s="302">
        <v>716.89999999999986</v>
      </c>
      <c r="J132" s="302">
        <v>723.99999999999955</v>
      </c>
      <c r="K132" s="301">
        <v>709.8</v>
      </c>
      <c r="L132" s="301">
        <v>690.95</v>
      </c>
      <c r="M132" s="301">
        <v>0.16947999999999999</v>
      </c>
      <c r="N132" s="1"/>
      <c r="O132" s="1"/>
    </row>
    <row r="133" spans="1:15" ht="12.75" customHeight="1">
      <c r="A133" s="30">
        <v>123</v>
      </c>
      <c r="B133" s="311" t="s">
        <v>95</v>
      </c>
      <c r="C133" s="301">
        <v>3681</v>
      </c>
      <c r="D133" s="302">
        <v>3673.0833333333335</v>
      </c>
      <c r="E133" s="302">
        <v>3646.2166666666672</v>
      </c>
      <c r="F133" s="302">
        <v>3611.4333333333338</v>
      </c>
      <c r="G133" s="302">
        <v>3584.5666666666675</v>
      </c>
      <c r="H133" s="302">
        <v>3707.8666666666668</v>
      </c>
      <c r="I133" s="302">
        <v>3734.7333333333327</v>
      </c>
      <c r="J133" s="302">
        <v>3769.5166666666664</v>
      </c>
      <c r="K133" s="301">
        <v>3699.95</v>
      </c>
      <c r="L133" s="301">
        <v>3638.3</v>
      </c>
      <c r="M133" s="301">
        <v>3.4550999999999998</v>
      </c>
      <c r="N133" s="1"/>
      <c r="O133" s="1"/>
    </row>
    <row r="134" spans="1:15" ht="12.75" customHeight="1">
      <c r="A134" s="30">
        <v>124</v>
      </c>
      <c r="B134" s="311" t="s">
        <v>252</v>
      </c>
      <c r="C134" s="301">
        <v>3527.35</v>
      </c>
      <c r="D134" s="302">
        <v>3499.0666666666671</v>
      </c>
      <c r="E134" s="302">
        <v>3448.2833333333342</v>
      </c>
      <c r="F134" s="302">
        <v>3369.2166666666672</v>
      </c>
      <c r="G134" s="302">
        <v>3318.4333333333343</v>
      </c>
      <c r="H134" s="302">
        <v>3578.1333333333341</v>
      </c>
      <c r="I134" s="302">
        <v>3628.916666666667</v>
      </c>
      <c r="J134" s="302">
        <v>3707.983333333334</v>
      </c>
      <c r="K134" s="301">
        <v>3549.85</v>
      </c>
      <c r="L134" s="301">
        <v>3420</v>
      </c>
      <c r="M134" s="301">
        <v>3.80403</v>
      </c>
      <c r="N134" s="1"/>
      <c r="O134" s="1"/>
    </row>
    <row r="135" spans="1:15" ht="12.75" customHeight="1">
      <c r="A135" s="30">
        <v>125</v>
      </c>
      <c r="B135" s="311" t="s">
        <v>97</v>
      </c>
      <c r="C135" s="301">
        <v>315.8</v>
      </c>
      <c r="D135" s="302">
        <v>316.81666666666666</v>
      </c>
      <c r="E135" s="302">
        <v>313.43333333333334</v>
      </c>
      <c r="F135" s="302">
        <v>311.06666666666666</v>
      </c>
      <c r="G135" s="302">
        <v>307.68333333333334</v>
      </c>
      <c r="H135" s="302">
        <v>319.18333333333334</v>
      </c>
      <c r="I135" s="302">
        <v>322.56666666666666</v>
      </c>
      <c r="J135" s="302">
        <v>324.93333333333334</v>
      </c>
      <c r="K135" s="301">
        <v>320.2</v>
      </c>
      <c r="L135" s="301">
        <v>314.45</v>
      </c>
      <c r="M135" s="301">
        <v>35.720170000000003</v>
      </c>
      <c r="N135" s="1"/>
      <c r="O135" s="1"/>
    </row>
    <row r="136" spans="1:15" ht="12.75" customHeight="1">
      <c r="A136" s="30">
        <v>126</v>
      </c>
      <c r="B136" s="311" t="s">
        <v>243</v>
      </c>
      <c r="C136" s="301">
        <v>3412</v>
      </c>
      <c r="D136" s="302">
        <v>3430.6833333333329</v>
      </c>
      <c r="E136" s="302">
        <v>3371.4166666666661</v>
      </c>
      <c r="F136" s="302">
        <v>3330.833333333333</v>
      </c>
      <c r="G136" s="302">
        <v>3271.5666666666662</v>
      </c>
      <c r="H136" s="302">
        <v>3471.266666666666</v>
      </c>
      <c r="I136" s="302">
        <v>3530.5333333333333</v>
      </c>
      <c r="J136" s="302">
        <v>3571.1166666666659</v>
      </c>
      <c r="K136" s="301">
        <v>3489.95</v>
      </c>
      <c r="L136" s="301">
        <v>3390.1</v>
      </c>
      <c r="M136" s="301">
        <v>4.5459100000000001</v>
      </c>
      <c r="N136" s="1"/>
      <c r="O136" s="1"/>
    </row>
    <row r="137" spans="1:15" ht="12.75" customHeight="1">
      <c r="A137" s="30">
        <v>127</v>
      </c>
      <c r="B137" s="311" t="s">
        <v>98</v>
      </c>
      <c r="C137" s="301">
        <v>4309.6499999999996</v>
      </c>
      <c r="D137" s="302">
        <v>4324.7333333333336</v>
      </c>
      <c r="E137" s="302">
        <v>4276.916666666667</v>
      </c>
      <c r="F137" s="302">
        <v>4244.1833333333334</v>
      </c>
      <c r="G137" s="302">
        <v>4196.3666666666668</v>
      </c>
      <c r="H137" s="302">
        <v>4357.4666666666672</v>
      </c>
      <c r="I137" s="302">
        <v>4405.2833333333328</v>
      </c>
      <c r="J137" s="302">
        <v>4438.0166666666673</v>
      </c>
      <c r="K137" s="301">
        <v>4372.55</v>
      </c>
      <c r="L137" s="301">
        <v>4292</v>
      </c>
      <c r="M137" s="301">
        <v>3.0365899999999999</v>
      </c>
      <c r="N137" s="1"/>
      <c r="O137" s="1"/>
    </row>
    <row r="138" spans="1:15" ht="12.75" customHeight="1">
      <c r="A138" s="30">
        <v>128</v>
      </c>
      <c r="B138" s="311" t="s">
        <v>560</v>
      </c>
      <c r="C138" s="301">
        <v>1923.45</v>
      </c>
      <c r="D138" s="302">
        <v>1936.9666666666665</v>
      </c>
      <c r="E138" s="302">
        <v>1895.4833333333329</v>
      </c>
      <c r="F138" s="302">
        <v>1867.5166666666664</v>
      </c>
      <c r="G138" s="302">
        <v>1826.0333333333328</v>
      </c>
      <c r="H138" s="302">
        <v>1964.9333333333329</v>
      </c>
      <c r="I138" s="302">
        <v>2006.4166666666665</v>
      </c>
      <c r="J138" s="302">
        <v>2034.383333333333</v>
      </c>
      <c r="K138" s="301">
        <v>1978.45</v>
      </c>
      <c r="L138" s="301">
        <v>1909</v>
      </c>
      <c r="M138" s="301">
        <v>0.31758999999999998</v>
      </c>
      <c r="N138" s="1"/>
      <c r="O138" s="1"/>
    </row>
    <row r="139" spans="1:15" ht="12.75" customHeight="1">
      <c r="A139" s="30">
        <v>129</v>
      </c>
      <c r="B139" s="311" t="s">
        <v>352</v>
      </c>
      <c r="C139" s="301">
        <v>53.2</v>
      </c>
      <c r="D139" s="302">
        <v>52.9</v>
      </c>
      <c r="E139" s="302">
        <v>51.8</v>
      </c>
      <c r="F139" s="302">
        <v>50.4</v>
      </c>
      <c r="G139" s="302">
        <v>49.3</v>
      </c>
      <c r="H139" s="302">
        <v>54.3</v>
      </c>
      <c r="I139" s="302">
        <v>55.400000000000006</v>
      </c>
      <c r="J139" s="302">
        <v>56.8</v>
      </c>
      <c r="K139" s="301">
        <v>54</v>
      </c>
      <c r="L139" s="301">
        <v>51.5</v>
      </c>
      <c r="M139" s="301">
        <v>3.5609299999999999</v>
      </c>
      <c r="N139" s="1"/>
      <c r="O139" s="1"/>
    </row>
    <row r="140" spans="1:15" ht="12.75" customHeight="1">
      <c r="A140" s="30">
        <v>130</v>
      </c>
      <c r="B140" s="311" t="s">
        <v>99</v>
      </c>
      <c r="C140" s="301">
        <v>2877.9</v>
      </c>
      <c r="D140" s="302">
        <v>2873.1333333333337</v>
      </c>
      <c r="E140" s="302">
        <v>2836.7166666666672</v>
      </c>
      <c r="F140" s="302">
        <v>2795.5333333333333</v>
      </c>
      <c r="G140" s="302">
        <v>2759.1166666666668</v>
      </c>
      <c r="H140" s="302">
        <v>2914.3166666666675</v>
      </c>
      <c r="I140" s="302">
        <v>2950.7333333333345</v>
      </c>
      <c r="J140" s="302">
        <v>2991.9166666666679</v>
      </c>
      <c r="K140" s="301">
        <v>2909.55</v>
      </c>
      <c r="L140" s="301">
        <v>2831.95</v>
      </c>
      <c r="M140" s="301">
        <v>10.78547</v>
      </c>
      <c r="N140" s="1"/>
      <c r="O140" s="1"/>
    </row>
    <row r="141" spans="1:15" ht="12.75" customHeight="1">
      <c r="A141" s="30">
        <v>131</v>
      </c>
      <c r="B141" s="311" t="s">
        <v>349</v>
      </c>
      <c r="C141" s="301">
        <v>507</v>
      </c>
      <c r="D141" s="302">
        <v>503.7</v>
      </c>
      <c r="E141" s="302">
        <v>493.4</v>
      </c>
      <c r="F141" s="302">
        <v>479.8</v>
      </c>
      <c r="G141" s="302">
        <v>469.5</v>
      </c>
      <c r="H141" s="302">
        <v>517.29999999999995</v>
      </c>
      <c r="I141" s="302">
        <v>527.6</v>
      </c>
      <c r="J141" s="302">
        <v>541.19999999999993</v>
      </c>
      <c r="K141" s="301">
        <v>514</v>
      </c>
      <c r="L141" s="301">
        <v>490.1</v>
      </c>
      <c r="M141" s="301">
        <v>6.0625999999999998</v>
      </c>
      <c r="N141" s="1"/>
      <c r="O141" s="1"/>
    </row>
    <row r="142" spans="1:15" ht="12.75" customHeight="1">
      <c r="A142" s="30">
        <v>132</v>
      </c>
      <c r="B142" s="311" t="s">
        <v>350</v>
      </c>
      <c r="C142" s="301">
        <v>125.45</v>
      </c>
      <c r="D142" s="302">
        <v>126.80000000000001</v>
      </c>
      <c r="E142" s="302">
        <v>123.70000000000002</v>
      </c>
      <c r="F142" s="302">
        <v>121.95</v>
      </c>
      <c r="G142" s="302">
        <v>118.85000000000001</v>
      </c>
      <c r="H142" s="302">
        <v>128.55000000000001</v>
      </c>
      <c r="I142" s="302">
        <v>131.65000000000003</v>
      </c>
      <c r="J142" s="302">
        <v>133.40000000000003</v>
      </c>
      <c r="K142" s="301">
        <v>129.9</v>
      </c>
      <c r="L142" s="301">
        <v>125.05</v>
      </c>
      <c r="M142" s="301">
        <v>2.4428200000000002</v>
      </c>
      <c r="N142" s="1"/>
      <c r="O142" s="1"/>
    </row>
    <row r="143" spans="1:15" ht="12.75" customHeight="1">
      <c r="A143" s="30">
        <v>133</v>
      </c>
      <c r="B143" s="311" t="s">
        <v>353</v>
      </c>
      <c r="C143" s="301">
        <v>391.8</v>
      </c>
      <c r="D143" s="302">
        <v>391.55</v>
      </c>
      <c r="E143" s="302">
        <v>380.8</v>
      </c>
      <c r="F143" s="302">
        <v>369.8</v>
      </c>
      <c r="G143" s="302">
        <v>359.05</v>
      </c>
      <c r="H143" s="302">
        <v>402.55</v>
      </c>
      <c r="I143" s="302">
        <v>413.3</v>
      </c>
      <c r="J143" s="302">
        <v>424.3</v>
      </c>
      <c r="K143" s="301">
        <v>402.3</v>
      </c>
      <c r="L143" s="301">
        <v>380.55</v>
      </c>
      <c r="M143" s="301">
        <v>6.2122099999999998</v>
      </c>
      <c r="N143" s="1"/>
      <c r="O143" s="1"/>
    </row>
    <row r="144" spans="1:15" ht="12.75" customHeight="1">
      <c r="A144" s="30">
        <v>134</v>
      </c>
      <c r="B144" s="311" t="s">
        <v>253</v>
      </c>
      <c r="C144" s="301">
        <v>401.25</v>
      </c>
      <c r="D144" s="302">
        <v>402.01666666666665</v>
      </c>
      <c r="E144" s="302">
        <v>399.13333333333333</v>
      </c>
      <c r="F144" s="302">
        <v>397.01666666666665</v>
      </c>
      <c r="G144" s="302">
        <v>394.13333333333333</v>
      </c>
      <c r="H144" s="302">
        <v>404.13333333333333</v>
      </c>
      <c r="I144" s="302">
        <v>407.01666666666665</v>
      </c>
      <c r="J144" s="302">
        <v>409.13333333333333</v>
      </c>
      <c r="K144" s="301">
        <v>404.9</v>
      </c>
      <c r="L144" s="301">
        <v>399.9</v>
      </c>
      <c r="M144" s="301">
        <v>13.06011</v>
      </c>
      <c r="N144" s="1"/>
      <c r="O144" s="1"/>
    </row>
    <row r="145" spans="1:15" ht="12.75" customHeight="1">
      <c r="A145" s="30">
        <v>135</v>
      </c>
      <c r="B145" s="311" t="s">
        <v>254</v>
      </c>
      <c r="C145" s="301">
        <v>1348.5</v>
      </c>
      <c r="D145" s="302">
        <v>1337.8333333333333</v>
      </c>
      <c r="E145" s="302">
        <v>1325.6666666666665</v>
      </c>
      <c r="F145" s="302">
        <v>1302.8333333333333</v>
      </c>
      <c r="G145" s="302">
        <v>1290.6666666666665</v>
      </c>
      <c r="H145" s="302">
        <v>1360.6666666666665</v>
      </c>
      <c r="I145" s="302">
        <v>1372.833333333333</v>
      </c>
      <c r="J145" s="302">
        <v>1395.6666666666665</v>
      </c>
      <c r="K145" s="301">
        <v>1350</v>
      </c>
      <c r="L145" s="301">
        <v>1315</v>
      </c>
      <c r="M145" s="301">
        <v>0.42913000000000001</v>
      </c>
      <c r="N145" s="1"/>
      <c r="O145" s="1"/>
    </row>
    <row r="146" spans="1:15" ht="12.75" customHeight="1">
      <c r="A146" s="30">
        <v>136</v>
      </c>
      <c r="B146" s="311" t="s">
        <v>354</v>
      </c>
      <c r="C146" s="301">
        <v>57.75</v>
      </c>
      <c r="D146" s="302">
        <v>57.65</v>
      </c>
      <c r="E146" s="302">
        <v>57.15</v>
      </c>
      <c r="F146" s="302">
        <v>56.55</v>
      </c>
      <c r="G146" s="302">
        <v>56.05</v>
      </c>
      <c r="H146" s="302">
        <v>58.25</v>
      </c>
      <c r="I146" s="302">
        <v>58.75</v>
      </c>
      <c r="J146" s="302">
        <v>59.35</v>
      </c>
      <c r="K146" s="301">
        <v>58.15</v>
      </c>
      <c r="L146" s="301">
        <v>57.05</v>
      </c>
      <c r="M146" s="301">
        <v>6.6268700000000003</v>
      </c>
      <c r="N146" s="1"/>
      <c r="O146" s="1"/>
    </row>
    <row r="147" spans="1:15" ht="12.75" customHeight="1">
      <c r="A147" s="30">
        <v>137</v>
      </c>
      <c r="B147" s="311" t="s">
        <v>351</v>
      </c>
      <c r="C147" s="301">
        <v>151.25</v>
      </c>
      <c r="D147" s="302">
        <v>152.08333333333334</v>
      </c>
      <c r="E147" s="302">
        <v>148.4666666666667</v>
      </c>
      <c r="F147" s="302">
        <v>145.68333333333337</v>
      </c>
      <c r="G147" s="302">
        <v>142.06666666666672</v>
      </c>
      <c r="H147" s="302">
        <v>154.86666666666667</v>
      </c>
      <c r="I147" s="302">
        <v>158.48333333333329</v>
      </c>
      <c r="J147" s="302">
        <v>161.26666666666665</v>
      </c>
      <c r="K147" s="301">
        <v>155.69999999999999</v>
      </c>
      <c r="L147" s="301">
        <v>149.30000000000001</v>
      </c>
      <c r="M147" s="301">
        <v>3.3706700000000001</v>
      </c>
      <c r="N147" s="1"/>
      <c r="O147" s="1"/>
    </row>
    <row r="148" spans="1:15" ht="12.75" customHeight="1">
      <c r="A148" s="30">
        <v>138</v>
      </c>
      <c r="B148" s="311" t="s">
        <v>355</v>
      </c>
      <c r="C148" s="301">
        <v>83.1</v>
      </c>
      <c r="D148" s="302">
        <v>83.483333333333334</v>
      </c>
      <c r="E148" s="302">
        <v>82.316666666666663</v>
      </c>
      <c r="F148" s="302">
        <v>81.533333333333331</v>
      </c>
      <c r="G148" s="302">
        <v>80.36666666666666</v>
      </c>
      <c r="H148" s="302">
        <v>84.266666666666666</v>
      </c>
      <c r="I148" s="302">
        <v>85.433333333333323</v>
      </c>
      <c r="J148" s="302">
        <v>86.216666666666669</v>
      </c>
      <c r="K148" s="301">
        <v>84.65</v>
      </c>
      <c r="L148" s="301">
        <v>82.7</v>
      </c>
      <c r="M148" s="301">
        <v>6.9890699999999999</v>
      </c>
      <c r="N148" s="1"/>
      <c r="O148" s="1"/>
    </row>
    <row r="149" spans="1:15" ht="12.75" customHeight="1">
      <c r="A149" s="30">
        <v>139</v>
      </c>
      <c r="B149" s="311" t="s">
        <v>827</v>
      </c>
      <c r="C149" s="301">
        <v>39.25</v>
      </c>
      <c r="D149" s="302">
        <v>39.016666666666673</v>
      </c>
      <c r="E149" s="302">
        <v>38.633333333333347</v>
      </c>
      <c r="F149" s="302">
        <v>38.016666666666673</v>
      </c>
      <c r="G149" s="302">
        <v>37.633333333333347</v>
      </c>
      <c r="H149" s="302">
        <v>39.633333333333347</v>
      </c>
      <c r="I149" s="302">
        <v>40.016666666666673</v>
      </c>
      <c r="J149" s="302">
        <v>40.633333333333347</v>
      </c>
      <c r="K149" s="301">
        <v>39.4</v>
      </c>
      <c r="L149" s="301">
        <v>38.4</v>
      </c>
      <c r="M149" s="301">
        <v>9.7861700000000003</v>
      </c>
      <c r="N149" s="1"/>
      <c r="O149" s="1"/>
    </row>
    <row r="150" spans="1:15" ht="12.75" customHeight="1">
      <c r="A150" s="30">
        <v>140</v>
      </c>
      <c r="B150" s="311" t="s">
        <v>356</v>
      </c>
      <c r="C150" s="301">
        <v>656.9</v>
      </c>
      <c r="D150" s="302">
        <v>653.23333333333323</v>
      </c>
      <c r="E150" s="302">
        <v>643.66666666666652</v>
      </c>
      <c r="F150" s="302">
        <v>630.43333333333328</v>
      </c>
      <c r="G150" s="302">
        <v>620.86666666666656</v>
      </c>
      <c r="H150" s="302">
        <v>666.46666666666647</v>
      </c>
      <c r="I150" s="302">
        <v>676.0333333333333</v>
      </c>
      <c r="J150" s="302">
        <v>689.26666666666642</v>
      </c>
      <c r="K150" s="301">
        <v>662.8</v>
      </c>
      <c r="L150" s="301">
        <v>640</v>
      </c>
      <c r="M150" s="301">
        <v>0.10736999999999999</v>
      </c>
      <c r="N150" s="1"/>
      <c r="O150" s="1"/>
    </row>
    <row r="151" spans="1:15" ht="12.75" customHeight="1">
      <c r="A151" s="30">
        <v>141</v>
      </c>
      <c r="B151" s="311" t="s">
        <v>100</v>
      </c>
      <c r="C151" s="301">
        <v>1520.05</v>
      </c>
      <c r="D151" s="302">
        <v>1521.0999999999997</v>
      </c>
      <c r="E151" s="302">
        <v>1505.5999999999995</v>
      </c>
      <c r="F151" s="302">
        <v>1491.1499999999999</v>
      </c>
      <c r="G151" s="302">
        <v>1475.6499999999996</v>
      </c>
      <c r="H151" s="302">
        <v>1535.5499999999993</v>
      </c>
      <c r="I151" s="302">
        <v>1551.0499999999997</v>
      </c>
      <c r="J151" s="302">
        <v>1565.4999999999991</v>
      </c>
      <c r="K151" s="301">
        <v>1536.6</v>
      </c>
      <c r="L151" s="301">
        <v>1506.65</v>
      </c>
      <c r="M151" s="301">
        <v>5.1494999999999997</v>
      </c>
      <c r="N151" s="1"/>
      <c r="O151" s="1"/>
    </row>
    <row r="152" spans="1:15" ht="12.75" customHeight="1">
      <c r="A152" s="30">
        <v>142</v>
      </c>
      <c r="B152" s="311" t="s">
        <v>101</v>
      </c>
      <c r="C152" s="301">
        <v>137.1</v>
      </c>
      <c r="D152" s="302">
        <v>136.91666666666666</v>
      </c>
      <c r="E152" s="302">
        <v>135.7833333333333</v>
      </c>
      <c r="F152" s="302">
        <v>134.46666666666664</v>
      </c>
      <c r="G152" s="302">
        <v>133.33333333333329</v>
      </c>
      <c r="H152" s="302">
        <v>138.23333333333332</v>
      </c>
      <c r="I152" s="302">
        <v>139.3666666666667</v>
      </c>
      <c r="J152" s="302">
        <v>140.68333333333334</v>
      </c>
      <c r="K152" s="301">
        <v>138.05000000000001</v>
      </c>
      <c r="L152" s="301">
        <v>135.6</v>
      </c>
      <c r="M152" s="301">
        <v>19.905080000000002</v>
      </c>
      <c r="N152" s="1"/>
      <c r="O152" s="1"/>
    </row>
    <row r="153" spans="1:15" ht="12.75" customHeight="1">
      <c r="A153" s="30">
        <v>143</v>
      </c>
      <c r="B153" s="311" t="s">
        <v>828</v>
      </c>
      <c r="C153" s="301">
        <v>96.5</v>
      </c>
      <c r="D153" s="302">
        <v>96.59999999999998</v>
      </c>
      <c r="E153" s="302">
        <v>95.499999999999957</v>
      </c>
      <c r="F153" s="302">
        <v>94.499999999999972</v>
      </c>
      <c r="G153" s="302">
        <v>93.399999999999949</v>
      </c>
      <c r="H153" s="302">
        <v>97.599999999999966</v>
      </c>
      <c r="I153" s="302">
        <v>98.699999999999989</v>
      </c>
      <c r="J153" s="302">
        <v>99.699999999999974</v>
      </c>
      <c r="K153" s="301">
        <v>97.7</v>
      </c>
      <c r="L153" s="301">
        <v>95.6</v>
      </c>
      <c r="M153" s="301">
        <v>1.5080800000000001</v>
      </c>
      <c r="N153" s="1"/>
      <c r="O153" s="1"/>
    </row>
    <row r="154" spans="1:15" ht="12.75" customHeight="1">
      <c r="A154" s="30">
        <v>144</v>
      </c>
      <c r="B154" s="311" t="s">
        <v>357</v>
      </c>
      <c r="C154" s="301">
        <v>232</v>
      </c>
      <c r="D154" s="302">
        <v>232.0333333333333</v>
      </c>
      <c r="E154" s="302">
        <v>230.1666666666666</v>
      </c>
      <c r="F154" s="302">
        <v>228.33333333333329</v>
      </c>
      <c r="G154" s="302">
        <v>226.46666666666658</v>
      </c>
      <c r="H154" s="302">
        <v>233.86666666666662</v>
      </c>
      <c r="I154" s="302">
        <v>235.73333333333329</v>
      </c>
      <c r="J154" s="302">
        <v>237.56666666666663</v>
      </c>
      <c r="K154" s="301">
        <v>233.9</v>
      </c>
      <c r="L154" s="301">
        <v>230.2</v>
      </c>
      <c r="M154" s="301">
        <v>0.55457000000000001</v>
      </c>
      <c r="N154" s="1"/>
      <c r="O154" s="1"/>
    </row>
    <row r="155" spans="1:15" ht="12.75" customHeight="1">
      <c r="A155" s="30">
        <v>145</v>
      </c>
      <c r="B155" s="311" t="s">
        <v>102</v>
      </c>
      <c r="C155" s="301">
        <v>89.35</v>
      </c>
      <c r="D155" s="302">
        <v>88.766666666666666</v>
      </c>
      <c r="E155" s="302">
        <v>87.883333333333326</v>
      </c>
      <c r="F155" s="302">
        <v>86.416666666666657</v>
      </c>
      <c r="G155" s="302">
        <v>85.533333333333317</v>
      </c>
      <c r="H155" s="302">
        <v>90.233333333333334</v>
      </c>
      <c r="I155" s="302">
        <v>91.116666666666688</v>
      </c>
      <c r="J155" s="302">
        <v>92.583333333333343</v>
      </c>
      <c r="K155" s="301">
        <v>89.65</v>
      </c>
      <c r="L155" s="301">
        <v>87.3</v>
      </c>
      <c r="M155" s="301">
        <v>94.529660000000007</v>
      </c>
      <c r="N155" s="1"/>
      <c r="O155" s="1"/>
    </row>
    <row r="156" spans="1:15" ht="12.75" customHeight="1">
      <c r="A156" s="30">
        <v>146</v>
      </c>
      <c r="B156" s="311" t="s">
        <v>359</v>
      </c>
      <c r="C156" s="301">
        <v>376.35</v>
      </c>
      <c r="D156" s="302">
        <v>372.83333333333331</v>
      </c>
      <c r="E156" s="302">
        <v>366.66666666666663</v>
      </c>
      <c r="F156" s="302">
        <v>356.98333333333329</v>
      </c>
      <c r="G156" s="302">
        <v>350.81666666666661</v>
      </c>
      <c r="H156" s="302">
        <v>382.51666666666665</v>
      </c>
      <c r="I156" s="302">
        <v>388.68333333333328</v>
      </c>
      <c r="J156" s="302">
        <v>398.36666666666667</v>
      </c>
      <c r="K156" s="301">
        <v>379</v>
      </c>
      <c r="L156" s="301">
        <v>363.15</v>
      </c>
      <c r="M156" s="301">
        <v>0.61787999999999998</v>
      </c>
      <c r="N156" s="1"/>
      <c r="O156" s="1"/>
    </row>
    <row r="157" spans="1:15" ht="12.75" customHeight="1">
      <c r="A157" s="30">
        <v>147</v>
      </c>
      <c r="B157" s="311" t="s">
        <v>358</v>
      </c>
      <c r="C157" s="301">
        <v>4765.6499999999996</v>
      </c>
      <c r="D157" s="302">
        <v>4756.9000000000005</v>
      </c>
      <c r="E157" s="302">
        <v>4703.8000000000011</v>
      </c>
      <c r="F157" s="302">
        <v>4641.9500000000007</v>
      </c>
      <c r="G157" s="302">
        <v>4588.8500000000013</v>
      </c>
      <c r="H157" s="302">
        <v>4818.7500000000009</v>
      </c>
      <c r="I157" s="302">
        <v>4871.8500000000013</v>
      </c>
      <c r="J157" s="302">
        <v>4933.7000000000007</v>
      </c>
      <c r="K157" s="301">
        <v>4810</v>
      </c>
      <c r="L157" s="301">
        <v>4695.05</v>
      </c>
      <c r="M157" s="301">
        <v>0.31180999999999998</v>
      </c>
      <c r="N157" s="1"/>
      <c r="O157" s="1"/>
    </row>
    <row r="158" spans="1:15" ht="12.75" customHeight="1">
      <c r="A158" s="30">
        <v>148</v>
      </c>
      <c r="B158" s="311" t="s">
        <v>360</v>
      </c>
      <c r="C158" s="301">
        <v>138.6</v>
      </c>
      <c r="D158" s="302">
        <v>139.29999999999998</v>
      </c>
      <c r="E158" s="302">
        <v>137.14999999999998</v>
      </c>
      <c r="F158" s="302">
        <v>135.69999999999999</v>
      </c>
      <c r="G158" s="302">
        <v>133.54999999999998</v>
      </c>
      <c r="H158" s="302">
        <v>140.74999999999997</v>
      </c>
      <c r="I158" s="302">
        <v>142.9</v>
      </c>
      <c r="J158" s="302">
        <v>144.34999999999997</v>
      </c>
      <c r="K158" s="301">
        <v>141.44999999999999</v>
      </c>
      <c r="L158" s="301">
        <v>137.85</v>
      </c>
      <c r="M158" s="301">
        <v>2.3551299999999999</v>
      </c>
      <c r="N158" s="1"/>
      <c r="O158" s="1"/>
    </row>
    <row r="159" spans="1:15" ht="12.75" customHeight="1">
      <c r="A159" s="30">
        <v>149</v>
      </c>
      <c r="B159" s="311" t="s">
        <v>377</v>
      </c>
      <c r="C159" s="301">
        <v>2704.05</v>
      </c>
      <c r="D159" s="302">
        <v>2689.3333333333335</v>
      </c>
      <c r="E159" s="302">
        <v>2654.666666666667</v>
      </c>
      <c r="F159" s="302">
        <v>2605.2833333333333</v>
      </c>
      <c r="G159" s="302">
        <v>2570.6166666666668</v>
      </c>
      <c r="H159" s="302">
        <v>2738.7166666666672</v>
      </c>
      <c r="I159" s="302">
        <v>2773.3833333333341</v>
      </c>
      <c r="J159" s="302">
        <v>2822.7666666666673</v>
      </c>
      <c r="K159" s="301">
        <v>2724</v>
      </c>
      <c r="L159" s="301">
        <v>2639.95</v>
      </c>
      <c r="M159" s="301">
        <v>0.71572000000000002</v>
      </c>
      <c r="N159" s="1"/>
      <c r="O159" s="1"/>
    </row>
    <row r="160" spans="1:15" ht="12.75" customHeight="1">
      <c r="A160" s="30">
        <v>150</v>
      </c>
      <c r="B160" s="311" t="s">
        <v>255</v>
      </c>
      <c r="C160" s="301">
        <v>235.9</v>
      </c>
      <c r="D160" s="302">
        <v>237.20000000000002</v>
      </c>
      <c r="E160" s="302">
        <v>233.60000000000002</v>
      </c>
      <c r="F160" s="302">
        <v>231.3</v>
      </c>
      <c r="G160" s="302">
        <v>227.70000000000002</v>
      </c>
      <c r="H160" s="302">
        <v>239.50000000000003</v>
      </c>
      <c r="I160" s="302">
        <v>243.1</v>
      </c>
      <c r="J160" s="302">
        <v>245.40000000000003</v>
      </c>
      <c r="K160" s="301">
        <v>240.8</v>
      </c>
      <c r="L160" s="301">
        <v>234.9</v>
      </c>
      <c r="M160" s="301">
        <v>3.0022700000000002</v>
      </c>
      <c r="N160" s="1"/>
      <c r="O160" s="1"/>
    </row>
    <row r="161" spans="1:15" ht="12.75" customHeight="1">
      <c r="A161" s="30">
        <v>151</v>
      </c>
      <c r="B161" s="311" t="s">
        <v>363</v>
      </c>
      <c r="C161" s="301">
        <v>7.2</v>
      </c>
      <c r="D161" s="302">
        <v>7</v>
      </c>
      <c r="E161" s="302">
        <v>6.8</v>
      </c>
      <c r="F161" s="302">
        <v>6.3999999999999995</v>
      </c>
      <c r="G161" s="302">
        <v>6.1999999999999993</v>
      </c>
      <c r="H161" s="302">
        <v>7.4</v>
      </c>
      <c r="I161" s="302">
        <v>7.6</v>
      </c>
      <c r="J161" s="302">
        <v>8</v>
      </c>
      <c r="K161" s="301">
        <v>7.2</v>
      </c>
      <c r="L161" s="301">
        <v>6.6</v>
      </c>
      <c r="M161" s="301">
        <v>216.75228000000001</v>
      </c>
      <c r="N161" s="1"/>
      <c r="O161" s="1"/>
    </row>
    <row r="162" spans="1:15" ht="12.75" customHeight="1">
      <c r="A162" s="30">
        <v>152</v>
      </c>
      <c r="B162" s="311" t="s">
        <v>361</v>
      </c>
      <c r="C162" s="301">
        <v>100</v>
      </c>
      <c r="D162" s="302">
        <v>99.833333333333329</v>
      </c>
      <c r="E162" s="302">
        <v>98.666666666666657</v>
      </c>
      <c r="F162" s="302">
        <v>97.333333333333329</v>
      </c>
      <c r="G162" s="302">
        <v>96.166666666666657</v>
      </c>
      <c r="H162" s="302">
        <v>101.16666666666666</v>
      </c>
      <c r="I162" s="302">
        <v>102.33333333333331</v>
      </c>
      <c r="J162" s="302">
        <v>103.66666666666666</v>
      </c>
      <c r="K162" s="301">
        <v>101</v>
      </c>
      <c r="L162" s="301">
        <v>98.5</v>
      </c>
      <c r="M162" s="301">
        <v>23.993659999999998</v>
      </c>
      <c r="N162" s="1"/>
      <c r="O162" s="1"/>
    </row>
    <row r="163" spans="1:15" ht="12.75" customHeight="1">
      <c r="A163" s="30">
        <v>153</v>
      </c>
      <c r="B163" s="311" t="s">
        <v>376</v>
      </c>
      <c r="C163" s="301">
        <v>256.25</v>
      </c>
      <c r="D163" s="302">
        <v>256.93333333333334</v>
      </c>
      <c r="E163" s="302">
        <v>240.2166666666667</v>
      </c>
      <c r="F163" s="302">
        <v>224.18333333333337</v>
      </c>
      <c r="G163" s="302">
        <v>207.46666666666673</v>
      </c>
      <c r="H163" s="302">
        <v>272.9666666666667</v>
      </c>
      <c r="I163" s="302">
        <v>289.68333333333328</v>
      </c>
      <c r="J163" s="302">
        <v>305.71666666666664</v>
      </c>
      <c r="K163" s="301">
        <v>273.64999999999998</v>
      </c>
      <c r="L163" s="301">
        <v>240.9</v>
      </c>
      <c r="M163" s="301">
        <v>20.45918</v>
      </c>
      <c r="N163" s="1"/>
      <c r="O163" s="1"/>
    </row>
    <row r="164" spans="1:15" ht="12.75" customHeight="1">
      <c r="A164" s="30">
        <v>154</v>
      </c>
      <c r="B164" s="311" t="s">
        <v>103</v>
      </c>
      <c r="C164" s="301">
        <v>132.44999999999999</v>
      </c>
      <c r="D164" s="302">
        <v>132.4</v>
      </c>
      <c r="E164" s="302">
        <v>130.80000000000001</v>
      </c>
      <c r="F164" s="302">
        <v>129.15</v>
      </c>
      <c r="G164" s="302">
        <v>127.55000000000001</v>
      </c>
      <c r="H164" s="302">
        <v>134.05000000000001</v>
      </c>
      <c r="I164" s="302">
        <v>135.64999999999998</v>
      </c>
      <c r="J164" s="302">
        <v>137.30000000000001</v>
      </c>
      <c r="K164" s="301">
        <v>134</v>
      </c>
      <c r="L164" s="301">
        <v>130.75</v>
      </c>
      <c r="M164" s="301">
        <v>81.095219999999998</v>
      </c>
      <c r="N164" s="1"/>
      <c r="O164" s="1"/>
    </row>
    <row r="165" spans="1:15" ht="12.75" customHeight="1">
      <c r="A165" s="30">
        <v>155</v>
      </c>
      <c r="B165" s="311" t="s">
        <v>365</v>
      </c>
      <c r="C165" s="301">
        <v>2896.35</v>
      </c>
      <c r="D165" s="302">
        <v>2902.6166666666668</v>
      </c>
      <c r="E165" s="302">
        <v>2873.7333333333336</v>
      </c>
      <c r="F165" s="302">
        <v>2851.1166666666668</v>
      </c>
      <c r="G165" s="302">
        <v>2822.2333333333336</v>
      </c>
      <c r="H165" s="302">
        <v>2925.2333333333336</v>
      </c>
      <c r="I165" s="302">
        <v>2954.1166666666668</v>
      </c>
      <c r="J165" s="302">
        <v>2976.7333333333336</v>
      </c>
      <c r="K165" s="301">
        <v>2931.5</v>
      </c>
      <c r="L165" s="301">
        <v>2880</v>
      </c>
      <c r="M165" s="301">
        <v>6.2960000000000002E-2</v>
      </c>
      <c r="N165" s="1"/>
      <c r="O165" s="1"/>
    </row>
    <row r="166" spans="1:15" ht="12.75" customHeight="1">
      <c r="A166" s="30">
        <v>156</v>
      </c>
      <c r="B166" s="311" t="s">
        <v>366</v>
      </c>
      <c r="C166" s="301">
        <v>2931</v>
      </c>
      <c r="D166" s="302">
        <v>2939.6666666666665</v>
      </c>
      <c r="E166" s="302">
        <v>2917.3833333333332</v>
      </c>
      <c r="F166" s="302">
        <v>2903.7666666666669</v>
      </c>
      <c r="G166" s="302">
        <v>2881.4833333333336</v>
      </c>
      <c r="H166" s="302">
        <v>2953.2833333333328</v>
      </c>
      <c r="I166" s="302">
        <v>2975.5666666666666</v>
      </c>
      <c r="J166" s="302">
        <v>2989.1833333333325</v>
      </c>
      <c r="K166" s="301">
        <v>2961.95</v>
      </c>
      <c r="L166" s="301">
        <v>2926.05</v>
      </c>
      <c r="M166" s="301">
        <v>3.2629999999999999E-2</v>
      </c>
      <c r="N166" s="1"/>
      <c r="O166" s="1"/>
    </row>
    <row r="167" spans="1:15" ht="12.75" customHeight="1">
      <c r="A167" s="30">
        <v>157</v>
      </c>
      <c r="B167" s="311" t="s">
        <v>372</v>
      </c>
      <c r="C167" s="301">
        <v>370.3</v>
      </c>
      <c r="D167" s="302">
        <v>373.26666666666665</v>
      </c>
      <c r="E167" s="302">
        <v>366.0333333333333</v>
      </c>
      <c r="F167" s="302">
        <v>361.76666666666665</v>
      </c>
      <c r="G167" s="302">
        <v>354.5333333333333</v>
      </c>
      <c r="H167" s="302">
        <v>377.5333333333333</v>
      </c>
      <c r="I167" s="302">
        <v>384.76666666666665</v>
      </c>
      <c r="J167" s="302">
        <v>389.0333333333333</v>
      </c>
      <c r="K167" s="301">
        <v>380.5</v>
      </c>
      <c r="L167" s="301">
        <v>369</v>
      </c>
      <c r="M167" s="301">
        <v>6.3004600000000002</v>
      </c>
      <c r="N167" s="1"/>
      <c r="O167" s="1"/>
    </row>
    <row r="168" spans="1:15" ht="12.75" customHeight="1">
      <c r="A168" s="30">
        <v>158</v>
      </c>
      <c r="B168" s="311" t="s">
        <v>367</v>
      </c>
      <c r="C168" s="301">
        <v>115.9</v>
      </c>
      <c r="D168" s="302">
        <v>115.56666666666666</v>
      </c>
      <c r="E168" s="302">
        <v>114.28333333333333</v>
      </c>
      <c r="F168" s="302">
        <v>112.66666666666667</v>
      </c>
      <c r="G168" s="302">
        <v>111.38333333333334</v>
      </c>
      <c r="H168" s="302">
        <v>117.18333333333332</v>
      </c>
      <c r="I168" s="302">
        <v>118.46666666666665</v>
      </c>
      <c r="J168" s="302">
        <v>120.08333333333331</v>
      </c>
      <c r="K168" s="301">
        <v>116.85</v>
      </c>
      <c r="L168" s="301">
        <v>113.95</v>
      </c>
      <c r="M168" s="301">
        <v>1.7670699999999999</v>
      </c>
      <c r="N168" s="1"/>
      <c r="O168" s="1"/>
    </row>
    <row r="169" spans="1:15" ht="12.75" customHeight="1">
      <c r="A169" s="30">
        <v>159</v>
      </c>
      <c r="B169" s="311" t="s">
        <v>368</v>
      </c>
      <c r="C169" s="301">
        <v>4980</v>
      </c>
      <c r="D169" s="302">
        <v>4965</v>
      </c>
      <c r="E169" s="302">
        <v>4930</v>
      </c>
      <c r="F169" s="302">
        <v>4880</v>
      </c>
      <c r="G169" s="302">
        <v>4845</v>
      </c>
      <c r="H169" s="302">
        <v>5015</v>
      </c>
      <c r="I169" s="302">
        <v>5050</v>
      </c>
      <c r="J169" s="302">
        <v>5100</v>
      </c>
      <c r="K169" s="301">
        <v>5000</v>
      </c>
      <c r="L169" s="301">
        <v>4915</v>
      </c>
      <c r="M169" s="301">
        <v>0.11357</v>
      </c>
      <c r="N169" s="1"/>
      <c r="O169" s="1"/>
    </row>
    <row r="170" spans="1:15" ht="12.75" customHeight="1">
      <c r="A170" s="30">
        <v>160</v>
      </c>
      <c r="B170" s="311" t="s">
        <v>256</v>
      </c>
      <c r="C170" s="301">
        <v>2643.65</v>
      </c>
      <c r="D170" s="302">
        <v>2630.8166666666671</v>
      </c>
      <c r="E170" s="302">
        <v>2609.6833333333343</v>
      </c>
      <c r="F170" s="302">
        <v>2575.7166666666672</v>
      </c>
      <c r="G170" s="302">
        <v>2554.5833333333344</v>
      </c>
      <c r="H170" s="302">
        <v>2664.7833333333342</v>
      </c>
      <c r="I170" s="302">
        <v>2685.9166666666665</v>
      </c>
      <c r="J170" s="302">
        <v>2719.8833333333341</v>
      </c>
      <c r="K170" s="301">
        <v>2651.95</v>
      </c>
      <c r="L170" s="301">
        <v>2596.85</v>
      </c>
      <c r="M170" s="301">
        <v>1.0183599999999999</v>
      </c>
      <c r="N170" s="1"/>
      <c r="O170" s="1"/>
    </row>
    <row r="171" spans="1:15" ht="12.75" customHeight="1">
      <c r="A171" s="30">
        <v>161</v>
      </c>
      <c r="B171" s="311" t="s">
        <v>369</v>
      </c>
      <c r="C171" s="301">
        <v>1499.8</v>
      </c>
      <c r="D171" s="302">
        <v>1505.2</v>
      </c>
      <c r="E171" s="302">
        <v>1492.45</v>
      </c>
      <c r="F171" s="302">
        <v>1485.1</v>
      </c>
      <c r="G171" s="302">
        <v>1472.35</v>
      </c>
      <c r="H171" s="302">
        <v>1512.5500000000002</v>
      </c>
      <c r="I171" s="302">
        <v>1525.3000000000002</v>
      </c>
      <c r="J171" s="302">
        <v>1532.6500000000003</v>
      </c>
      <c r="K171" s="301">
        <v>1517.95</v>
      </c>
      <c r="L171" s="301">
        <v>1497.85</v>
      </c>
      <c r="M171" s="301">
        <v>0.23915</v>
      </c>
      <c r="N171" s="1"/>
      <c r="O171" s="1"/>
    </row>
    <row r="172" spans="1:15" ht="12.75" customHeight="1">
      <c r="A172" s="30">
        <v>162</v>
      </c>
      <c r="B172" s="311" t="s">
        <v>104</v>
      </c>
      <c r="C172" s="301">
        <v>384.15</v>
      </c>
      <c r="D172" s="302">
        <v>381.4666666666667</v>
      </c>
      <c r="E172" s="302">
        <v>377.18333333333339</v>
      </c>
      <c r="F172" s="302">
        <v>370.2166666666667</v>
      </c>
      <c r="G172" s="302">
        <v>365.93333333333339</v>
      </c>
      <c r="H172" s="302">
        <v>388.43333333333339</v>
      </c>
      <c r="I172" s="302">
        <v>392.7166666666667</v>
      </c>
      <c r="J172" s="302">
        <v>399.68333333333339</v>
      </c>
      <c r="K172" s="301">
        <v>385.75</v>
      </c>
      <c r="L172" s="301">
        <v>374.5</v>
      </c>
      <c r="M172" s="301">
        <v>9.1216200000000001</v>
      </c>
      <c r="N172" s="1"/>
      <c r="O172" s="1"/>
    </row>
    <row r="173" spans="1:15" ht="12.75" customHeight="1">
      <c r="A173" s="30">
        <v>163</v>
      </c>
      <c r="B173" s="311" t="s">
        <v>364</v>
      </c>
      <c r="C173" s="301">
        <v>4047.6</v>
      </c>
      <c r="D173" s="302">
        <v>4039.2166666666667</v>
      </c>
      <c r="E173" s="302">
        <v>4021.6333333333332</v>
      </c>
      <c r="F173" s="302">
        <v>3995.6666666666665</v>
      </c>
      <c r="G173" s="302">
        <v>3978.083333333333</v>
      </c>
      <c r="H173" s="302">
        <v>4065.1833333333334</v>
      </c>
      <c r="I173" s="302">
        <v>4082.7666666666664</v>
      </c>
      <c r="J173" s="302">
        <v>4108.7333333333336</v>
      </c>
      <c r="K173" s="301">
        <v>4056.8</v>
      </c>
      <c r="L173" s="301">
        <v>4013.25</v>
      </c>
      <c r="M173" s="301">
        <v>7.0110000000000006E-2</v>
      </c>
      <c r="N173" s="1"/>
      <c r="O173" s="1"/>
    </row>
    <row r="174" spans="1:15" ht="12.75" customHeight="1">
      <c r="A174" s="30">
        <v>164</v>
      </c>
      <c r="B174" s="311" t="s">
        <v>378</v>
      </c>
      <c r="C174" s="301">
        <v>581.95000000000005</v>
      </c>
      <c r="D174" s="302">
        <v>582.7166666666667</v>
      </c>
      <c r="E174" s="302">
        <v>575.83333333333337</v>
      </c>
      <c r="F174" s="302">
        <v>569.7166666666667</v>
      </c>
      <c r="G174" s="302">
        <v>562.83333333333337</v>
      </c>
      <c r="H174" s="302">
        <v>588.83333333333337</v>
      </c>
      <c r="I174" s="302">
        <v>595.71666666666658</v>
      </c>
      <c r="J174" s="302">
        <v>601.83333333333337</v>
      </c>
      <c r="K174" s="301">
        <v>589.6</v>
      </c>
      <c r="L174" s="301">
        <v>576.6</v>
      </c>
      <c r="M174" s="301">
        <v>14.39152</v>
      </c>
      <c r="N174" s="1"/>
      <c r="O174" s="1"/>
    </row>
    <row r="175" spans="1:15" ht="12.75" customHeight="1">
      <c r="A175" s="30">
        <v>165</v>
      </c>
      <c r="B175" s="311" t="s">
        <v>370</v>
      </c>
      <c r="C175" s="301">
        <v>1044</v>
      </c>
      <c r="D175" s="302">
        <v>1039.4833333333333</v>
      </c>
      <c r="E175" s="302">
        <v>1029.5666666666666</v>
      </c>
      <c r="F175" s="302">
        <v>1015.1333333333332</v>
      </c>
      <c r="G175" s="302">
        <v>1005.2166666666665</v>
      </c>
      <c r="H175" s="302">
        <v>1053.9166666666667</v>
      </c>
      <c r="I175" s="302">
        <v>1063.8333333333333</v>
      </c>
      <c r="J175" s="302">
        <v>1078.2666666666669</v>
      </c>
      <c r="K175" s="301">
        <v>1049.4000000000001</v>
      </c>
      <c r="L175" s="301">
        <v>1025.05</v>
      </c>
      <c r="M175" s="301">
        <v>0.11193</v>
      </c>
      <c r="N175" s="1"/>
      <c r="O175" s="1"/>
    </row>
    <row r="176" spans="1:15" ht="12.75" customHeight="1">
      <c r="A176" s="30">
        <v>166</v>
      </c>
      <c r="B176" s="311" t="s">
        <v>257</v>
      </c>
      <c r="C176" s="301">
        <v>497.55</v>
      </c>
      <c r="D176" s="302">
        <v>499.01666666666665</v>
      </c>
      <c r="E176" s="302">
        <v>493.7833333333333</v>
      </c>
      <c r="F176" s="302">
        <v>490.01666666666665</v>
      </c>
      <c r="G176" s="302">
        <v>484.7833333333333</v>
      </c>
      <c r="H176" s="302">
        <v>502.7833333333333</v>
      </c>
      <c r="I176" s="302">
        <v>508.01666666666665</v>
      </c>
      <c r="J176" s="302">
        <v>511.7833333333333</v>
      </c>
      <c r="K176" s="301">
        <v>504.25</v>
      </c>
      <c r="L176" s="301">
        <v>495.25</v>
      </c>
      <c r="M176" s="301">
        <v>0.73389000000000004</v>
      </c>
      <c r="N176" s="1"/>
      <c r="O176" s="1"/>
    </row>
    <row r="177" spans="1:15" ht="12.75" customHeight="1">
      <c r="A177" s="30">
        <v>167</v>
      </c>
      <c r="B177" s="311" t="s">
        <v>107</v>
      </c>
      <c r="C177" s="301">
        <v>794.55</v>
      </c>
      <c r="D177" s="302">
        <v>787.01666666666677</v>
      </c>
      <c r="E177" s="302">
        <v>777.43333333333351</v>
      </c>
      <c r="F177" s="302">
        <v>760.31666666666672</v>
      </c>
      <c r="G177" s="302">
        <v>750.73333333333346</v>
      </c>
      <c r="H177" s="302">
        <v>804.13333333333355</v>
      </c>
      <c r="I177" s="302">
        <v>813.71666666666681</v>
      </c>
      <c r="J177" s="302">
        <v>830.8333333333336</v>
      </c>
      <c r="K177" s="301">
        <v>796.6</v>
      </c>
      <c r="L177" s="301">
        <v>769.9</v>
      </c>
      <c r="M177" s="301">
        <v>13.28035</v>
      </c>
      <c r="N177" s="1"/>
      <c r="O177" s="1"/>
    </row>
    <row r="178" spans="1:15" ht="12.75" customHeight="1">
      <c r="A178" s="30">
        <v>168</v>
      </c>
      <c r="B178" s="311" t="s">
        <v>258</v>
      </c>
      <c r="C178" s="301">
        <v>425.65</v>
      </c>
      <c r="D178" s="302">
        <v>426.36666666666662</v>
      </c>
      <c r="E178" s="302">
        <v>418.28333333333325</v>
      </c>
      <c r="F178" s="302">
        <v>410.91666666666663</v>
      </c>
      <c r="G178" s="302">
        <v>402.83333333333326</v>
      </c>
      <c r="H178" s="302">
        <v>433.73333333333323</v>
      </c>
      <c r="I178" s="302">
        <v>441.81666666666661</v>
      </c>
      <c r="J178" s="302">
        <v>449.18333333333322</v>
      </c>
      <c r="K178" s="301">
        <v>434.45</v>
      </c>
      <c r="L178" s="301">
        <v>419</v>
      </c>
      <c r="M178" s="301">
        <v>0.52763000000000004</v>
      </c>
      <c r="N178" s="1"/>
      <c r="O178" s="1"/>
    </row>
    <row r="179" spans="1:15" ht="12.75" customHeight="1">
      <c r="A179" s="30">
        <v>169</v>
      </c>
      <c r="B179" s="311" t="s">
        <v>108</v>
      </c>
      <c r="C179" s="301">
        <v>1200.25</v>
      </c>
      <c r="D179" s="302">
        <v>1196.2166666666667</v>
      </c>
      <c r="E179" s="302">
        <v>1186.1333333333334</v>
      </c>
      <c r="F179" s="302">
        <v>1172.0166666666667</v>
      </c>
      <c r="G179" s="302">
        <v>1161.9333333333334</v>
      </c>
      <c r="H179" s="302">
        <v>1210.3333333333335</v>
      </c>
      <c r="I179" s="302">
        <v>1220.4166666666665</v>
      </c>
      <c r="J179" s="302">
        <v>1234.5333333333335</v>
      </c>
      <c r="K179" s="301">
        <v>1206.3</v>
      </c>
      <c r="L179" s="301">
        <v>1182.0999999999999</v>
      </c>
      <c r="M179" s="301">
        <v>3.3303699999999998</v>
      </c>
      <c r="N179" s="1"/>
      <c r="O179" s="1"/>
    </row>
    <row r="180" spans="1:15" ht="12.75" customHeight="1">
      <c r="A180" s="30">
        <v>170</v>
      </c>
      <c r="B180" s="311" t="s">
        <v>379</v>
      </c>
      <c r="C180" s="301">
        <v>72.5</v>
      </c>
      <c r="D180" s="302">
        <v>72.033333333333331</v>
      </c>
      <c r="E180" s="302">
        <v>71.316666666666663</v>
      </c>
      <c r="F180" s="302">
        <v>70.133333333333326</v>
      </c>
      <c r="G180" s="302">
        <v>69.416666666666657</v>
      </c>
      <c r="H180" s="302">
        <v>73.216666666666669</v>
      </c>
      <c r="I180" s="302">
        <v>73.933333333333337</v>
      </c>
      <c r="J180" s="302">
        <v>75.116666666666674</v>
      </c>
      <c r="K180" s="301">
        <v>72.75</v>
      </c>
      <c r="L180" s="301">
        <v>70.849999999999994</v>
      </c>
      <c r="M180" s="301">
        <v>6.1028399999999996</v>
      </c>
      <c r="N180" s="1"/>
      <c r="O180" s="1"/>
    </row>
    <row r="181" spans="1:15" ht="12.75" customHeight="1">
      <c r="A181" s="30">
        <v>171</v>
      </c>
      <c r="B181" s="311" t="s">
        <v>109</v>
      </c>
      <c r="C181" s="301">
        <v>256.75</v>
      </c>
      <c r="D181" s="302">
        <v>252.18333333333331</v>
      </c>
      <c r="E181" s="302">
        <v>246.26666666666659</v>
      </c>
      <c r="F181" s="302">
        <v>235.78333333333327</v>
      </c>
      <c r="G181" s="302">
        <v>229.86666666666656</v>
      </c>
      <c r="H181" s="302">
        <v>262.66666666666663</v>
      </c>
      <c r="I181" s="302">
        <v>268.58333333333331</v>
      </c>
      <c r="J181" s="302">
        <v>279.06666666666666</v>
      </c>
      <c r="K181" s="301">
        <v>258.10000000000002</v>
      </c>
      <c r="L181" s="301">
        <v>241.7</v>
      </c>
      <c r="M181" s="301">
        <v>11.77267</v>
      </c>
      <c r="N181" s="1"/>
      <c r="O181" s="1"/>
    </row>
    <row r="182" spans="1:15" ht="12.75" customHeight="1">
      <c r="A182" s="30">
        <v>172</v>
      </c>
      <c r="B182" s="311" t="s">
        <v>371</v>
      </c>
      <c r="C182" s="301">
        <v>382.3</v>
      </c>
      <c r="D182" s="302">
        <v>382.8</v>
      </c>
      <c r="E182" s="302">
        <v>376.1</v>
      </c>
      <c r="F182" s="302">
        <v>369.90000000000003</v>
      </c>
      <c r="G182" s="302">
        <v>363.20000000000005</v>
      </c>
      <c r="H182" s="302">
        <v>389</v>
      </c>
      <c r="I182" s="302">
        <v>395.69999999999993</v>
      </c>
      <c r="J182" s="302">
        <v>401.9</v>
      </c>
      <c r="K182" s="301">
        <v>389.5</v>
      </c>
      <c r="L182" s="301">
        <v>376.6</v>
      </c>
      <c r="M182" s="301">
        <v>3.00352</v>
      </c>
      <c r="N182" s="1"/>
      <c r="O182" s="1"/>
    </row>
    <row r="183" spans="1:15" ht="12.75" customHeight="1">
      <c r="A183" s="30">
        <v>173</v>
      </c>
      <c r="B183" s="311" t="s">
        <v>110</v>
      </c>
      <c r="C183" s="301">
        <v>1323.25</v>
      </c>
      <c r="D183" s="302">
        <v>1324.8333333333333</v>
      </c>
      <c r="E183" s="302">
        <v>1309.6666666666665</v>
      </c>
      <c r="F183" s="302">
        <v>1296.0833333333333</v>
      </c>
      <c r="G183" s="302">
        <v>1280.9166666666665</v>
      </c>
      <c r="H183" s="302">
        <v>1338.4166666666665</v>
      </c>
      <c r="I183" s="302">
        <v>1353.583333333333</v>
      </c>
      <c r="J183" s="302">
        <v>1367.1666666666665</v>
      </c>
      <c r="K183" s="301">
        <v>1340</v>
      </c>
      <c r="L183" s="301">
        <v>1311.25</v>
      </c>
      <c r="M183" s="301">
        <v>7.5873499999999998</v>
      </c>
      <c r="N183" s="1"/>
      <c r="O183" s="1"/>
    </row>
    <row r="184" spans="1:15" ht="12.75" customHeight="1">
      <c r="A184" s="30">
        <v>174</v>
      </c>
      <c r="B184" s="311" t="s">
        <v>373</v>
      </c>
      <c r="C184" s="301">
        <v>150.1</v>
      </c>
      <c r="D184" s="302">
        <v>149.03333333333333</v>
      </c>
      <c r="E184" s="302">
        <v>146.11666666666667</v>
      </c>
      <c r="F184" s="302">
        <v>142.13333333333335</v>
      </c>
      <c r="G184" s="302">
        <v>139.2166666666667</v>
      </c>
      <c r="H184" s="302">
        <v>153.01666666666665</v>
      </c>
      <c r="I184" s="302">
        <v>155.93333333333334</v>
      </c>
      <c r="J184" s="302">
        <v>159.91666666666663</v>
      </c>
      <c r="K184" s="301">
        <v>151.94999999999999</v>
      </c>
      <c r="L184" s="301">
        <v>145.05000000000001</v>
      </c>
      <c r="M184" s="301">
        <v>23.000679999999999</v>
      </c>
      <c r="N184" s="1"/>
      <c r="O184" s="1"/>
    </row>
    <row r="185" spans="1:15" ht="12.75" customHeight="1">
      <c r="A185" s="30">
        <v>175</v>
      </c>
      <c r="B185" s="311" t="s">
        <v>374</v>
      </c>
      <c r="C185" s="301">
        <v>1516.85</v>
      </c>
      <c r="D185" s="302">
        <v>1511.6499999999999</v>
      </c>
      <c r="E185" s="302">
        <v>1498.2999999999997</v>
      </c>
      <c r="F185" s="302">
        <v>1479.7499999999998</v>
      </c>
      <c r="G185" s="302">
        <v>1466.3999999999996</v>
      </c>
      <c r="H185" s="302">
        <v>1530.1999999999998</v>
      </c>
      <c r="I185" s="302">
        <v>1543.5499999999997</v>
      </c>
      <c r="J185" s="302">
        <v>1562.1</v>
      </c>
      <c r="K185" s="301">
        <v>1525</v>
      </c>
      <c r="L185" s="301">
        <v>1493.1</v>
      </c>
      <c r="M185" s="301">
        <v>0.19577</v>
      </c>
      <c r="N185" s="1"/>
      <c r="O185" s="1"/>
    </row>
    <row r="186" spans="1:15" ht="12.75" customHeight="1">
      <c r="A186" s="30">
        <v>176</v>
      </c>
      <c r="B186" s="311" t="s">
        <v>380</v>
      </c>
      <c r="C186" s="301">
        <v>138.30000000000001</v>
      </c>
      <c r="D186" s="302">
        <v>137.25</v>
      </c>
      <c r="E186" s="302">
        <v>135.05000000000001</v>
      </c>
      <c r="F186" s="302">
        <v>131.80000000000001</v>
      </c>
      <c r="G186" s="302">
        <v>129.60000000000002</v>
      </c>
      <c r="H186" s="302">
        <v>140.5</v>
      </c>
      <c r="I186" s="302">
        <v>142.69999999999999</v>
      </c>
      <c r="J186" s="302">
        <v>145.94999999999999</v>
      </c>
      <c r="K186" s="301">
        <v>139.44999999999999</v>
      </c>
      <c r="L186" s="301">
        <v>134</v>
      </c>
      <c r="M186" s="301">
        <v>19.2835</v>
      </c>
      <c r="N186" s="1"/>
      <c r="O186" s="1"/>
    </row>
    <row r="187" spans="1:15" ht="12.75" customHeight="1">
      <c r="A187" s="30">
        <v>177</v>
      </c>
      <c r="B187" s="311" t="s">
        <v>259</v>
      </c>
      <c r="C187" s="301">
        <v>214.9</v>
      </c>
      <c r="D187" s="302">
        <v>213.7833333333333</v>
      </c>
      <c r="E187" s="302">
        <v>210.56666666666661</v>
      </c>
      <c r="F187" s="302">
        <v>206.23333333333329</v>
      </c>
      <c r="G187" s="302">
        <v>203.01666666666659</v>
      </c>
      <c r="H187" s="302">
        <v>218.11666666666662</v>
      </c>
      <c r="I187" s="302">
        <v>221.33333333333331</v>
      </c>
      <c r="J187" s="302">
        <v>225.66666666666663</v>
      </c>
      <c r="K187" s="301">
        <v>217</v>
      </c>
      <c r="L187" s="301">
        <v>209.45</v>
      </c>
      <c r="M187" s="301">
        <v>7.5392299999999999</v>
      </c>
      <c r="N187" s="1"/>
      <c r="O187" s="1"/>
    </row>
    <row r="188" spans="1:15" ht="12.75" customHeight="1">
      <c r="A188" s="30">
        <v>178</v>
      </c>
      <c r="B188" s="311" t="s">
        <v>375</v>
      </c>
      <c r="C188" s="301">
        <v>673.6</v>
      </c>
      <c r="D188" s="302">
        <v>677.56666666666672</v>
      </c>
      <c r="E188" s="302">
        <v>666.03333333333342</v>
      </c>
      <c r="F188" s="302">
        <v>658.4666666666667</v>
      </c>
      <c r="G188" s="302">
        <v>646.93333333333339</v>
      </c>
      <c r="H188" s="302">
        <v>685.13333333333344</v>
      </c>
      <c r="I188" s="302">
        <v>696.66666666666674</v>
      </c>
      <c r="J188" s="302">
        <v>704.23333333333346</v>
      </c>
      <c r="K188" s="301">
        <v>689.1</v>
      </c>
      <c r="L188" s="301">
        <v>670</v>
      </c>
      <c r="M188" s="301">
        <v>2.0997699999999999</v>
      </c>
      <c r="N188" s="1"/>
      <c r="O188" s="1"/>
    </row>
    <row r="189" spans="1:15" ht="12.75" customHeight="1">
      <c r="A189" s="30">
        <v>179</v>
      </c>
      <c r="B189" s="311" t="s">
        <v>111</v>
      </c>
      <c r="C189" s="301">
        <v>420.55</v>
      </c>
      <c r="D189" s="302">
        <v>416.10000000000008</v>
      </c>
      <c r="E189" s="302">
        <v>410.55000000000018</v>
      </c>
      <c r="F189" s="302">
        <v>400.55000000000013</v>
      </c>
      <c r="G189" s="302">
        <v>395.00000000000023</v>
      </c>
      <c r="H189" s="302">
        <v>426.10000000000014</v>
      </c>
      <c r="I189" s="302">
        <v>431.65</v>
      </c>
      <c r="J189" s="302">
        <v>441.65000000000009</v>
      </c>
      <c r="K189" s="301">
        <v>421.65</v>
      </c>
      <c r="L189" s="301">
        <v>406.1</v>
      </c>
      <c r="M189" s="301">
        <v>16.62585</v>
      </c>
      <c r="N189" s="1"/>
      <c r="O189" s="1"/>
    </row>
    <row r="190" spans="1:15" ht="12.75" customHeight="1">
      <c r="A190" s="30">
        <v>180</v>
      </c>
      <c r="B190" s="311" t="s">
        <v>260</v>
      </c>
      <c r="C190" s="301">
        <v>1796.3</v>
      </c>
      <c r="D190" s="302">
        <v>1794.4333333333334</v>
      </c>
      <c r="E190" s="302">
        <v>1778.8666666666668</v>
      </c>
      <c r="F190" s="302">
        <v>1761.4333333333334</v>
      </c>
      <c r="G190" s="302">
        <v>1745.8666666666668</v>
      </c>
      <c r="H190" s="302">
        <v>1811.8666666666668</v>
      </c>
      <c r="I190" s="302">
        <v>1827.4333333333334</v>
      </c>
      <c r="J190" s="302">
        <v>1844.8666666666668</v>
      </c>
      <c r="K190" s="301">
        <v>1810</v>
      </c>
      <c r="L190" s="301">
        <v>1777</v>
      </c>
      <c r="M190" s="301">
        <v>3.71393</v>
      </c>
      <c r="N190" s="1"/>
      <c r="O190" s="1"/>
    </row>
    <row r="191" spans="1:15" ht="12.75" customHeight="1">
      <c r="A191" s="30">
        <v>181</v>
      </c>
      <c r="B191" s="311" t="s">
        <v>384</v>
      </c>
      <c r="C191" s="301">
        <v>868.6</v>
      </c>
      <c r="D191" s="302">
        <v>873.5333333333333</v>
      </c>
      <c r="E191" s="302">
        <v>859.06666666666661</v>
      </c>
      <c r="F191" s="302">
        <v>849.5333333333333</v>
      </c>
      <c r="G191" s="302">
        <v>835.06666666666661</v>
      </c>
      <c r="H191" s="302">
        <v>883.06666666666661</v>
      </c>
      <c r="I191" s="302">
        <v>897.5333333333333</v>
      </c>
      <c r="J191" s="302">
        <v>907.06666666666661</v>
      </c>
      <c r="K191" s="301">
        <v>888</v>
      </c>
      <c r="L191" s="301">
        <v>864</v>
      </c>
      <c r="M191" s="301">
        <v>3.91195</v>
      </c>
      <c r="N191" s="1"/>
      <c r="O191" s="1"/>
    </row>
    <row r="192" spans="1:15" ht="12.75" customHeight="1">
      <c r="A192" s="30">
        <v>182</v>
      </c>
      <c r="B192" s="311" t="s">
        <v>829</v>
      </c>
      <c r="C192" s="301">
        <v>16.600000000000001</v>
      </c>
      <c r="D192" s="302">
        <v>16.566666666666666</v>
      </c>
      <c r="E192" s="302">
        <v>16.383333333333333</v>
      </c>
      <c r="F192" s="302">
        <v>16.166666666666668</v>
      </c>
      <c r="G192" s="302">
        <v>15.983333333333334</v>
      </c>
      <c r="H192" s="302">
        <v>16.783333333333331</v>
      </c>
      <c r="I192" s="302">
        <v>16.966666666666661</v>
      </c>
      <c r="J192" s="302">
        <v>17.18333333333333</v>
      </c>
      <c r="K192" s="301">
        <v>16.75</v>
      </c>
      <c r="L192" s="301">
        <v>16.350000000000001</v>
      </c>
      <c r="M192" s="301">
        <v>8.6663899999999998</v>
      </c>
      <c r="N192" s="1"/>
      <c r="O192" s="1"/>
    </row>
    <row r="193" spans="1:15" ht="12.75" customHeight="1">
      <c r="A193" s="30">
        <v>183</v>
      </c>
      <c r="B193" s="311" t="s">
        <v>385</v>
      </c>
      <c r="C193" s="301">
        <v>895.35</v>
      </c>
      <c r="D193" s="302">
        <v>886.61666666666667</v>
      </c>
      <c r="E193" s="302">
        <v>873.23333333333335</v>
      </c>
      <c r="F193" s="302">
        <v>851.11666666666667</v>
      </c>
      <c r="G193" s="302">
        <v>837.73333333333335</v>
      </c>
      <c r="H193" s="302">
        <v>908.73333333333335</v>
      </c>
      <c r="I193" s="302">
        <v>922.11666666666679</v>
      </c>
      <c r="J193" s="302">
        <v>944.23333333333335</v>
      </c>
      <c r="K193" s="301">
        <v>900</v>
      </c>
      <c r="L193" s="301">
        <v>864.5</v>
      </c>
      <c r="M193" s="301">
        <v>9.2939999999999995E-2</v>
      </c>
      <c r="N193" s="1"/>
      <c r="O193" s="1"/>
    </row>
    <row r="194" spans="1:15" ht="12.75" customHeight="1">
      <c r="A194" s="30">
        <v>184</v>
      </c>
      <c r="B194" s="311" t="s">
        <v>112</v>
      </c>
      <c r="C194" s="301">
        <v>1106.8499999999999</v>
      </c>
      <c r="D194" s="302">
        <v>1102.2666666666667</v>
      </c>
      <c r="E194" s="302">
        <v>1091.6333333333332</v>
      </c>
      <c r="F194" s="302">
        <v>1076.4166666666665</v>
      </c>
      <c r="G194" s="302">
        <v>1065.7833333333331</v>
      </c>
      <c r="H194" s="302">
        <v>1117.4833333333333</v>
      </c>
      <c r="I194" s="302">
        <v>1128.116666666667</v>
      </c>
      <c r="J194" s="302">
        <v>1143.3333333333335</v>
      </c>
      <c r="K194" s="301">
        <v>1112.9000000000001</v>
      </c>
      <c r="L194" s="301">
        <v>1087.05</v>
      </c>
      <c r="M194" s="301">
        <v>23.37913</v>
      </c>
      <c r="N194" s="1"/>
      <c r="O194" s="1"/>
    </row>
    <row r="195" spans="1:15" ht="12.75" customHeight="1">
      <c r="A195" s="30">
        <v>185</v>
      </c>
      <c r="B195" s="311" t="s">
        <v>113</v>
      </c>
      <c r="C195" s="301">
        <v>966.7</v>
      </c>
      <c r="D195" s="302">
        <v>970.41666666666663</v>
      </c>
      <c r="E195" s="302">
        <v>956.2833333333333</v>
      </c>
      <c r="F195" s="302">
        <v>945.86666666666667</v>
      </c>
      <c r="G195" s="302">
        <v>931.73333333333335</v>
      </c>
      <c r="H195" s="302">
        <v>980.83333333333326</v>
      </c>
      <c r="I195" s="302">
        <v>994.9666666666667</v>
      </c>
      <c r="J195" s="302">
        <v>1005.3833333333332</v>
      </c>
      <c r="K195" s="301">
        <v>984.55</v>
      </c>
      <c r="L195" s="301">
        <v>960</v>
      </c>
      <c r="M195" s="301">
        <v>19.223130000000001</v>
      </c>
      <c r="N195" s="1"/>
      <c r="O195" s="1"/>
    </row>
    <row r="196" spans="1:15" ht="12.75" customHeight="1">
      <c r="A196" s="30">
        <v>186</v>
      </c>
      <c r="B196" s="311" t="s">
        <v>114</v>
      </c>
      <c r="C196" s="301">
        <v>2189</v>
      </c>
      <c r="D196" s="302">
        <v>2182.6833333333334</v>
      </c>
      <c r="E196" s="302">
        <v>2164.3666666666668</v>
      </c>
      <c r="F196" s="302">
        <v>2139.7333333333336</v>
      </c>
      <c r="G196" s="302">
        <v>2121.416666666667</v>
      </c>
      <c r="H196" s="302">
        <v>2207.3166666666666</v>
      </c>
      <c r="I196" s="302">
        <v>2225.6333333333332</v>
      </c>
      <c r="J196" s="302">
        <v>2250.2666666666664</v>
      </c>
      <c r="K196" s="301">
        <v>2201</v>
      </c>
      <c r="L196" s="301">
        <v>2158.0500000000002</v>
      </c>
      <c r="M196" s="301">
        <v>30.764209999999999</v>
      </c>
      <c r="N196" s="1"/>
      <c r="O196" s="1"/>
    </row>
    <row r="197" spans="1:15" ht="12.75" customHeight="1">
      <c r="A197" s="30">
        <v>187</v>
      </c>
      <c r="B197" s="311" t="s">
        <v>115</v>
      </c>
      <c r="C197" s="301">
        <v>1816.05</v>
      </c>
      <c r="D197" s="302">
        <v>1823.3666666666666</v>
      </c>
      <c r="E197" s="302">
        <v>1798.8833333333332</v>
      </c>
      <c r="F197" s="302">
        <v>1781.7166666666667</v>
      </c>
      <c r="G197" s="302">
        <v>1757.2333333333333</v>
      </c>
      <c r="H197" s="302">
        <v>1840.5333333333331</v>
      </c>
      <c r="I197" s="302">
        <v>1865.0166666666662</v>
      </c>
      <c r="J197" s="302">
        <v>1882.1833333333329</v>
      </c>
      <c r="K197" s="301">
        <v>1847.85</v>
      </c>
      <c r="L197" s="301">
        <v>1806.2</v>
      </c>
      <c r="M197" s="301">
        <v>3.0636199999999998</v>
      </c>
      <c r="N197" s="1"/>
      <c r="O197" s="1"/>
    </row>
    <row r="198" spans="1:15" ht="12.75" customHeight="1">
      <c r="A198" s="30">
        <v>188</v>
      </c>
      <c r="B198" s="311" t="s">
        <v>116</v>
      </c>
      <c r="C198" s="301">
        <v>1353.8</v>
      </c>
      <c r="D198" s="302">
        <v>1351.3333333333333</v>
      </c>
      <c r="E198" s="302">
        <v>1341.0166666666664</v>
      </c>
      <c r="F198" s="302">
        <v>1328.2333333333331</v>
      </c>
      <c r="G198" s="302">
        <v>1317.9166666666663</v>
      </c>
      <c r="H198" s="302">
        <v>1364.1166666666666</v>
      </c>
      <c r="I198" s="302">
        <v>1374.4333333333336</v>
      </c>
      <c r="J198" s="302">
        <v>1387.2166666666667</v>
      </c>
      <c r="K198" s="301">
        <v>1361.65</v>
      </c>
      <c r="L198" s="301">
        <v>1338.55</v>
      </c>
      <c r="M198" s="301">
        <v>40.067160000000001</v>
      </c>
      <c r="N198" s="1"/>
      <c r="O198" s="1"/>
    </row>
    <row r="199" spans="1:15" ht="12.75" customHeight="1">
      <c r="A199" s="30">
        <v>189</v>
      </c>
      <c r="B199" s="311" t="s">
        <v>117</v>
      </c>
      <c r="C199" s="301">
        <v>561.45000000000005</v>
      </c>
      <c r="D199" s="302">
        <v>561.63333333333333</v>
      </c>
      <c r="E199" s="302">
        <v>557.9666666666667</v>
      </c>
      <c r="F199" s="302">
        <v>554.48333333333335</v>
      </c>
      <c r="G199" s="302">
        <v>550.81666666666672</v>
      </c>
      <c r="H199" s="302">
        <v>565.11666666666667</v>
      </c>
      <c r="I199" s="302">
        <v>568.78333333333342</v>
      </c>
      <c r="J199" s="302">
        <v>572.26666666666665</v>
      </c>
      <c r="K199" s="301">
        <v>565.29999999999995</v>
      </c>
      <c r="L199" s="301">
        <v>558.15</v>
      </c>
      <c r="M199" s="301">
        <v>10.21604</v>
      </c>
      <c r="N199" s="1"/>
      <c r="O199" s="1"/>
    </row>
    <row r="200" spans="1:15" ht="12.75" customHeight="1">
      <c r="A200" s="30">
        <v>190</v>
      </c>
      <c r="B200" s="311" t="s">
        <v>382</v>
      </c>
      <c r="C200" s="301">
        <v>985.35</v>
      </c>
      <c r="D200" s="302">
        <v>984.56666666666661</v>
      </c>
      <c r="E200" s="302">
        <v>973.78333333333319</v>
      </c>
      <c r="F200" s="302">
        <v>962.21666666666658</v>
      </c>
      <c r="G200" s="302">
        <v>951.43333333333317</v>
      </c>
      <c r="H200" s="302">
        <v>996.13333333333321</v>
      </c>
      <c r="I200" s="302">
        <v>1006.9166666666665</v>
      </c>
      <c r="J200" s="302">
        <v>1018.4833333333332</v>
      </c>
      <c r="K200" s="301">
        <v>995.35</v>
      </c>
      <c r="L200" s="301">
        <v>973</v>
      </c>
      <c r="M200" s="301">
        <v>0.95079999999999998</v>
      </c>
      <c r="N200" s="1"/>
      <c r="O200" s="1"/>
    </row>
    <row r="201" spans="1:15" ht="12.75" customHeight="1">
      <c r="A201" s="30">
        <v>191</v>
      </c>
      <c r="B201" s="311" t="s">
        <v>386</v>
      </c>
      <c r="C201" s="301">
        <v>172.6</v>
      </c>
      <c r="D201" s="302">
        <v>172.01666666666665</v>
      </c>
      <c r="E201" s="302">
        <v>169.08333333333331</v>
      </c>
      <c r="F201" s="302">
        <v>165.56666666666666</v>
      </c>
      <c r="G201" s="302">
        <v>162.63333333333333</v>
      </c>
      <c r="H201" s="302">
        <v>175.5333333333333</v>
      </c>
      <c r="I201" s="302">
        <v>178.46666666666664</v>
      </c>
      <c r="J201" s="302">
        <v>181.98333333333329</v>
      </c>
      <c r="K201" s="301">
        <v>174.95</v>
      </c>
      <c r="L201" s="301">
        <v>168.5</v>
      </c>
      <c r="M201" s="301">
        <v>0.47916999999999998</v>
      </c>
      <c r="N201" s="1"/>
      <c r="O201" s="1"/>
    </row>
    <row r="202" spans="1:15" ht="12.75" customHeight="1">
      <c r="A202" s="30">
        <v>192</v>
      </c>
      <c r="B202" s="311" t="s">
        <v>387</v>
      </c>
      <c r="C202" s="301">
        <v>105</v>
      </c>
      <c r="D202" s="302">
        <v>105.41666666666667</v>
      </c>
      <c r="E202" s="302">
        <v>103.33333333333334</v>
      </c>
      <c r="F202" s="302">
        <v>101.66666666666667</v>
      </c>
      <c r="G202" s="302">
        <v>99.583333333333343</v>
      </c>
      <c r="H202" s="302">
        <v>107.08333333333334</v>
      </c>
      <c r="I202" s="302">
        <v>109.16666666666669</v>
      </c>
      <c r="J202" s="302">
        <v>110.83333333333334</v>
      </c>
      <c r="K202" s="301">
        <v>107.5</v>
      </c>
      <c r="L202" s="301">
        <v>103.75</v>
      </c>
      <c r="M202" s="301">
        <v>10.990539999999999</v>
      </c>
      <c r="N202" s="1"/>
      <c r="O202" s="1"/>
    </row>
    <row r="203" spans="1:15" ht="12.75" customHeight="1">
      <c r="A203" s="30">
        <v>193</v>
      </c>
      <c r="B203" s="311" t="s">
        <v>118</v>
      </c>
      <c r="C203" s="301">
        <v>2759.95</v>
      </c>
      <c r="D203" s="302">
        <v>2739.2833333333328</v>
      </c>
      <c r="E203" s="302">
        <v>2710.8666666666659</v>
      </c>
      <c r="F203" s="302">
        <v>2661.7833333333328</v>
      </c>
      <c r="G203" s="302">
        <v>2633.3666666666659</v>
      </c>
      <c r="H203" s="302">
        <v>2788.3666666666659</v>
      </c>
      <c r="I203" s="302">
        <v>2816.7833333333328</v>
      </c>
      <c r="J203" s="302">
        <v>2865.8666666666659</v>
      </c>
      <c r="K203" s="301">
        <v>2767.7</v>
      </c>
      <c r="L203" s="301">
        <v>2690.2</v>
      </c>
      <c r="M203" s="301">
        <v>13.54569</v>
      </c>
      <c r="N203" s="1"/>
      <c r="O203" s="1"/>
    </row>
    <row r="204" spans="1:15" ht="12.75" customHeight="1">
      <c r="A204" s="30">
        <v>194</v>
      </c>
      <c r="B204" s="311" t="s">
        <v>383</v>
      </c>
      <c r="C204" s="301">
        <v>56.2</v>
      </c>
      <c r="D204" s="302">
        <v>55.866666666666667</v>
      </c>
      <c r="E204" s="302">
        <v>55.333333333333336</v>
      </c>
      <c r="F204" s="302">
        <v>54.466666666666669</v>
      </c>
      <c r="G204" s="302">
        <v>53.933333333333337</v>
      </c>
      <c r="H204" s="302">
        <v>56.733333333333334</v>
      </c>
      <c r="I204" s="302">
        <v>57.266666666666666</v>
      </c>
      <c r="J204" s="302">
        <v>58.133333333333333</v>
      </c>
      <c r="K204" s="301">
        <v>56.4</v>
      </c>
      <c r="L204" s="301">
        <v>55</v>
      </c>
      <c r="M204" s="301">
        <v>36.782229999999998</v>
      </c>
      <c r="N204" s="1"/>
      <c r="O204" s="1"/>
    </row>
    <row r="205" spans="1:15" ht="12.75" customHeight="1">
      <c r="A205" s="30">
        <v>195</v>
      </c>
      <c r="B205" s="311" t="s">
        <v>830</v>
      </c>
      <c r="C205" s="301">
        <v>1065.95</v>
      </c>
      <c r="D205" s="302">
        <v>1055.3166666666668</v>
      </c>
      <c r="E205" s="302">
        <v>1040.7333333333336</v>
      </c>
      <c r="F205" s="302">
        <v>1015.5166666666667</v>
      </c>
      <c r="G205" s="302">
        <v>1000.9333333333334</v>
      </c>
      <c r="H205" s="302">
        <v>1080.5333333333338</v>
      </c>
      <c r="I205" s="302">
        <v>1095.1166666666672</v>
      </c>
      <c r="J205" s="302">
        <v>1120.3333333333339</v>
      </c>
      <c r="K205" s="301">
        <v>1069.9000000000001</v>
      </c>
      <c r="L205" s="301">
        <v>1030.0999999999999</v>
      </c>
      <c r="M205" s="301">
        <v>1.1063499999999999</v>
      </c>
      <c r="N205" s="1"/>
      <c r="O205" s="1"/>
    </row>
    <row r="206" spans="1:15" ht="12.75" customHeight="1">
      <c r="A206" s="30">
        <v>196</v>
      </c>
      <c r="B206" s="311" t="s">
        <v>819</v>
      </c>
      <c r="C206" s="301">
        <v>250.4</v>
      </c>
      <c r="D206" s="302">
        <v>246.18333333333331</v>
      </c>
      <c r="E206" s="302">
        <v>237.86666666666662</v>
      </c>
      <c r="F206" s="302">
        <v>225.33333333333331</v>
      </c>
      <c r="G206" s="302">
        <v>217.01666666666662</v>
      </c>
      <c r="H206" s="302">
        <v>258.71666666666658</v>
      </c>
      <c r="I206" s="302">
        <v>267.0333333333333</v>
      </c>
      <c r="J206" s="302">
        <v>279.56666666666661</v>
      </c>
      <c r="K206" s="301">
        <v>254.5</v>
      </c>
      <c r="L206" s="301">
        <v>233.65</v>
      </c>
      <c r="M206" s="301">
        <v>13.808109999999999</v>
      </c>
      <c r="N206" s="1"/>
      <c r="O206" s="1"/>
    </row>
    <row r="207" spans="1:15" ht="12.75" customHeight="1">
      <c r="A207" s="30">
        <v>197</v>
      </c>
      <c r="B207" s="311" t="s">
        <v>120</v>
      </c>
      <c r="C207" s="301">
        <v>322.3</v>
      </c>
      <c r="D207" s="302">
        <v>321.28333333333336</v>
      </c>
      <c r="E207" s="302">
        <v>317.61666666666673</v>
      </c>
      <c r="F207" s="302">
        <v>312.93333333333339</v>
      </c>
      <c r="G207" s="302">
        <v>309.26666666666677</v>
      </c>
      <c r="H207" s="302">
        <v>325.9666666666667</v>
      </c>
      <c r="I207" s="302">
        <v>329.63333333333333</v>
      </c>
      <c r="J207" s="302">
        <v>334.31666666666666</v>
      </c>
      <c r="K207" s="301">
        <v>324.95</v>
      </c>
      <c r="L207" s="301">
        <v>316.60000000000002</v>
      </c>
      <c r="M207" s="301">
        <v>116.21311</v>
      </c>
      <c r="N207" s="1"/>
      <c r="O207" s="1"/>
    </row>
    <row r="208" spans="1:15" ht="12.75" customHeight="1">
      <c r="A208" s="30">
        <v>198</v>
      </c>
      <c r="B208" s="311" t="s">
        <v>388</v>
      </c>
      <c r="C208" s="301">
        <v>85.25</v>
      </c>
      <c r="D208" s="302">
        <v>85.583333333333329</v>
      </c>
      <c r="E208" s="302">
        <v>83.86666666666666</v>
      </c>
      <c r="F208" s="302">
        <v>82.483333333333334</v>
      </c>
      <c r="G208" s="302">
        <v>80.766666666666666</v>
      </c>
      <c r="H208" s="302">
        <v>86.966666666666654</v>
      </c>
      <c r="I208" s="302">
        <v>88.683333333333323</v>
      </c>
      <c r="J208" s="302">
        <v>90.066666666666649</v>
      </c>
      <c r="K208" s="301">
        <v>87.3</v>
      </c>
      <c r="L208" s="301">
        <v>84.2</v>
      </c>
      <c r="M208" s="301">
        <v>66.663659999999993</v>
      </c>
      <c r="N208" s="1"/>
      <c r="O208" s="1"/>
    </row>
    <row r="209" spans="1:15" ht="12.75" customHeight="1">
      <c r="A209" s="30">
        <v>199</v>
      </c>
      <c r="B209" s="311" t="s">
        <v>121</v>
      </c>
      <c r="C209" s="301">
        <v>219.85</v>
      </c>
      <c r="D209" s="302">
        <v>221.85</v>
      </c>
      <c r="E209" s="302">
        <v>217.04999999999998</v>
      </c>
      <c r="F209" s="302">
        <v>214.25</v>
      </c>
      <c r="G209" s="302">
        <v>209.45</v>
      </c>
      <c r="H209" s="302">
        <v>224.64999999999998</v>
      </c>
      <c r="I209" s="302">
        <v>229.45</v>
      </c>
      <c r="J209" s="302">
        <v>232.24999999999997</v>
      </c>
      <c r="K209" s="301">
        <v>226.65</v>
      </c>
      <c r="L209" s="301">
        <v>219.05</v>
      </c>
      <c r="M209" s="301">
        <v>47.272579999999998</v>
      </c>
      <c r="N209" s="1"/>
      <c r="O209" s="1"/>
    </row>
    <row r="210" spans="1:15" ht="12.75" customHeight="1">
      <c r="A210" s="30">
        <v>200</v>
      </c>
      <c r="B210" s="311" t="s">
        <v>122</v>
      </c>
      <c r="C210" s="301">
        <v>2303.9</v>
      </c>
      <c r="D210" s="302">
        <v>2294.2500000000005</v>
      </c>
      <c r="E210" s="302">
        <v>2269.7000000000007</v>
      </c>
      <c r="F210" s="302">
        <v>2235.5000000000005</v>
      </c>
      <c r="G210" s="302">
        <v>2210.9500000000007</v>
      </c>
      <c r="H210" s="302">
        <v>2328.4500000000007</v>
      </c>
      <c r="I210" s="302">
        <v>2353.0000000000009</v>
      </c>
      <c r="J210" s="302">
        <v>2387.2000000000007</v>
      </c>
      <c r="K210" s="301">
        <v>2318.8000000000002</v>
      </c>
      <c r="L210" s="301">
        <v>2260.0500000000002</v>
      </c>
      <c r="M210" s="301">
        <v>19.30048</v>
      </c>
      <c r="N210" s="1"/>
      <c r="O210" s="1"/>
    </row>
    <row r="211" spans="1:15" ht="12.75" customHeight="1">
      <c r="A211" s="30">
        <v>201</v>
      </c>
      <c r="B211" s="311" t="s">
        <v>261</v>
      </c>
      <c r="C211" s="301">
        <v>246.55</v>
      </c>
      <c r="D211" s="302">
        <v>249.46666666666667</v>
      </c>
      <c r="E211" s="302">
        <v>242.18333333333334</v>
      </c>
      <c r="F211" s="302">
        <v>237.81666666666666</v>
      </c>
      <c r="G211" s="302">
        <v>230.53333333333333</v>
      </c>
      <c r="H211" s="302">
        <v>253.83333333333334</v>
      </c>
      <c r="I211" s="302">
        <v>261.11666666666667</v>
      </c>
      <c r="J211" s="302">
        <v>265.48333333333335</v>
      </c>
      <c r="K211" s="301">
        <v>256.75</v>
      </c>
      <c r="L211" s="301">
        <v>245.1</v>
      </c>
      <c r="M211" s="301">
        <v>7.9877200000000004</v>
      </c>
      <c r="N211" s="1"/>
      <c r="O211" s="1"/>
    </row>
    <row r="212" spans="1:15" ht="12.75" customHeight="1">
      <c r="A212" s="30">
        <v>202</v>
      </c>
      <c r="B212" s="311" t="s">
        <v>831</v>
      </c>
      <c r="C212" s="301">
        <v>734.2</v>
      </c>
      <c r="D212" s="302">
        <v>737.85</v>
      </c>
      <c r="E212" s="302">
        <v>725.7</v>
      </c>
      <c r="F212" s="302">
        <v>717.2</v>
      </c>
      <c r="G212" s="302">
        <v>705.05000000000007</v>
      </c>
      <c r="H212" s="302">
        <v>746.35</v>
      </c>
      <c r="I212" s="302">
        <v>758.49999999999989</v>
      </c>
      <c r="J212" s="302">
        <v>767</v>
      </c>
      <c r="K212" s="301">
        <v>750</v>
      </c>
      <c r="L212" s="301">
        <v>729.35</v>
      </c>
      <c r="M212" s="301">
        <v>0.15723999999999999</v>
      </c>
      <c r="N212" s="1"/>
      <c r="O212" s="1"/>
    </row>
    <row r="213" spans="1:15" ht="12.75" customHeight="1">
      <c r="A213" s="30">
        <v>203</v>
      </c>
      <c r="B213" s="311" t="s">
        <v>389</v>
      </c>
      <c r="C213" s="301">
        <v>33819.1</v>
      </c>
      <c r="D213" s="302">
        <v>33735.01666666667</v>
      </c>
      <c r="E213" s="302">
        <v>33370.03333333334</v>
      </c>
      <c r="F213" s="302">
        <v>32920.966666666667</v>
      </c>
      <c r="G213" s="302">
        <v>32555.983333333337</v>
      </c>
      <c r="H213" s="302">
        <v>34184.083333333343</v>
      </c>
      <c r="I213" s="302">
        <v>34549.066666666666</v>
      </c>
      <c r="J213" s="302">
        <v>34998.133333333346</v>
      </c>
      <c r="K213" s="301">
        <v>34100</v>
      </c>
      <c r="L213" s="301">
        <v>33285.949999999997</v>
      </c>
      <c r="M213" s="301">
        <v>2.5760000000000002E-2</v>
      </c>
      <c r="N213" s="1"/>
      <c r="O213" s="1"/>
    </row>
    <row r="214" spans="1:15" ht="12.75" customHeight="1">
      <c r="A214" s="30">
        <v>204</v>
      </c>
      <c r="B214" s="311" t="s">
        <v>390</v>
      </c>
      <c r="C214" s="301">
        <v>33.9</v>
      </c>
      <c r="D214" s="302">
        <v>33.833333333333336</v>
      </c>
      <c r="E214" s="302">
        <v>33.466666666666669</v>
      </c>
      <c r="F214" s="302">
        <v>33.033333333333331</v>
      </c>
      <c r="G214" s="302">
        <v>32.666666666666664</v>
      </c>
      <c r="H214" s="302">
        <v>34.266666666666673</v>
      </c>
      <c r="I214" s="302">
        <v>34.633333333333333</v>
      </c>
      <c r="J214" s="302">
        <v>35.066666666666677</v>
      </c>
      <c r="K214" s="301">
        <v>34.200000000000003</v>
      </c>
      <c r="L214" s="301">
        <v>33.4</v>
      </c>
      <c r="M214" s="301">
        <v>6.4262300000000003</v>
      </c>
      <c r="N214" s="1"/>
      <c r="O214" s="1"/>
    </row>
    <row r="215" spans="1:15" ht="12.75" customHeight="1">
      <c r="A215" s="30">
        <v>205</v>
      </c>
      <c r="B215" s="311" t="s">
        <v>402</v>
      </c>
      <c r="C215" s="301">
        <v>65.400000000000006</v>
      </c>
      <c r="D215" s="302">
        <v>65.433333333333337</v>
      </c>
      <c r="E215" s="302">
        <v>64.466666666666669</v>
      </c>
      <c r="F215" s="302">
        <v>63.533333333333331</v>
      </c>
      <c r="G215" s="302">
        <v>62.566666666666663</v>
      </c>
      <c r="H215" s="302">
        <v>66.366666666666674</v>
      </c>
      <c r="I215" s="302">
        <v>67.333333333333343</v>
      </c>
      <c r="J215" s="302">
        <v>68.26666666666668</v>
      </c>
      <c r="K215" s="301">
        <v>66.400000000000006</v>
      </c>
      <c r="L215" s="301">
        <v>64.5</v>
      </c>
      <c r="M215" s="301">
        <v>82.863929999999996</v>
      </c>
      <c r="N215" s="1"/>
      <c r="O215" s="1"/>
    </row>
    <row r="216" spans="1:15" ht="12.75" customHeight="1">
      <c r="A216" s="30">
        <v>206</v>
      </c>
      <c r="B216" s="311" t="s">
        <v>123</v>
      </c>
      <c r="C216" s="301">
        <v>100.95</v>
      </c>
      <c r="D216" s="302">
        <v>101.36666666666667</v>
      </c>
      <c r="E216" s="302">
        <v>99.283333333333346</v>
      </c>
      <c r="F216" s="302">
        <v>97.616666666666674</v>
      </c>
      <c r="G216" s="302">
        <v>95.533333333333346</v>
      </c>
      <c r="H216" s="302">
        <v>103.03333333333335</v>
      </c>
      <c r="I216" s="302">
        <v>105.11666666666666</v>
      </c>
      <c r="J216" s="302">
        <v>106.78333333333335</v>
      </c>
      <c r="K216" s="301">
        <v>103.45</v>
      </c>
      <c r="L216" s="301">
        <v>99.7</v>
      </c>
      <c r="M216" s="301">
        <v>109.20207000000001</v>
      </c>
      <c r="N216" s="1"/>
      <c r="O216" s="1"/>
    </row>
    <row r="217" spans="1:15" ht="12.75" customHeight="1">
      <c r="A217" s="30">
        <v>207</v>
      </c>
      <c r="B217" s="311" t="s">
        <v>124</v>
      </c>
      <c r="C217" s="301">
        <v>713.45</v>
      </c>
      <c r="D217" s="302">
        <v>711.75</v>
      </c>
      <c r="E217" s="302">
        <v>708.25</v>
      </c>
      <c r="F217" s="302">
        <v>703.05</v>
      </c>
      <c r="G217" s="302">
        <v>699.55</v>
      </c>
      <c r="H217" s="302">
        <v>716.95</v>
      </c>
      <c r="I217" s="302">
        <v>720.45</v>
      </c>
      <c r="J217" s="302">
        <v>725.65000000000009</v>
      </c>
      <c r="K217" s="301">
        <v>715.25</v>
      </c>
      <c r="L217" s="301">
        <v>706.55</v>
      </c>
      <c r="M217" s="301">
        <v>108.56735999999999</v>
      </c>
      <c r="N217" s="1"/>
      <c r="O217" s="1"/>
    </row>
    <row r="218" spans="1:15" ht="12.75" customHeight="1">
      <c r="A218" s="30">
        <v>208</v>
      </c>
      <c r="B218" s="311" t="s">
        <v>125</v>
      </c>
      <c r="C218" s="301">
        <v>1120.3499999999999</v>
      </c>
      <c r="D218" s="302">
        <v>1121.1166666666668</v>
      </c>
      <c r="E218" s="302">
        <v>1111.0333333333335</v>
      </c>
      <c r="F218" s="302">
        <v>1101.7166666666667</v>
      </c>
      <c r="G218" s="302">
        <v>1091.6333333333334</v>
      </c>
      <c r="H218" s="302">
        <v>1130.4333333333336</v>
      </c>
      <c r="I218" s="302">
        <v>1140.5166666666667</v>
      </c>
      <c r="J218" s="302">
        <v>1149.8333333333337</v>
      </c>
      <c r="K218" s="301">
        <v>1131.2</v>
      </c>
      <c r="L218" s="301">
        <v>1111.8</v>
      </c>
      <c r="M218" s="301">
        <v>4.5037099999999999</v>
      </c>
      <c r="N218" s="1"/>
      <c r="O218" s="1"/>
    </row>
    <row r="219" spans="1:15" ht="12.75" customHeight="1">
      <c r="A219" s="30">
        <v>209</v>
      </c>
      <c r="B219" s="311" t="s">
        <v>126</v>
      </c>
      <c r="C219" s="301">
        <v>492.85</v>
      </c>
      <c r="D219" s="302">
        <v>496.5333333333333</v>
      </c>
      <c r="E219" s="302">
        <v>488.21666666666658</v>
      </c>
      <c r="F219" s="302">
        <v>483.58333333333326</v>
      </c>
      <c r="G219" s="302">
        <v>475.26666666666654</v>
      </c>
      <c r="H219" s="302">
        <v>501.16666666666663</v>
      </c>
      <c r="I219" s="302">
        <v>509.48333333333335</v>
      </c>
      <c r="J219" s="302">
        <v>514.11666666666667</v>
      </c>
      <c r="K219" s="301">
        <v>504.85</v>
      </c>
      <c r="L219" s="301">
        <v>491.9</v>
      </c>
      <c r="M219" s="301">
        <v>7.55037</v>
      </c>
      <c r="N219" s="1"/>
      <c r="O219" s="1"/>
    </row>
    <row r="220" spans="1:15" ht="12.75" customHeight="1">
      <c r="A220" s="30">
        <v>210</v>
      </c>
      <c r="B220" s="311" t="s">
        <v>406</v>
      </c>
      <c r="C220" s="301">
        <v>137.69999999999999</v>
      </c>
      <c r="D220" s="302">
        <v>135.58333333333334</v>
      </c>
      <c r="E220" s="302">
        <v>127.16666666666669</v>
      </c>
      <c r="F220" s="302">
        <v>116.63333333333334</v>
      </c>
      <c r="G220" s="302">
        <v>108.21666666666668</v>
      </c>
      <c r="H220" s="302">
        <v>146.11666666666667</v>
      </c>
      <c r="I220" s="302">
        <v>154.53333333333336</v>
      </c>
      <c r="J220" s="302">
        <v>165.06666666666669</v>
      </c>
      <c r="K220" s="301">
        <v>144</v>
      </c>
      <c r="L220" s="301">
        <v>125.05</v>
      </c>
      <c r="M220" s="301">
        <v>23.67088</v>
      </c>
      <c r="N220" s="1"/>
      <c r="O220" s="1"/>
    </row>
    <row r="221" spans="1:15" ht="12.75" customHeight="1">
      <c r="A221" s="30">
        <v>211</v>
      </c>
      <c r="B221" s="311" t="s">
        <v>392</v>
      </c>
      <c r="C221" s="301">
        <v>31.55</v>
      </c>
      <c r="D221" s="302">
        <v>31.649999999999995</v>
      </c>
      <c r="E221" s="302">
        <v>31.29999999999999</v>
      </c>
      <c r="F221" s="302">
        <v>31.049999999999994</v>
      </c>
      <c r="G221" s="302">
        <v>30.699999999999989</v>
      </c>
      <c r="H221" s="302">
        <v>31.899999999999991</v>
      </c>
      <c r="I221" s="302">
        <v>32.249999999999993</v>
      </c>
      <c r="J221" s="302">
        <v>32.499999999999993</v>
      </c>
      <c r="K221" s="301">
        <v>32</v>
      </c>
      <c r="L221" s="301">
        <v>31.4</v>
      </c>
      <c r="M221" s="301">
        <v>44.802990000000001</v>
      </c>
      <c r="N221" s="1"/>
      <c r="O221" s="1"/>
    </row>
    <row r="222" spans="1:15" ht="12.75" customHeight="1">
      <c r="A222" s="30">
        <v>212</v>
      </c>
      <c r="B222" s="311" t="s">
        <v>127</v>
      </c>
      <c r="C222" s="301">
        <v>8.75</v>
      </c>
      <c r="D222" s="302">
        <v>8.7000000000000011</v>
      </c>
      <c r="E222" s="302">
        <v>8.6000000000000014</v>
      </c>
      <c r="F222" s="302">
        <v>8.4500000000000011</v>
      </c>
      <c r="G222" s="302">
        <v>8.3500000000000014</v>
      </c>
      <c r="H222" s="302">
        <v>8.8500000000000014</v>
      </c>
      <c r="I222" s="302">
        <v>8.9499999999999993</v>
      </c>
      <c r="J222" s="302">
        <v>9.1000000000000014</v>
      </c>
      <c r="K222" s="301">
        <v>8.8000000000000007</v>
      </c>
      <c r="L222" s="301">
        <v>8.5500000000000007</v>
      </c>
      <c r="M222" s="301">
        <v>775.70510000000002</v>
      </c>
      <c r="N222" s="1"/>
      <c r="O222" s="1"/>
    </row>
    <row r="223" spans="1:15" ht="12.75" customHeight="1">
      <c r="A223" s="30">
        <v>213</v>
      </c>
      <c r="B223" s="311" t="s">
        <v>393</v>
      </c>
      <c r="C223" s="301">
        <v>48.9</v>
      </c>
      <c r="D223" s="302">
        <v>48.15</v>
      </c>
      <c r="E223" s="302">
        <v>47.05</v>
      </c>
      <c r="F223" s="302">
        <v>45.199999999999996</v>
      </c>
      <c r="G223" s="302">
        <v>44.099999999999994</v>
      </c>
      <c r="H223" s="302">
        <v>50</v>
      </c>
      <c r="I223" s="302">
        <v>51.100000000000009</v>
      </c>
      <c r="J223" s="302">
        <v>52.95</v>
      </c>
      <c r="K223" s="301">
        <v>49.25</v>
      </c>
      <c r="L223" s="301">
        <v>46.3</v>
      </c>
      <c r="M223" s="301">
        <v>68.394710000000003</v>
      </c>
      <c r="N223" s="1"/>
      <c r="O223" s="1"/>
    </row>
    <row r="224" spans="1:15" ht="12.75" customHeight="1">
      <c r="A224" s="30">
        <v>214</v>
      </c>
      <c r="B224" s="311" t="s">
        <v>128</v>
      </c>
      <c r="C224" s="301">
        <v>31</v>
      </c>
      <c r="D224" s="302">
        <v>30.75</v>
      </c>
      <c r="E224" s="302">
        <v>30.15</v>
      </c>
      <c r="F224" s="302">
        <v>29.299999999999997</v>
      </c>
      <c r="G224" s="302">
        <v>28.699999999999996</v>
      </c>
      <c r="H224" s="302">
        <v>31.6</v>
      </c>
      <c r="I224" s="302">
        <v>32.200000000000003</v>
      </c>
      <c r="J224" s="302">
        <v>33.050000000000004</v>
      </c>
      <c r="K224" s="301">
        <v>31.35</v>
      </c>
      <c r="L224" s="301">
        <v>29.9</v>
      </c>
      <c r="M224" s="301">
        <v>381.80241000000001</v>
      </c>
      <c r="N224" s="1"/>
      <c r="O224" s="1"/>
    </row>
    <row r="225" spans="1:15" ht="12.75" customHeight="1">
      <c r="A225" s="30">
        <v>215</v>
      </c>
      <c r="B225" s="311" t="s">
        <v>404</v>
      </c>
      <c r="C225" s="301">
        <v>174.1</v>
      </c>
      <c r="D225" s="302">
        <v>173.19999999999996</v>
      </c>
      <c r="E225" s="302">
        <v>171.59999999999991</v>
      </c>
      <c r="F225" s="302">
        <v>169.09999999999994</v>
      </c>
      <c r="G225" s="302">
        <v>167.49999999999989</v>
      </c>
      <c r="H225" s="302">
        <v>175.69999999999993</v>
      </c>
      <c r="I225" s="302">
        <v>177.3</v>
      </c>
      <c r="J225" s="302">
        <v>179.79999999999995</v>
      </c>
      <c r="K225" s="301">
        <v>174.8</v>
      </c>
      <c r="L225" s="301">
        <v>170.7</v>
      </c>
      <c r="M225" s="301">
        <v>40.734760000000001</v>
      </c>
      <c r="N225" s="1"/>
      <c r="O225" s="1"/>
    </row>
    <row r="226" spans="1:15" ht="12.75" customHeight="1">
      <c r="A226" s="30">
        <v>216</v>
      </c>
      <c r="B226" s="311" t="s">
        <v>394</v>
      </c>
      <c r="C226" s="301">
        <v>874.1</v>
      </c>
      <c r="D226" s="302">
        <v>876.75</v>
      </c>
      <c r="E226" s="302">
        <v>866.5</v>
      </c>
      <c r="F226" s="302">
        <v>858.9</v>
      </c>
      <c r="G226" s="302">
        <v>848.65</v>
      </c>
      <c r="H226" s="302">
        <v>884.35</v>
      </c>
      <c r="I226" s="302">
        <v>894.6</v>
      </c>
      <c r="J226" s="302">
        <v>902.2</v>
      </c>
      <c r="K226" s="301">
        <v>887</v>
      </c>
      <c r="L226" s="301">
        <v>869.15</v>
      </c>
      <c r="M226" s="301">
        <v>0.12046</v>
      </c>
      <c r="N226" s="1"/>
      <c r="O226" s="1"/>
    </row>
    <row r="227" spans="1:15" ht="12.75" customHeight="1">
      <c r="A227" s="30">
        <v>217</v>
      </c>
      <c r="B227" s="311" t="s">
        <v>129</v>
      </c>
      <c r="C227" s="301">
        <v>369.4</v>
      </c>
      <c r="D227" s="302">
        <v>365.68333333333334</v>
      </c>
      <c r="E227" s="302">
        <v>361.36666666666667</v>
      </c>
      <c r="F227" s="302">
        <v>353.33333333333331</v>
      </c>
      <c r="G227" s="302">
        <v>349.01666666666665</v>
      </c>
      <c r="H227" s="302">
        <v>373.7166666666667</v>
      </c>
      <c r="I227" s="302">
        <v>378.03333333333342</v>
      </c>
      <c r="J227" s="302">
        <v>386.06666666666672</v>
      </c>
      <c r="K227" s="301">
        <v>370</v>
      </c>
      <c r="L227" s="301">
        <v>357.65</v>
      </c>
      <c r="M227" s="301">
        <v>21.783249999999999</v>
      </c>
      <c r="N227" s="1"/>
      <c r="O227" s="1"/>
    </row>
    <row r="228" spans="1:15" ht="12.75" customHeight="1">
      <c r="A228" s="30">
        <v>218</v>
      </c>
      <c r="B228" s="311" t="s">
        <v>395</v>
      </c>
      <c r="C228" s="301">
        <v>323.95</v>
      </c>
      <c r="D228" s="302">
        <v>321.76666666666671</v>
      </c>
      <c r="E228" s="302">
        <v>318.03333333333342</v>
      </c>
      <c r="F228" s="302">
        <v>312.11666666666673</v>
      </c>
      <c r="G228" s="302">
        <v>308.38333333333344</v>
      </c>
      <c r="H228" s="302">
        <v>327.68333333333339</v>
      </c>
      <c r="I228" s="302">
        <v>331.41666666666663</v>
      </c>
      <c r="J228" s="302">
        <v>337.33333333333337</v>
      </c>
      <c r="K228" s="301">
        <v>325.5</v>
      </c>
      <c r="L228" s="301">
        <v>315.85000000000002</v>
      </c>
      <c r="M228" s="301">
        <v>6.1911100000000001</v>
      </c>
      <c r="N228" s="1"/>
      <c r="O228" s="1"/>
    </row>
    <row r="229" spans="1:15" ht="12.75" customHeight="1">
      <c r="A229" s="30">
        <v>219</v>
      </c>
      <c r="B229" s="311" t="s">
        <v>396</v>
      </c>
      <c r="C229" s="301">
        <v>1371.6</v>
      </c>
      <c r="D229" s="302">
        <v>1367</v>
      </c>
      <c r="E229" s="302">
        <v>1354.2</v>
      </c>
      <c r="F229" s="302">
        <v>1336.8</v>
      </c>
      <c r="G229" s="302">
        <v>1324</v>
      </c>
      <c r="H229" s="302">
        <v>1384.4</v>
      </c>
      <c r="I229" s="302">
        <v>1397.2000000000003</v>
      </c>
      <c r="J229" s="302">
        <v>1414.6000000000001</v>
      </c>
      <c r="K229" s="301">
        <v>1379.8</v>
      </c>
      <c r="L229" s="301">
        <v>1349.6</v>
      </c>
      <c r="M229" s="301">
        <v>0.16467000000000001</v>
      </c>
      <c r="N229" s="1"/>
      <c r="O229" s="1"/>
    </row>
    <row r="230" spans="1:15" ht="12.75" customHeight="1">
      <c r="A230" s="30">
        <v>220</v>
      </c>
      <c r="B230" s="311" t="s">
        <v>130</v>
      </c>
      <c r="C230" s="301">
        <v>226.9</v>
      </c>
      <c r="D230" s="302">
        <v>226.96666666666667</v>
      </c>
      <c r="E230" s="302">
        <v>224.43333333333334</v>
      </c>
      <c r="F230" s="302">
        <v>221.96666666666667</v>
      </c>
      <c r="G230" s="302">
        <v>219.43333333333334</v>
      </c>
      <c r="H230" s="302">
        <v>229.43333333333334</v>
      </c>
      <c r="I230" s="302">
        <v>231.9666666666667</v>
      </c>
      <c r="J230" s="302">
        <v>234.43333333333334</v>
      </c>
      <c r="K230" s="301">
        <v>229.5</v>
      </c>
      <c r="L230" s="301">
        <v>224.5</v>
      </c>
      <c r="M230" s="301">
        <v>49.099429999999998</v>
      </c>
      <c r="N230" s="1"/>
      <c r="O230" s="1"/>
    </row>
    <row r="231" spans="1:15" ht="12.75" customHeight="1">
      <c r="A231" s="30">
        <v>221</v>
      </c>
      <c r="B231" s="311" t="s">
        <v>401</v>
      </c>
      <c r="C231" s="301">
        <v>158.1</v>
      </c>
      <c r="D231" s="302">
        <v>157.43333333333334</v>
      </c>
      <c r="E231" s="302">
        <v>155.86666666666667</v>
      </c>
      <c r="F231" s="302">
        <v>153.63333333333333</v>
      </c>
      <c r="G231" s="302">
        <v>152.06666666666666</v>
      </c>
      <c r="H231" s="302">
        <v>159.66666666666669</v>
      </c>
      <c r="I231" s="302">
        <v>161.23333333333335</v>
      </c>
      <c r="J231" s="302">
        <v>163.4666666666667</v>
      </c>
      <c r="K231" s="301">
        <v>159</v>
      </c>
      <c r="L231" s="301">
        <v>155.19999999999999</v>
      </c>
      <c r="M231" s="301">
        <v>9.3033199999999994</v>
      </c>
      <c r="N231" s="1"/>
      <c r="O231" s="1"/>
    </row>
    <row r="232" spans="1:15" ht="12.75" customHeight="1">
      <c r="A232" s="30">
        <v>222</v>
      </c>
      <c r="B232" s="311" t="s">
        <v>263</v>
      </c>
      <c r="C232" s="301">
        <v>4140.6000000000004</v>
      </c>
      <c r="D232" s="302">
        <v>4191.5666666666666</v>
      </c>
      <c r="E232" s="302">
        <v>4064.1333333333332</v>
      </c>
      <c r="F232" s="302">
        <v>3987.666666666667</v>
      </c>
      <c r="G232" s="302">
        <v>3860.2333333333336</v>
      </c>
      <c r="H232" s="302">
        <v>4268.0333333333328</v>
      </c>
      <c r="I232" s="302">
        <v>4395.4666666666653</v>
      </c>
      <c r="J232" s="302">
        <v>4471.9333333333325</v>
      </c>
      <c r="K232" s="301">
        <v>4319</v>
      </c>
      <c r="L232" s="301">
        <v>4115.1000000000004</v>
      </c>
      <c r="M232" s="301">
        <v>2.0198800000000001</v>
      </c>
      <c r="N232" s="1"/>
      <c r="O232" s="1"/>
    </row>
    <row r="233" spans="1:15" ht="12.75" customHeight="1">
      <c r="A233" s="30">
        <v>223</v>
      </c>
      <c r="B233" s="311" t="s">
        <v>403</v>
      </c>
      <c r="C233" s="301">
        <v>152.69999999999999</v>
      </c>
      <c r="D233" s="302">
        <v>151.29999999999998</v>
      </c>
      <c r="E233" s="302">
        <v>148.99999999999997</v>
      </c>
      <c r="F233" s="302">
        <v>145.29999999999998</v>
      </c>
      <c r="G233" s="302">
        <v>142.99999999999997</v>
      </c>
      <c r="H233" s="302">
        <v>154.99999999999997</v>
      </c>
      <c r="I233" s="302">
        <v>157.29999999999998</v>
      </c>
      <c r="J233" s="302">
        <v>160.99999999999997</v>
      </c>
      <c r="K233" s="301">
        <v>153.6</v>
      </c>
      <c r="L233" s="301">
        <v>147.6</v>
      </c>
      <c r="M233" s="301">
        <v>13.42399</v>
      </c>
      <c r="N233" s="1"/>
      <c r="O233" s="1"/>
    </row>
    <row r="234" spans="1:15" ht="12.75" customHeight="1">
      <c r="A234" s="30">
        <v>224</v>
      </c>
      <c r="B234" s="311" t="s">
        <v>131</v>
      </c>
      <c r="C234" s="301">
        <v>1630.75</v>
      </c>
      <c r="D234" s="302">
        <v>1626.7166666666665</v>
      </c>
      <c r="E234" s="302">
        <v>1607.0333333333328</v>
      </c>
      <c r="F234" s="302">
        <v>1583.3166666666664</v>
      </c>
      <c r="G234" s="302">
        <v>1563.6333333333328</v>
      </c>
      <c r="H234" s="302">
        <v>1650.4333333333329</v>
      </c>
      <c r="I234" s="302">
        <v>1670.1166666666668</v>
      </c>
      <c r="J234" s="302">
        <v>1693.833333333333</v>
      </c>
      <c r="K234" s="301">
        <v>1646.4</v>
      </c>
      <c r="L234" s="301">
        <v>1603</v>
      </c>
      <c r="M234" s="301">
        <v>4.6461199999999998</v>
      </c>
      <c r="N234" s="1"/>
      <c r="O234" s="1"/>
    </row>
    <row r="235" spans="1:15" ht="12.75" customHeight="1">
      <c r="A235" s="30">
        <v>225</v>
      </c>
      <c r="B235" s="311" t="s">
        <v>832</v>
      </c>
      <c r="C235" s="301">
        <v>1426.35</v>
      </c>
      <c r="D235" s="302">
        <v>1431.45</v>
      </c>
      <c r="E235" s="302">
        <v>1414.9</v>
      </c>
      <c r="F235" s="302">
        <v>1403.45</v>
      </c>
      <c r="G235" s="302">
        <v>1386.9</v>
      </c>
      <c r="H235" s="302">
        <v>1442.9</v>
      </c>
      <c r="I235" s="302">
        <v>1459.4499999999998</v>
      </c>
      <c r="J235" s="302">
        <v>1470.9</v>
      </c>
      <c r="K235" s="301">
        <v>1448</v>
      </c>
      <c r="L235" s="301">
        <v>1420</v>
      </c>
      <c r="M235" s="301">
        <v>6.2199999999999998E-2</v>
      </c>
      <c r="N235" s="1"/>
      <c r="O235" s="1"/>
    </row>
    <row r="236" spans="1:15" ht="12.75" customHeight="1">
      <c r="A236" s="30">
        <v>226</v>
      </c>
      <c r="B236" s="311" t="s">
        <v>407</v>
      </c>
      <c r="C236" s="301">
        <v>366.9</v>
      </c>
      <c r="D236" s="302">
        <v>366.98333333333335</v>
      </c>
      <c r="E236" s="302">
        <v>361.9666666666667</v>
      </c>
      <c r="F236" s="302">
        <v>357.03333333333336</v>
      </c>
      <c r="G236" s="302">
        <v>352.01666666666671</v>
      </c>
      <c r="H236" s="302">
        <v>371.91666666666669</v>
      </c>
      <c r="I236" s="302">
        <v>376.93333333333334</v>
      </c>
      <c r="J236" s="302">
        <v>381.86666666666667</v>
      </c>
      <c r="K236" s="301">
        <v>372</v>
      </c>
      <c r="L236" s="301">
        <v>362.05</v>
      </c>
      <c r="M236" s="301">
        <v>0.40472999999999998</v>
      </c>
      <c r="N236" s="1"/>
      <c r="O236" s="1"/>
    </row>
    <row r="237" spans="1:15" ht="12.75" customHeight="1">
      <c r="A237" s="30">
        <v>227</v>
      </c>
      <c r="B237" s="311" t="s">
        <v>132</v>
      </c>
      <c r="C237" s="301">
        <v>806.5</v>
      </c>
      <c r="D237" s="302">
        <v>804.94999999999993</v>
      </c>
      <c r="E237" s="302">
        <v>794.04999999999984</v>
      </c>
      <c r="F237" s="302">
        <v>781.59999999999991</v>
      </c>
      <c r="G237" s="302">
        <v>770.69999999999982</v>
      </c>
      <c r="H237" s="302">
        <v>817.39999999999986</v>
      </c>
      <c r="I237" s="302">
        <v>828.3</v>
      </c>
      <c r="J237" s="302">
        <v>840.74999999999989</v>
      </c>
      <c r="K237" s="301">
        <v>815.85</v>
      </c>
      <c r="L237" s="301">
        <v>792.5</v>
      </c>
      <c r="M237" s="301">
        <v>47.061750000000004</v>
      </c>
      <c r="N237" s="1"/>
      <c r="O237" s="1"/>
    </row>
    <row r="238" spans="1:15" ht="12.75" customHeight="1">
      <c r="A238" s="30">
        <v>228</v>
      </c>
      <c r="B238" s="311" t="s">
        <v>133</v>
      </c>
      <c r="C238" s="301">
        <v>216.1</v>
      </c>
      <c r="D238" s="302">
        <v>215.54999999999998</v>
      </c>
      <c r="E238" s="302">
        <v>210.54999999999995</v>
      </c>
      <c r="F238" s="302">
        <v>204.99999999999997</v>
      </c>
      <c r="G238" s="302">
        <v>199.99999999999994</v>
      </c>
      <c r="H238" s="302">
        <v>221.09999999999997</v>
      </c>
      <c r="I238" s="302">
        <v>226.10000000000002</v>
      </c>
      <c r="J238" s="302">
        <v>231.64999999999998</v>
      </c>
      <c r="K238" s="301">
        <v>220.55</v>
      </c>
      <c r="L238" s="301">
        <v>210</v>
      </c>
      <c r="M238" s="301">
        <v>63.288849999999996</v>
      </c>
      <c r="N238" s="1"/>
      <c r="O238" s="1"/>
    </row>
    <row r="239" spans="1:15" ht="12.75" customHeight="1">
      <c r="A239" s="30">
        <v>229</v>
      </c>
      <c r="B239" s="311" t="s">
        <v>408</v>
      </c>
      <c r="C239" s="301">
        <v>13.15</v>
      </c>
      <c r="D239" s="302">
        <v>13.366666666666667</v>
      </c>
      <c r="E239" s="302">
        <v>12.783333333333335</v>
      </c>
      <c r="F239" s="302">
        <v>12.416666666666668</v>
      </c>
      <c r="G239" s="302">
        <v>11.833333333333336</v>
      </c>
      <c r="H239" s="302">
        <v>13.733333333333334</v>
      </c>
      <c r="I239" s="302">
        <v>14.316666666666666</v>
      </c>
      <c r="J239" s="302">
        <v>14.683333333333334</v>
      </c>
      <c r="K239" s="301">
        <v>13.95</v>
      </c>
      <c r="L239" s="301">
        <v>13</v>
      </c>
      <c r="M239" s="301">
        <v>34.949629999999999</v>
      </c>
      <c r="N239" s="1"/>
      <c r="O239" s="1"/>
    </row>
    <row r="240" spans="1:15" ht="12.75" customHeight="1">
      <c r="A240" s="30">
        <v>230</v>
      </c>
      <c r="B240" s="311" t="s">
        <v>134</v>
      </c>
      <c r="C240" s="301">
        <v>1441.1</v>
      </c>
      <c r="D240" s="302">
        <v>1445.8333333333333</v>
      </c>
      <c r="E240" s="302">
        <v>1424.1666666666665</v>
      </c>
      <c r="F240" s="302">
        <v>1407.2333333333333</v>
      </c>
      <c r="G240" s="302">
        <v>1385.5666666666666</v>
      </c>
      <c r="H240" s="302">
        <v>1462.7666666666664</v>
      </c>
      <c r="I240" s="302">
        <v>1484.4333333333329</v>
      </c>
      <c r="J240" s="302">
        <v>1501.3666666666663</v>
      </c>
      <c r="K240" s="301">
        <v>1467.5</v>
      </c>
      <c r="L240" s="301">
        <v>1428.9</v>
      </c>
      <c r="M240" s="301">
        <v>61.1434</v>
      </c>
      <c r="N240" s="1"/>
      <c r="O240" s="1"/>
    </row>
    <row r="241" spans="1:15" ht="12.75" customHeight="1">
      <c r="A241" s="30">
        <v>231</v>
      </c>
      <c r="B241" s="311" t="s">
        <v>409</v>
      </c>
      <c r="C241" s="301">
        <v>1426.2</v>
      </c>
      <c r="D241" s="302">
        <v>1410.1666666666667</v>
      </c>
      <c r="E241" s="302">
        <v>1381.3333333333335</v>
      </c>
      <c r="F241" s="302">
        <v>1336.4666666666667</v>
      </c>
      <c r="G241" s="302">
        <v>1307.6333333333334</v>
      </c>
      <c r="H241" s="302">
        <v>1455.0333333333335</v>
      </c>
      <c r="I241" s="302">
        <v>1483.866666666667</v>
      </c>
      <c r="J241" s="302">
        <v>1528.7333333333336</v>
      </c>
      <c r="K241" s="301">
        <v>1439</v>
      </c>
      <c r="L241" s="301">
        <v>1365.3</v>
      </c>
      <c r="M241" s="301">
        <v>0.11787</v>
      </c>
      <c r="N241" s="1"/>
      <c r="O241" s="1"/>
    </row>
    <row r="242" spans="1:15" ht="12.75" customHeight="1">
      <c r="A242" s="30">
        <v>232</v>
      </c>
      <c r="B242" s="311" t="s">
        <v>410</v>
      </c>
      <c r="C242" s="301">
        <v>504.05</v>
      </c>
      <c r="D242" s="302">
        <v>501.93333333333339</v>
      </c>
      <c r="E242" s="302">
        <v>498.96666666666681</v>
      </c>
      <c r="F242" s="302">
        <v>493.88333333333344</v>
      </c>
      <c r="G242" s="302">
        <v>490.91666666666686</v>
      </c>
      <c r="H242" s="302">
        <v>507.01666666666677</v>
      </c>
      <c r="I242" s="302">
        <v>509.98333333333335</v>
      </c>
      <c r="J242" s="302">
        <v>515.06666666666672</v>
      </c>
      <c r="K242" s="301">
        <v>504.9</v>
      </c>
      <c r="L242" s="301">
        <v>496.85</v>
      </c>
      <c r="M242" s="301">
        <v>3.14236</v>
      </c>
      <c r="N242" s="1"/>
      <c r="O242" s="1"/>
    </row>
    <row r="243" spans="1:15" ht="12.75" customHeight="1">
      <c r="A243" s="30">
        <v>233</v>
      </c>
      <c r="B243" s="311" t="s">
        <v>411</v>
      </c>
      <c r="C243" s="301">
        <v>641.5</v>
      </c>
      <c r="D243" s="302">
        <v>645.33333333333337</v>
      </c>
      <c r="E243" s="302">
        <v>628.26666666666677</v>
      </c>
      <c r="F243" s="302">
        <v>615.03333333333342</v>
      </c>
      <c r="G243" s="302">
        <v>597.96666666666681</v>
      </c>
      <c r="H243" s="302">
        <v>658.56666666666672</v>
      </c>
      <c r="I243" s="302">
        <v>675.63333333333333</v>
      </c>
      <c r="J243" s="302">
        <v>688.86666666666667</v>
      </c>
      <c r="K243" s="301">
        <v>662.4</v>
      </c>
      <c r="L243" s="301">
        <v>632.1</v>
      </c>
      <c r="M243" s="301">
        <v>5.1205600000000002</v>
      </c>
      <c r="N243" s="1"/>
      <c r="O243" s="1"/>
    </row>
    <row r="244" spans="1:15" ht="12.75" customHeight="1">
      <c r="A244" s="30">
        <v>234</v>
      </c>
      <c r="B244" s="311" t="s">
        <v>405</v>
      </c>
      <c r="C244" s="301">
        <v>16.95</v>
      </c>
      <c r="D244" s="302">
        <v>16.8</v>
      </c>
      <c r="E244" s="302">
        <v>16.5</v>
      </c>
      <c r="F244" s="302">
        <v>16.05</v>
      </c>
      <c r="G244" s="302">
        <v>15.75</v>
      </c>
      <c r="H244" s="302">
        <v>17.25</v>
      </c>
      <c r="I244" s="302">
        <v>17.550000000000004</v>
      </c>
      <c r="J244" s="302">
        <v>18</v>
      </c>
      <c r="K244" s="301">
        <v>17.100000000000001</v>
      </c>
      <c r="L244" s="301">
        <v>16.350000000000001</v>
      </c>
      <c r="M244" s="301">
        <v>18.550090000000001</v>
      </c>
      <c r="N244" s="1"/>
      <c r="O244" s="1"/>
    </row>
    <row r="245" spans="1:15" ht="12.75" customHeight="1">
      <c r="A245" s="30">
        <v>235</v>
      </c>
      <c r="B245" s="311" t="s">
        <v>135</v>
      </c>
      <c r="C245" s="301">
        <v>108.5</v>
      </c>
      <c r="D245" s="302">
        <v>108.14999999999999</v>
      </c>
      <c r="E245" s="302">
        <v>107.64999999999998</v>
      </c>
      <c r="F245" s="302">
        <v>106.79999999999998</v>
      </c>
      <c r="G245" s="302">
        <v>106.29999999999997</v>
      </c>
      <c r="H245" s="302">
        <v>108.99999999999999</v>
      </c>
      <c r="I245" s="302">
        <v>109.50000000000001</v>
      </c>
      <c r="J245" s="302">
        <v>110.35</v>
      </c>
      <c r="K245" s="301">
        <v>108.65</v>
      </c>
      <c r="L245" s="301">
        <v>107.3</v>
      </c>
      <c r="M245" s="301">
        <v>78.719859999999997</v>
      </c>
      <c r="N245" s="1"/>
      <c r="O245" s="1"/>
    </row>
    <row r="246" spans="1:15" ht="12.75" customHeight="1">
      <c r="A246" s="30">
        <v>236</v>
      </c>
      <c r="B246" s="311" t="s">
        <v>397</v>
      </c>
      <c r="C246" s="301">
        <v>330.85</v>
      </c>
      <c r="D246" s="302">
        <v>331.21666666666664</v>
      </c>
      <c r="E246" s="302">
        <v>323.5333333333333</v>
      </c>
      <c r="F246" s="302">
        <v>316.21666666666664</v>
      </c>
      <c r="G246" s="302">
        <v>308.5333333333333</v>
      </c>
      <c r="H246" s="302">
        <v>338.5333333333333</v>
      </c>
      <c r="I246" s="302">
        <v>346.21666666666658</v>
      </c>
      <c r="J246" s="302">
        <v>353.5333333333333</v>
      </c>
      <c r="K246" s="301">
        <v>338.9</v>
      </c>
      <c r="L246" s="301">
        <v>323.89999999999998</v>
      </c>
      <c r="M246" s="301">
        <v>3.3045800000000001</v>
      </c>
      <c r="N246" s="1"/>
      <c r="O246" s="1"/>
    </row>
    <row r="247" spans="1:15" ht="12.75" customHeight="1">
      <c r="A247" s="30">
        <v>237</v>
      </c>
      <c r="B247" s="311" t="s">
        <v>264</v>
      </c>
      <c r="C247" s="301">
        <v>889.7</v>
      </c>
      <c r="D247" s="302">
        <v>893.81666666666661</v>
      </c>
      <c r="E247" s="302">
        <v>882.63333333333321</v>
      </c>
      <c r="F247" s="302">
        <v>875.56666666666661</v>
      </c>
      <c r="G247" s="302">
        <v>864.38333333333321</v>
      </c>
      <c r="H247" s="302">
        <v>900.88333333333321</v>
      </c>
      <c r="I247" s="302">
        <v>912.06666666666661</v>
      </c>
      <c r="J247" s="302">
        <v>919.13333333333321</v>
      </c>
      <c r="K247" s="301">
        <v>905</v>
      </c>
      <c r="L247" s="301">
        <v>886.75</v>
      </c>
      <c r="M247" s="301">
        <v>1.46601</v>
      </c>
      <c r="N247" s="1"/>
      <c r="O247" s="1"/>
    </row>
    <row r="248" spans="1:15" ht="12.75" customHeight="1">
      <c r="A248" s="30">
        <v>238</v>
      </c>
      <c r="B248" s="311" t="s">
        <v>398</v>
      </c>
      <c r="C248" s="301">
        <v>209.15</v>
      </c>
      <c r="D248" s="302">
        <v>206.7833333333333</v>
      </c>
      <c r="E248" s="302">
        <v>202.56666666666661</v>
      </c>
      <c r="F248" s="302">
        <v>195.98333333333329</v>
      </c>
      <c r="G248" s="302">
        <v>191.76666666666659</v>
      </c>
      <c r="H248" s="302">
        <v>213.36666666666662</v>
      </c>
      <c r="I248" s="302">
        <v>217.58333333333331</v>
      </c>
      <c r="J248" s="302">
        <v>224.16666666666663</v>
      </c>
      <c r="K248" s="301">
        <v>211</v>
      </c>
      <c r="L248" s="301">
        <v>200.2</v>
      </c>
      <c r="M248" s="301">
        <v>26.741420000000002</v>
      </c>
      <c r="N248" s="1"/>
      <c r="O248" s="1"/>
    </row>
    <row r="249" spans="1:15" ht="12.75" customHeight="1">
      <c r="A249" s="30">
        <v>239</v>
      </c>
      <c r="B249" s="311" t="s">
        <v>399</v>
      </c>
      <c r="C249" s="301">
        <v>36.200000000000003</v>
      </c>
      <c r="D249" s="302">
        <v>36.1</v>
      </c>
      <c r="E249" s="302">
        <v>35.900000000000006</v>
      </c>
      <c r="F249" s="302">
        <v>35.6</v>
      </c>
      <c r="G249" s="302">
        <v>35.400000000000006</v>
      </c>
      <c r="H249" s="302">
        <v>36.400000000000006</v>
      </c>
      <c r="I249" s="302">
        <v>36.600000000000009</v>
      </c>
      <c r="J249" s="302">
        <v>36.900000000000006</v>
      </c>
      <c r="K249" s="301">
        <v>36.299999999999997</v>
      </c>
      <c r="L249" s="301">
        <v>35.799999999999997</v>
      </c>
      <c r="M249" s="301">
        <v>3.3907500000000002</v>
      </c>
      <c r="N249" s="1"/>
      <c r="O249" s="1"/>
    </row>
    <row r="250" spans="1:15" ht="12.75" customHeight="1">
      <c r="A250" s="30">
        <v>240</v>
      </c>
      <c r="B250" s="311" t="s">
        <v>136</v>
      </c>
      <c r="C250" s="301">
        <v>596.5</v>
      </c>
      <c r="D250" s="302">
        <v>595.68333333333339</v>
      </c>
      <c r="E250" s="302">
        <v>591.41666666666674</v>
      </c>
      <c r="F250" s="302">
        <v>586.33333333333337</v>
      </c>
      <c r="G250" s="302">
        <v>582.06666666666672</v>
      </c>
      <c r="H250" s="302">
        <v>600.76666666666677</v>
      </c>
      <c r="I250" s="302">
        <v>605.03333333333342</v>
      </c>
      <c r="J250" s="302">
        <v>610.11666666666679</v>
      </c>
      <c r="K250" s="301">
        <v>599.95000000000005</v>
      </c>
      <c r="L250" s="301">
        <v>590.6</v>
      </c>
      <c r="M250" s="301">
        <v>19.38626</v>
      </c>
      <c r="N250" s="1"/>
      <c r="O250" s="1"/>
    </row>
    <row r="251" spans="1:15" ht="12.75" customHeight="1">
      <c r="A251" s="30">
        <v>241</v>
      </c>
      <c r="B251" s="311" t="s">
        <v>825</v>
      </c>
      <c r="C251" s="301">
        <v>19.75</v>
      </c>
      <c r="D251" s="302">
        <v>19.783333333333331</v>
      </c>
      <c r="E251" s="302">
        <v>19.666666666666664</v>
      </c>
      <c r="F251" s="302">
        <v>19.583333333333332</v>
      </c>
      <c r="G251" s="302">
        <v>19.466666666666665</v>
      </c>
      <c r="H251" s="302">
        <v>19.866666666666664</v>
      </c>
      <c r="I251" s="302">
        <v>19.983333333333331</v>
      </c>
      <c r="J251" s="302">
        <v>20.066666666666663</v>
      </c>
      <c r="K251" s="301">
        <v>19.899999999999999</v>
      </c>
      <c r="L251" s="301">
        <v>19.7</v>
      </c>
      <c r="M251" s="301">
        <v>31.412749999999999</v>
      </c>
      <c r="N251" s="1"/>
      <c r="O251" s="1"/>
    </row>
    <row r="252" spans="1:15" ht="12.75" customHeight="1">
      <c r="A252" s="30">
        <v>242</v>
      </c>
      <c r="B252" s="311" t="s">
        <v>262</v>
      </c>
      <c r="C252" s="301">
        <v>436.05</v>
      </c>
      <c r="D252" s="302">
        <v>435.34999999999997</v>
      </c>
      <c r="E252" s="302">
        <v>430.69999999999993</v>
      </c>
      <c r="F252" s="302">
        <v>425.34999999999997</v>
      </c>
      <c r="G252" s="302">
        <v>420.69999999999993</v>
      </c>
      <c r="H252" s="302">
        <v>440.69999999999993</v>
      </c>
      <c r="I252" s="302">
        <v>445.34999999999991</v>
      </c>
      <c r="J252" s="302">
        <v>450.69999999999993</v>
      </c>
      <c r="K252" s="301">
        <v>440</v>
      </c>
      <c r="L252" s="301">
        <v>430</v>
      </c>
      <c r="M252" s="301">
        <v>1.44706</v>
      </c>
      <c r="N252" s="1"/>
      <c r="O252" s="1"/>
    </row>
    <row r="253" spans="1:15" ht="12.75" customHeight="1">
      <c r="A253" s="30">
        <v>243</v>
      </c>
      <c r="B253" s="311" t="s">
        <v>137</v>
      </c>
      <c r="C253" s="301">
        <v>265.85000000000002</v>
      </c>
      <c r="D253" s="302">
        <v>266.4666666666667</v>
      </c>
      <c r="E253" s="302">
        <v>264.58333333333337</v>
      </c>
      <c r="F253" s="302">
        <v>263.31666666666666</v>
      </c>
      <c r="G253" s="302">
        <v>261.43333333333334</v>
      </c>
      <c r="H253" s="302">
        <v>267.73333333333341</v>
      </c>
      <c r="I253" s="302">
        <v>269.61666666666673</v>
      </c>
      <c r="J253" s="302">
        <v>270.88333333333344</v>
      </c>
      <c r="K253" s="301">
        <v>268.35000000000002</v>
      </c>
      <c r="L253" s="301">
        <v>265.2</v>
      </c>
      <c r="M253" s="301">
        <v>70.131320000000002</v>
      </c>
      <c r="N253" s="1"/>
      <c r="O253" s="1"/>
    </row>
    <row r="254" spans="1:15" ht="12.75" customHeight="1">
      <c r="A254" s="30">
        <v>244</v>
      </c>
      <c r="B254" s="311" t="s">
        <v>400</v>
      </c>
      <c r="C254" s="301">
        <v>106.05</v>
      </c>
      <c r="D254" s="302">
        <v>108.36666666666667</v>
      </c>
      <c r="E254" s="302">
        <v>102.73333333333335</v>
      </c>
      <c r="F254" s="302">
        <v>99.416666666666671</v>
      </c>
      <c r="G254" s="302">
        <v>93.783333333333346</v>
      </c>
      <c r="H254" s="302">
        <v>111.68333333333335</v>
      </c>
      <c r="I254" s="302">
        <v>117.31666666666668</v>
      </c>
      <c r="J254" s="302">
        <v>120.63333333333335</v>
      </c>
      <c r="K254" s="301">
        <v>114</v>
      </c>
      <c r="L254" s="301">
        <v>105.05</v>
      </c>
      <c r="M254" s="301">
        <v>136.04145</v>
      </c>
      <c r="N254" s="1"/>
      <c r="O254" s="1"/>
    </row>
    <row r="255" spans="1:15" ht="12.75" customHeight="1">
      <c r="A255" s="30">
        <v>245</v>
      </c>
      <c r="B255" s="311" t="s">
        <v>418</v>
      </c>
      <c r="C255" s="301">
        <v>110.8</v>
      </c>
      <c r="D255" s="302">
        <v>111.01666666666667</v>
      </c>
      <c r="E255" s="302">
        <v>109.53333333333333</v>
      </c>
      <c r="F255" s="302">
        <v>108.26666666666667</v>
      </c>
      <c r="G255" s="302">
        <v>106.78333333333333</v>
      </c>
      <c r="H255" s="302">
        <v>112.28333333333333</v>
      </c>
      <c r="I255" s="302">
        <v>113.76666666666665</v>
      </c>
      <c r="J255" s="302">
        <v>115.03333333333333</v>
      </c>
      <c r="K255" s="301">
        <v>112.5</v>
      </c>
      <c r="L255" s="301">
        <v>109.75</v>
      </c>
      <c r="M255" s="301">
        <v>14.29182</v>
      </c>
      <c r="N255" s="1"/>
      <c r="O255" s="1"/>
    </row>
    <row r="256" spans="1:15" ht="12.75" customHeight="1">
      <c r="A256" s="30">
        <v>246</v>
      </c>
      <c r="B256" s="311" t="s">
        <v>412</v>
      </c>
      <c r="C256" s="301">
        <v>1557.35</v>
      </c>
      <c r="D256" s="302">
        <v>1546.45</v>
      </c>
      <c r="E256" s="302">
        <v>1532.9</v>
      </c>
      <c r="F256" s="302">
        <v>1508.45</v>
      </c>
      <c r="G256" s="302">
        <v>1494.9</v>
      </c>
      <c r="H256" s="302">
        <v>1570.9</v>
      </c>
      <c r="I256" s="302">
        <v>1584.4499999999998</v>
      </c>
      <c r="J256" s="302">
        <v>1608.9</v>
      </c>
      <c r="K256" s="301">
        <v>1560</v>
      </c>
      <c r="L256" s="301">
        <v>1522</v>
      </c>
      <c r="M256" s="301">
        <v>0.16991999999999999</v>
      </c>
      <c r="N256" s="1"/>
      <c r="O256" s="1"/>
    </row>
    <row r="257" spans="1:15" ht="12.75" customHeight="1">
      <c r="A257" s="30">
        <v>247</v>
      </c>
      <c r="B257" s="311" t="s">
        <v>422</v>
      </c>
      <c r="C257" s="301">
        <v>1629.1</v>
      </c>
      <c r="D257" s="302">
        <v>1643.3833333333332</v>
      </c>
      <c r="E257" s="302">
        <v>1597.7666666666664</v>
      </c>
      <c r="F257" s="302">
        <v>1566.4333333333332</v>
      </c>
      <c r="G257" s="302">
        <v>1520.8166666666664</v>
      </c>
      <c r="H257" s="302">
        <v>1674.7166666666665</v>
      </c>
      <c r="I257" s="302">
        <v>1720.3333333333333</v>
      </c>
      <c r="J257" s="302">
        <v>1751.6666666666665</v>
      </c>
      <c r="K257" s="301">
        <v>1689</v>
      </c>
      <c r="L257" s="301">
        <v>1612.05</v>
      </c>
      <c r="M257" s="301">
        <v>5.2780000000000001E-2</v>
      </c>
      <c r="N257" s="1"/>
      <c r="O257" s="1"/>
    </row>
    <row r="258" spans="1:15" ht="12.75" customHeight="1">
      <c r="A258" s="30">
        <v>248</v>
      </c>
      <c r="B258" s="311" t="s">
        <v>419</v>
      </c>
      <c r="C258" s="301">
        <v>77.55</v>
      </c>
      <c r="D258" s="302">
        <v>77.5</v>
      </c>
      <c r="E258" s="302">
        <v>76.599999999999994</v>
      </c>
      <c r="F258" s="302">
        <v>75.649999999999991</v>
      </c>
      <c r="G258" s="302">
        <v>74.749999999999986</v>
      </c>
      <c r="H258" s="302">
        <v>78.45</v>
      </c>
      <c r="I258" s="302">
        <v>79.350000000000009</v>
      </c>
      <c r="J258" s="302">
        <v>80.300000000000011</v>
      </c>
      <c r="K258" s="301">
        <v>78.400000000000006</v>
      </c>
      <c r="L258" s="301">
        <v>76.55</v>
      </c>
      <c r="M258" s="301">
        <v>5.37174</v>
      </c>
      <c r="N258" s="1"/>
      <c r="O258" s="1"/>
    </row>
    <row r="259" spans="1:15" ht="12.75" customHeight="1">
      <c r="A259" s="30">
        <v>249</v>
      </c>
      <c r="B259" s="311" t="s">
        <v>138</v>
      </c>
      <c r="C259" s="301">
        <v>317.60000000000002</v>
      </c>
      <c r="D259" s="302">
        <v>314.76666666666665</v>
      </c>
      <c r="E259" s="302">
        <v>310.83333333333331</v>
      </c>
      <c r="F259" s="302">
        <v>304.06666666666666</v>
      </c>
      <c r="G259" s="302">
        <v>300.13333333333333</v>
      </c>
      <c r="H259" s="302">
        <v>321.5333333333333</v>
      </c>
      <c r="I259" s="302">
        <v>325.4666666666667</v>
      </c>
      <c r="J259" s="302">
        <v>332.23333333333329</v>
      </c>
      <c r="K259" s="301">
        <v>318.7</v>
      </c>
      <c r="L259" s="301">
        <v>308</v>
      </c>
      <c r="M259" s="301">
        <v>51.102020000000003</v>
      </c>
      <c r="N259" s="1"/>
      <c r="O259" s="1"/>
    </row>
    <row r="260" spans="1:15" ht="12.75" customHeight="1">
      <c r="A260" s="30">
        <v>250</v>
      </c>
      <c r="B260" s="311" t="s">
        <v>413</v>
      </c>
      <c r="C260" s="301">
        <v>2059.1999999999998</v>
      </c>
      <c r="D260" s="302">
        <v>2055.7333333333336</v>
      </c>
      <c r="E260" s="302">
        <v>2024.5666666666671</v>
      </c>
      <c r="F260" s="302">
        <v>1989.9333333333334</v>
      </c>
      <c r="G260" s="302">
        <v>1958.7666666666669</v>
      </c>
      <c r="H260" s="302">
        <v>2090.3666666666672</v>
      </c>
      <c r="I260" s="302">
        <v>2121.5333333333333</v>
      </c>
      <c r="J260" s="302">
        <v>2156.1666666666674</v>
      </c>
      <c r="K260" s="301">
        <v>2086.9</v>
      </c>
      <c r="L260" s="301">
        <v>2021.1</v>
      </c>
      <c r="M260" s="301">
        <v>4.1369400000000001</v>
      </c>
      <c r="N260" s="1"/>
      <c r="O260" s="1"/>
    </row>
    <row r="261" spans="1:15" ht="12.75" customHeight="1">
      <c r="A261" s="30">
        <v>251</v>
      </c>
      <c r="B261" s="311" t="s">
        <v>414</v>
      </c>
      <c r="C261" s="301">
        <v>408.1</v>
      </c>
      <c r="D261" s="302">
        <v>407.86666666666662</v>
      </c>
      <c r="E261" s="302">
        <v>397.28333333333325</v>
      </c>
      <c r="F261" s="302">
        <v>386.46666666666664</v>
      </c>
      <c r="G261" s="302">
        <v>375.88333333333327</v>
      </c>
      <c r="H261" s="302">
        <v>418.68333333333322</v>
      </c>
      <c r="I261" s="302">
        <v>429.26666666666659</v>
      </c>
      <c r="J261" s="302">
        <v>440.0833333333332</v>
      </c>
      <c r="K261" s="301">
        <v>418.45</v>
      </c>
      <c r="L261" s="301">
        <v>397.05</v>
      </c>
      <c r="M261" s="301">
        <v>3.3564699999999998</v>
      </c>
      <c r="N261" s="1"/>
      <c r="O261" s="1"/>
    </row>
    <row r="262" spans="1:15" ht="12.75" customHeight="1">
      <c r="A262" s="30">
        <v>252</v>
      </c>
      <c r="B262" s="311" t="s">
        <v>415</v>
      </c>
      <c r="C262" s="301">
        <v>283.75</v>
      </c>
      <c r="D262" s="302">
        <v>286.01666666666665</v>
      </c>
      <c r="E262" s="302">
        <v>279.0333333333333</v>
      </c>
      <c r="F262" s="302">
        <v>274.31666666666666</v>
      </c>
      <c r="G262" s="302">
        <v>267.33333333333331</v>
      </c>
      <c r="H262" s="302">
        <v>290.73333333333329</v>
      </c>
      <c r="I262" s="302">
        <v>297.71666666666664</v>
      </c>
      <c r="J262" s="302">
        <v>302.43333333333328</v>
      </c>
      <c r="K262" s="301">
        <v>293</v>
      </c>
      <c r="L262" s="301">
        <v>281.3</v>
      </c>
      <c r="M262" s="301">
        <v>13.47053</v>
      </c>
      <c r="N262" s="1"/>
      <c r="O262" s="1"/>
    </row>
    <row r="263" spans="1:15" ht="12.75" customHeight="1">
      <c r="A263" s="30">
        <v>253</v>
      </c>
      <c r="B263" s="311" t="s">
        <v>416</v>
      </c>
      <c r="C263" s="301">
        <v>100.9</v>
      </c>
      <c r="D263" s="302">
        <v>101.91666666666667</v>
      </c>
      <c r="E263" s="302">
        <v>98.833333333333343</v>
      </c>
      <c r="F263" s="302">
        <v>96.766666666666666</v>
      </c>
      <c r="G263" s="302">
        <v>93.683333333333337</v>
      </c>
      <c r="H263" s="302">
        <v>103.98333333333335</v>
      </c>
      <c r="I263" s="302">
        <v>107.06666666666669</v>
      </c>
      <c r="J263" s="302">
        <v>109.13333333333335</v>
      </c>
      <c r="K263" s="301">
        <v>105</v>
      </c>
      <c r="L263" s="301">
        <v>99.85</v>
      </c>
      <c r="M263" s="301">
        <v>9.4536899999999999</v>
      </c>
      <c r="N263" s="1"/>
      <c r="O263" s="1"/>
    </row>
    <row r="264" spans="1:15" ht="12.75" customHeight="1">
      <c r="A264" s="30">
        <v>254</v>
      </c>
      <c r="B264" s="311" t="s">
        <v>417</v>
      </c>
      <c r="C264" s="301">
        <v>59.4</v>
      </c>
      <c r="D264" s="302">
        <v>59.68333333333333</v>
      </c>
      <c r="E264" s="302">
        <v>58.816666666666663</v>
      </c>
      <c r="F264" s="302">
        <v>58.233333333333334</v>
      </c>
      <c r="G264" s="302">
        <v>57.366666666666667</v>
      </c>
      <c r="H264" s="302">
        <v>60.266666666666659</v>
      </c>
      <c r="I264" s="302">
        <v>61.133333333333319</v>
      </c>
      <c r="J264" s="302">
        <v>61.716666666666654</v>
      </c>
      <c r="K264" s="301">
        <v>60.55</v>
      </c>
      <c r="L264" s="301">
        <v>59.1</v>
      </c>
      <c r="M264" s="301">
        <v>3.31168</v>
      </c>
      <c r="N264" s="1"/>
      <c r="O264" s="1"/>
    </row>
    <row r="265" spans="1:15" ht="12.75" customHeight="1">
      <c r="A265" s="30">
        <v>255</v>
      </c>
      <c r="B265" s="311" t="s">
        <v>421</v>
      </c>
      <c r="C265" s="301">
        <v>98.8</v>
      </c>
      <c r="D265" s="302">
        <v>99.516666666666666</v>
      </c>
      <c r="E265" s="302">
        <v>97.333333333333329</v>
      </c>
      <c r="F265" s="302">
        <v>95.86666666666666</v>
      </c>
      <c r="G265" s="302">
        <v>93.683333333333323</v>
      </c>
      <c r="H265" s="302">
        <v>100.98333333333333</v>
      </c>
      <c r="I265" s="302">
        <v>103.16666666666667</v>
      </c>
      <c r="J265" s="302">
        <v>104.63333333333334</v>
      </c>
      <c r="K265" s="301">
        <v>101.7</v>
      </c>
      <c r="L265" s="301">
        <v>98.05</v>
      </c>
      <c r="M265" s="301">
        <v>9.1131799999999998</v>
      </c>
      <c r="N265" s="1"/>
      <c r="O265" s="1"/>
    </row>
    <row r="266" spans="1:15" ht="12.75" customHeight="1">
      <c r="A266" s="30">
        <v>256</v>
      </c>
      <c r="B266" s="311" t="s">
        <v>420</v>
      </c>
      <c r="C266" s="301">
        <v>201.5</v>
      </c>
      <c r="D266" s="302">
        <v>203.04999999999998</v>
      </c>
      <c r="E266" s="302">
        <v>198.54999999999995</v>
      </c>
      <c r="F266" s="302">
        <v>195.59999999999997</v>
      </c>
      <c r="G266" s="302">
        <v>191.09999999999994</v>
      </c>
      <c r="H266" s="302">
        <v>205.99999999999997</v>
      </c>
      <c r="I266" s="302">
        <v>210.50000000000003</v>
      </c>
      <c r="J266" s="302">
        <v>213.45</v>
      </c>
      <c r="K266" s="301">
        <v>207.55</v>
      </c>
      <c r="L266" s="301">
        <v>200.1</v>
      </c>
      <c r="M266" s="301">
        <v>1.1105700000000001</v>
      </c>
      <c r="N266" s="1"/>
      <c r="O266" s="1"/>
    </row>
    <row r="267" spans="1:15" ht="12.75" customHeight="1">
      <c r="A267" s="30">
        <v>257</v>
      </c>
      <c r="B267" s="311" t="s">
        <v>265</v>
      </c>
      <c r="C267" s="301">
        <v>208.6</v>
      </c>
      <c r="D267" s="302">
        <v>207.33333333333334</v>
      </c>
      <c r="E267" s="302">
        <v>203.26666666666668</v>
      </c>
      <c r="F267" s="302">
        <v>197.93333333333334</v>
      </c>
      <c r="G267" s="302">
        <v>193.86666666666667</v>
      </c>
      <c r="H267" s="302">
        <v>212.66666666666669</v>
      </c>
      <c r="I267" s="302">
        <v>216.73333333333335</v>
      </c>
      <c r="J267" s="302">
        <v>222.06666666666669</v>
      </c>
      <c r="K267" s="301">
        <v>211.4</v>
      </c>
      <c r="L267" s="301">
        <v>202</v>
      </c>
      <c r="M267" s="301">
        <v>8.1225100000000001</v>
      </c>
      <c r="N267" s="1"/>
      <c r="O267" s="1"/>
    </row>
    <row r="268" spans="1:15" ht="12.75" customHeight="1">
      <c r="A268" s="30">
        <v>258</v>
      </c>
      <c r="B268" s="311" t="s">
        <v>139</v>
      </c>
      <c r="C268" s="301">
        <v>567.79999999999995</v>
      </c>
      <c r="D268" s="302">
        <v>566.98333333333323</v>
      </c>
      <c r="E268" s="302">
        <v>561.06666666666649</v>
      </c>
      <c r="F268" s="302">
        <v>554.33333333333326</v>
      </c>
      <c r="G268" s="302">
        <v>548.41666666666652</v>
      </c>
      <c r="H268" s="302">
        <v>573.71666666666647</v>
      </c>
      <c r="I268" s="302">
        <v>579.63333333333321</v>
      </c>
      <c r="J268" s="302">
        <v>586.36666666666645</v>
      </c>
      <c r="K268" s="301">
        <v>572.9</v>
      </c>
      <c r="L268" s="301">
        <v>560.25</v>
      </c>
      <c r="M268" s="301">
        <v>34.060609999999997</v>
      </c>
      <c r="N268" s="1"/>
      <c r="O268" s="1"/>
    </row>
    <row r="269" spans="1:15" ht="12.75" customHeight="1">
      <c r="A269" s="30">
        <v>259</v>
      </c>
      <c r="B269" s="311" t="s">
        <v>140</v>
      </c>
      <c r="C269" s="301">
        <v>533.6</v>
      </c>
      <c r="D269" s="302">
        <v>532.48333333333323</v>
      </c>
      <c r="E269" s="302">
        <v>527.46666666666647</v>
      </c>
      <c r="F269" s="302">
        <v>521.33333333333326</v>
      </c>
      <c r="G269" s="302">
        <v>516.31666666666649</v>
      </c>
      <c r="H269" s="302">
        <v>538.61666666666645</v>
      </c>
      <c r="I269" s="302">
        <v>543.6333333333331</v>
      </c>
      <c r="J269" s="302">
        <v>549.76666666666642</v>
      </c>
      <c r="K269" s="301">
        <v>537.5</v>
      </c>
      <c r="L269" s="301">
        <v>526.35</v>
      </c>
      <c r="M269" s="301">
        <v>27.470359999999999</v>
      </c>
      <c r="N269" s="1"/>
      <c r="O269" s="1"/>
    </row>
    <row r="270" spans="1:15" ht="12.75" customHeight="1">
      <c r="A270" s="30">
        <v>260</v>
      </c>
      <c r="B270" s="311" t="s">
        <v>833</v>
      </c>
      <c r="C270" s="301">
        <v>492.9</v>
      </c>
      <c r="D270" s="302">
        <v>485.9666666666667</v>
      </c>
      <c r="E270" s="302">
        <v>472.93333333333339</v>
      </c>
      <c r="F270" s="302">
        <v>452.9666666666667</v>
      </c>
      <c r="G270" s="302">
        <v>439.93333333333339</v>
      </c>
      <c r="H270" s="302">
        <v>505.93333333333339</v>
      </c>
      <c r="I270" s="302">
        <v>518.9666666666667</v>
      </c>
      <c r="J270" s="302">
        <v>538.93333333333339</v>
      </c>
      <c r="K270" s="301">
        <v>499</v>
      </c>
      <c r="L270" s="301">
        <v>466</v>
      </c>
      <c r="M270" s="301">
        <v>6.1834100000000003</v>
      </c>
      <c r="N270" s="1"/>
      <c r="O270" s="1"/>
    </row>
    <row r="271" spans="1:15" ht="12.75" customHeight="1">
      <c r="A271" s="30">
        <v>261</v>
      </c>
      <c r="B271" s="311" t="s">
        <v>834</v>
      </c>
      <c r="C271" s="301">
        <v>344.3</v>
      </c>
      <c r="D271" s="302">
        <v>341.36666666666662</v>
      </c>
      <c r="E271" s="302">
        <v>334.93333333333322</v>
      </c>
      <c r="F271" s="302">
        <v>325.56666666666661</v>
      </c>
      <c r="G271" s="302">
        <v>319.13333333333321</v>
      </c>
      <c r="H271" s="302">
        <v>350.73333333333323</v>
      </c>
      <c r="I271" s="302">
        <v>357.16666666666663</v>
      </c>
      <c r="J271" s="302">
        <v>366.53333333333325</v>
      </c>
      <c r="K271" s="301">
        <v>347.8</v>
      </c>
      <c r="L271" s="301">
        <v>332</v>
      </c>
      <c r="M271" s="301">
        <v>0.62561</v>
      </c>
      <c r="N271" s="1"/>
      <c r="O271" s="1"/>
    </row>
    <row r="272" spans="1:15" ht="12.75" customHeight="1">
      <c r="A272" s="30">
        <v>262</v>
      </c>
      <c r="B272" s="311" t="s">
        <v>423</v>
      </c>
      <c r="C272" s="301">
        <v>565.1</v>
      </c>
      <c r="D272" s="302">
        <v>562.19999999999993</v>
      </c>
      <c r="E272" s="302">
        <v>550.39999999999986</v>
      </c>
      <c r="F272" s="302">
        <v>535.69999999999993</v>
      </c>
      <c r="G272" s="302">
        <v>523.89999999999986</v>
      </c>
      <c r="H272" s="302">
        <v>576.89999999999986</v>
      </c>
      <c r="I272" s="302">
        <v>588.69999999999982</v>
      </c>
      <c r="J272" s="302">
        <v>603.39999999999986</v>
      </c>
      <c r="K272" s="301">
        <v>574</v>
      </c>
      <c r="L272" s="301">
        <v>547.5</v>
      </c>
      <c r="M272" s="301">
        <v>2.7936200000000002</v>
      </c>
      <c r="N272" s="1"/>
      <c r="O272" s="1"/>
    </row>
    <row r="273" spans="1:15" ht="12.75" customHeight="1">
      <c r="A273" s="30">
        <v>263</v>
      </c>
      <c r="B273" s="311" t="s">
        <v>424</v>
      </c>
      <c r="C273" s="301">
        <v>153.69999999999999</v>
      </c>
      <c r="D273" s="302">
        <v>153.39999999999998</v>
      </c>
      <c r="E273" s="302">
        <v>152.19999999999996</v>
      </c>
      <c r="F273" s="302">
        <v>150.69999999999999</v>
      </c>
      <c r="G273" s="302">
        <v>149.49999999999997</v>
      </c>
      <c r="H273" s="302">
        <v>154.89999999999995</v>
      </c>
      <c r="I273" s="302">
        <v>156.1</v>
      </c>
      <c r="J273" s="302">
        <v>157.59999999999994</v>
      </c>
      <c r="K273" s="301">
        <v>154.6</v>
      </c>
      <c r="L273" s="301">
        <v>151.9</v>
      </c>
      <c r="M273" s="301">
        <v>0.82416</v>
      </c>
      <c r="N273" s="1"/>
      <c r="O273" s="1"/>
    </row>
    <row r="274" spans="1:15" ht="12.75" customHeight="1">
      <c r="A274" s="30">
        <v>264</v>
      </c>
      <c r="B274" s="311" t="s">
        <v>431</v>
      </c>
      <c r="C274" s="301">
        <v>919.7</v>
      </c>
      <c r="D274" s="302">
        <v>915.36666666666667</v>
      </c>
      <c r="E274" s="302">
        <v>902.33333333333337</v>
      </c>
      <c r="F274" s="302">
        <v>884.9666666666667</v>
      </c>
      <c r="G274" s="302">
        <v>871.93333333333339</v>
      </c>
      <c r="H274" s="302">
        <v>932.73333333333335</v>
      </c>
      <c r="I274" s="302">
        <v>945.76666666666665</v>
      </c>
      <c r="J274" s="302">
        <v>963.13333333333333</v>
      </c>
      <c r="K274" s="301">
        <v>928.4</v>
      </c>
      <c r="L274" s="301">
        <v>898</v>
      </c>
      <c r="M274" s="301">
        <v>2.9364599999999998</v>
      </c>
      <c r="N274" s="1"/>
      <c r="O274" s="1"/>
    </row>
    <row r="275" spans="1:15" ht="12.75" customHeight="1">
      <c r="A275" s="30">
        <v>265</v>
      </c>
      <c r="B275" s="311" t="s">
        <v>432</v>
      </c>
      <c r="C275" s="301">
        <v>367.05</v>
      </c>
      <c r="D275" s="302">
        <v>366.75</v>
      </c>
      <c r="E275" s="302">
        <v>359.6</v>
      </c>
      <c r="F275" s="302">
        <v>352.15000000000003</v>
      </c>
      <c r="G275" s="302">
        <v>345.00000000000006</v>
      </c>
      <c r="H275" s="302">
        <v>374.2</v>
      </c>
      <c r="I275" s="302">
        <v>381.34999999999997</v>
      </c>
      <c r="J275" s="302">
        <v>388.79999999999995</v>
      </c>
      <c r="K275" s="301">
        <v>373.9</v>
      </c>
      <c r="L275" s="301">
        <v>359.3</v>
      </c>
      <c r="M275" s="301">
        <v>1.39238</v>
      </c>
      <c r="N275" s="1"/>
      <c r="O275" s="1"/>
    </row>
    <row r="276" spans="1:15" ht="12.75" customHeight="1">
      <c r="A276" s="30">
        <v>266</v>
      </c>
      <c r="B276" s="311" t="s">
        <v>835</v>
      </c>
      <c r="C276" s="301">
        <v>58.35</v>
      </c>
      <c r="D276" s="302">
        <v>58.400000000000006</v>
      </c>
      <c r="E276" s="302">
        <v>57.850000000000009</v>
      </c>
      <c r="F276" s="302">
        <v>57.35</v>
      </c>
      <c r="G276" s="302">
        <v>56.800000000000004</v>
      </c>
      <c r="H276" s="302">
        <v>58.900000000000013</v>
      </c>
      <c r="I276" s="302">
        <v>59.45000000000001</v>
      </c>
      <c r="J276" s="302">
        <v>59.950000000000017</v>
      </c>
      <c r="K276" s="301">
        <v>58.95</v>
      </c>
      <c r="L276" s="301">
        <v>57.9</v>
      </c>
      <c r="M276" s="301">
        <v>1.6406499999999999</v>
      </c>
      <c r="N276" s="1"/>
      <c r="O276" s="1"/>
    </row>
    <row r="277" spans="1:15" ht="12.75" customHeight="1">
      <c r="A277" s="30">
        <v>267</v>
      </c>
      <c r="B277" s="311" t="s">
        <v>433</v>
      </c>
      <c r="C277" s="301">
        <v>373.2</v>
      </c>
      <c r="D277" s="302">
        <v>374.2</v>
      </c>
      <c r="E277" s="302">
        <v>369.5</v>
      </c>
      <c r="F277" s="302">
        <v>365.8</v>
      </c>
      <c r="G277" s="302">
        <v>361.1</v>
      </c>
      <c r="H277" s="302">
        <v>377.9</v>
      </c>
      <c r="I277" s="302">
        <v>382.59999999999991</v>
      </c>
      <c r="J277" s="302">
        <v>386.29999999999995</v>
      </c>
      <c r="K277" s="301">
        <v>378.9</v>
      </c>
      <c r="L277" s="301">
        <v>370.5</v>
      </c>
      <c r="M277" s="301">
        <v>27.239889999999999</v>
      </c>
      <c r="N277" s="1"/>
      <c r="O277" s="1"/>
    </row>
    <row r="278" spans="1:15" ht="12.75" customHeight="1">
      <c r="A278" s="30">
        <v>268</v>
      </c>
      <c r="B278" s="311" t="s">
        <v>434</v>
      </c>
      <c r="C278" s="301">
        <v>45.45</v>
      </c>
      <c r="D278" s="302">
        <v>45.383333333333333</v>
      </c>
      <c r="E278" s="302">
        <v>45.016666666666666</v>
      </c>
      <c r="F278" s="302">
        <v>44.583333333333336</v>
      </c>
      <c r="G278" s="302">
        <v>44.216666666666669</v>
      </c>
      <c r="H278" s="302">
        <v>45.816666666666663</v>
      </c>
      <c r="I278" s="302">
        <v>46.183333333333323</v>
      </c>
      <c r="J278" s="302">
        <v>46.61666666666666</v>
      </c>
      <c r="K278" s="301">
        <v>45.75</v>
      </c>
      <c r="L278" s="301">
        <v>44.95</v>
      </c>
      <c r="M278" s="301">
        <v>4.7995000000000001</v>
      </c>
      <c r="N278" s="1"/>
      <c r="O278" s="1"/>
    </row>
    <row r="279" spans="1:15" ht="12.75" customHeight="1">
      <c r="A279" s="30">
        <v>269</v>
      </c>
      <c r="B279" s="311" t="s">
        <v>436</v>
      </c>
      <c r="C279" s="301">
        <v>403.65</v>
      </c>
      <c r="D279" s="302">
        <v>405.58333333333331</v>
      </c>
      <c r="E279" s="302">
        <v>398.16666666666663</v>
      </c>
      <c r="F279" s="302">
        <v>392.68333333333334</v>
      </c>
      <c r="G279" s="302">
        <v>385.26666666666665</v>
      </c>
      <c r="H279" s="302">
        <v>411.06666666666661</v>
      </c>
      <c r="I279" s="302">
        <v>418.48333333333323</v>
      </c>
      <c r="J279" s="302">
        <v>423.96666666666658</v>
      </c>
      <c r="K279" s="301">
        <v>413</v>
      </c>
      <c r="L279" s="301">
        <v>400.1</v>
      </c>
      <c r="M279" s="301">
        <v>4.6886299999999999</v>
      </c>
      <c r="N279" s="1"/>
      <c r="O279" s="1"/>
    </row>
    <row r="280" spans="1:15" ht="12.75" customHeight="1">
      <c r="A280" s="30">
        <v>270</v>
      </c>
      <c r="B280" s="311" t="s">
        <v>426</v>
      </c>
      <c r="C280" s="301">
        <v>1178.3499999999999</v>
      </c>
      <c r="D280" s="302">
        <v>1183.5666666666666</v>
      </c>
      <c r="E280" s="302">
        <v>1166.1333333333332</v>
      </c>
      <c r="F280" s="302">
        <v>1153.9166666666665</v>
      </c>
      <c r="G280" s="302">
        <v>1136.4833333333331</v>
      </c>
      <c r="H280" s="302">
        <v>1195.7833333333333</v>
      </c>
      <c r="I280" s="302">
        <v>1213.2166666666667</v>
      </c>
      <c r="J280" s="302">
        <v>1225.4333333333334</v>
      </c>
      <c r="K280" s="301">
        <v>1201</v>
      </c>
      <c r="L280" s="301">
        <v>1171.3499999999999</v>
      </c>
      <c r="M280" s="301">
        <v>0.82382999999999995</v>
      </c>
      <c r="N280" s="1"/>
      <c r="O280" s="1"/>
    </row>
    <row r="281" spans="1:15" ht="12.75" customHeight="1">
      <c r="A281" s="30">
        <v>271</v>
      </c>
      <c r="B281" s="311" t="s">
        <v>427</v>
      </c>
      <c r="C281" s="301">
        <v>226.35</v>
      </c>
      <c r="D281" s="302">
        <v>225.78333333333333</v>
      </c>
      <c r="E281" s="302">
        <v>220.81666666666666</v>
      </c>
      <c r="F281" s="302">
        <v>215.28333333333333</v>
      </c>
      <c r="G281" s="302">
        <v>210.31666666666666</v>
      </c>
      <c r="H281" s="302">
        <v>231.31666666666666</v>
      </c>
      <c r="I281" s="302">
        <v>236.2833333333333</v>
      </c>
      <c r="J281" s="302">
        <v>241.81666666666666</v>
      </c>
      <c r="K281" s="301">
        <v>230.75</v>
      </c>
      <c r="L281" s="301">
        <v>220.25</v>
      </c>
      <c r="M281" s="301">
        <v>4.2200199999999999</v>
      </c>
      <c r="N281" s="1"/>
      <c r="O281" s="1"/>
    </row>
    <row r="282" spans="1:15" ht="12.75" customHeight="1">
      <c r="A282" s="30">
        <v>272</v>
      </c>
      <c r="B282" s="311" t="s">
        <v>141</v>
      </c>
      <c r="C282" s="301">
        <v>1698.4</v>
      </c>
      <c r="D282" s="302">
        <v>1701.1500000000003</v>
      </c>
      <c r="E282" s="302">
        <v>1687.4000000000005</v>
      </c>
      <c r="F282" s="302">
        <v>1676.4000000000003</v>
      </c>
      <c r="G282" s="302">
        <v>1662.6500000000005</v>
      </c>
      <c r="H282" s="302">
        <v>1712.1500000000005</v>
      </c>
      <c r="I282" s="302">
        <v>1725.9</v>
      </c>
      <c r="J282" s="302">
        <v>1736.9000000000005</v>
      </c>
      <c r="K282" s="301">
        <v>1714.9</v>
      </c>
      <c r="L282" s="301">
        <v>1690.15</v>
      </c>
      <c r="M282" s="301">
        <v>16.177209999999999</v>
      </c>
      <c r="N282" s="1"/>
      <c r="O282" s="1"/>
    </row>
    <row r="283" spans="1:15" ht="12.75" customHeight="1">
      <c r="A283" s="30">
        <v>273</v>
      </c>
      <c r="B283" s="311" t="s">
        <v>428</v>
      </c>
      <c r="C283" s="301">
        <v>496.2</v>
      </c>
      <c r="D283" s="302">
        <v>500.08333333333331</v>
      </c>
      <c r="E283" s="302">
        <v>488.16666666666663</v>
      </c>
      <c r="F283" s="302">
        <v>480.13333333333333</v>
      </c>
      <c r="G283" s="302">
        <v>468.21666666666664</v>
      </c>
      <c r="H283" s="302">
        <v>508.11666666666662</v>
      </c>
      <c r="I283" s="302">
        <v>520.0333333333333</v>
      </c>
      <c r="J283" s="302">
        <v>528.06666666666661</v>
      </c>
      <c r="K283" s="301">
        <v>512</v>
      </c>
      <c r="L283" s="301">
        <v>492.05</v>
      </c>
      <c r="M283" s="301">
        <v>11.225569999999999</v>
      </c>
      <c r="N283" s="1"/>
      <c r="O283" s="1"/>
    </row>
    <row r="284" spans="1:15" ht="12.75" customHeight="1">
      <c r="A284" s="30">
        <v>274</v>
      </c>
      <c r="B284" s="311" t="s">
        <v>425</v>
      </c>
      <c r="C284" s="301">
        <v>500.2</v>
      </c>
      <c r="D284" s="302">
        <v>504.41666666666669</v>
      </c>
      <c r="E284" s="302">
        <v>493.83333333333337</v>
      </c>
      <c r="F284" s="302">
        <v>487.4666666666667</v>
      </c>
      <c r="G284" s="302">
        <v>476.88333333333338</v>
      </c>
      <c r="H284" s="302">
        <v>510.78333333333336</v>
      </c>
      <c r="I284" s="302">
        <v>521.36666666666679</v>
      </c>
      <c r="J284" s="302">
        <v>527.73333333333335</v>
      </c>
      <c r="K284" s="301">
        <v>515</v>
      </c>
      <c r="L284" s="301">
        <v>498.05</v>
      </c>
      <c r="M284" s="301">
        <v>2.4019699999999999</v>
      </c>
      <c r="N284" s="1"/>
      <c r="O284" s="1"/>
    </row>
    <row r="285" spans="1:15" ht="12.75" customHeight="1">
      <c r="A285" s="30">
        <v>275</v>
      </c>
      <c r="B285" s="311" t="s">
        <v>429</v>
      </c>
      <c r="C285" s="301">
        <v>220.2</v>
      </c>
      <c r="D285" s="302">
        <v>218.65</v>
      </c>
      <c r="E285" s="302">
        <v>216.3</v>
      </c>
      <c r="F285" s="302">
        <v>212.4</v>
      </c>
      <c r="G285" s="302">
        <v>210.05</v>
      </c>
      <c r="H285" s="302">
        <v>222.55</v>
      </c>
      <c r="I285" s="302">
        <v>224.89999999999998</v>
      </c>
      <c r="J285" s="302">
        <v>228.8</v>
      </c>
      <c r="K285" s="301">
        <v>221</v>
      </c>
      <c r="L285" s="301">
        <v>214.75</v>
      </c>
      <c r="M285" s="301">
        <v>1.61578</v>
      </c>
      <c r="N285" s="1"/>
      <c r="O285" s="1"/>
    </row>
    <row r="286" spans="1:15" ht="12.75" customHeight="1">
      <c r="A286" s="30">
        <v>276</v>
      </c>
      <c r="B286" s="311" t="s">
        <v>430</v>
      </c>
      <c r="C286" s="301">
        <v>1407.95</v>
      </c>
      <c r="D286" s="302">
        <v>1406.3666666666668</v>
      </c>
      <c r="E286" s="302">
        <v>1382.8333333333335</v>
      </c>
      <c r="F286" s="302">
        <v>1357.7166666666667</v>
      </c>
      <c r="G286" s="302">
        <v>1334.1833333333334</v>
      </c>
      <c r="H286" s="302">
        <v>1431.4833333333336</v>
      </c>
      <c r="I286" s="302">
        <v>1455.0166666666669</v>
      </c>
      <c r="J286" s="302">
        <v>1480.1333333333337</v>
      </c>
      <c r="K286" s="301">
        <v>1429.9</v>
      </c>
      <c r="L286" s="301">
        <v>1381.25</v>
      </c>
      <c r="M286" s="301">
        <v>0.29097000000000001</v>
      </c>
      <c r="N286" s="1"/>
      <c r="O286" s="1"/>
    </row>
    <row r="287" spans="1:15" ht="12.75" customHeight="1">
      <c r="A287" s="30">
        <v>277</v>
      </c>
      <c r="B287" s="311" t="s">
        <v>435</v>
      </c>
      <c r="C287" s="301">
        <v>505.75</v>
      </c>
      <c r="D287" s="302">
        <v>506.08333333333331</v>
      </c>
      <c r="E287" s="302">
        <v>501.01666666666665</v>
      </c>
      <c r="F287" s="302">
        <v>496.28333333333336</v>
      </c>
      <c r="G287" s="302">
        <v>491.2166666666667</v>
      </c>
      <c r="H287" s="302">
        <v>510.81666666666661</v>
      </c>
      <c r="I287" s="302">
        <v>515.88333333333333</v>
      </c>
      <c r="J287" s="302">
        <v>520.61666666666656</v>
      </c>
      <c r="K287" s="301">
        <v>511.15</v>
      </c>
      <c r="L287" s="301">
        <v>501.35</v>
      </c>
      <c r="M287" s="301">
        <v>0.42597000000000002</v>
      </c>
      <c r="N287" s="1"/>
      <c r="O287" s="1"/>
    </row>
    <row r="288" spans="1:15" ht="12.75" customHeight="1">
      <c r="A288" s="30">
        <v>278</v>
      </c>
      <c r="B288" s="311" t="s">
        <v>142</v>
      </c>
      <c r="C288" s="301">
        <v>69.75</v>
      </c>
      <c r="D288" s="302">
        <v>69.45</v>
      </c>
      <c r="E288" s="302">
        <v>68.800000000000011</v>
      </c>
      <c r="F288" s="302">
        <v>67.850000000000009</v>
      </c>
      <c r="G288" s="302">
        <v>67.200000000000017</v>
      </c>
      <c r="H288" s="302">
        <v>70.400000000000006</v>
      </c>
      <c r="I288" s="302">
        <v>71.050000000000011</v>
      </c>
      <c r="J288" s="302">
        <v>72</v>
      </c>
      <c r="K288" s="301">
        <v>70.099999999999994</v>
      </c>
      <c r="L288" s="301">
        <v>68.5</v>
      </c>
      <c r="M288" s="301">
        <v>89.702119999999994</v>
      </c>
      <c r="N288" s="1"/>
      <c r="O288" s="1"/>
    </row>
    <row r="289" spans="1:15" ht="12.75" customHeight="1">
      <c r="A289" s="30">
        <v>279</v>
      </c>
      <c r="B289" s="311" t="s">
        <v>143</v>
      </c>
      <c r="C289" s="301">
        <v>2030.85</v>
      </c>
      <c r="D289" s="302">
        <v>2031.05</v>
      </c>
      <c r="E289" s="302">
        <v>2002.1</v>
      </c>
      <c r="F289" s="302">
        <v>1973.35</v>
      </c>
      <c r="G289" s="302">
        <v>1944.3999999999999</v>
      </c>
      <c r="H289" s="302">
        <v>2059.8000000000002</v>
      </c>
      <c r="I289" s="302">
        <v>2088.75</v>
      </c>
      <c r="J289" s="302">
        <v>2117.5</v>
      </c>
      <c r="K289" s="301">
        <v>2060</v>
      </c>
      <c r="L289" s="301">
        <v>2002.3</v>
      </c>
      <c r="M289" s="301">
        <v>2.5457800000000002</v>
      </c>
      <c r="N289" s="1"/>
      <c r="O289" s="1"/>
    </row>
    <row r="290" spans="1:15" ht="12.75" customHeight="1">
      <c r="A290" s="30">
        <v>280</v>
      </c>
      <c r="B290" s="311" t="s">
        <v>437</v>
      </c>
      <c r="C290" s="301">
        <v>261.75</v>
      </c>
      <c r="D290" s="302">
        <v>260.26666666666665</v>
      </c>
      <c r="E290" s="302">
        <v>257.63333333333333</v>
      </c>
      <c r="F290" s="302">
        <v>253.51666666666665</v>
      </c>
      <c r="G290" s="302">
        <v>250.88333333333333</v>
      </c>
      <c r="H290" s="302">
        <v>264.38333333333333</v>
      </c>
      <c r="I290" s="302">
        <v>267.01666666666665</v>
      </c>
      <c r="J290" s="302">
        <v>271.13333333333333</v>
      </c>
      <c r="K290" s="301">
        <v>262.89999999999998</v>
      </c>
      <c r="L290" s="301">
        <v>256.14999999999998</v>
      </c>
      <c r="M290" s="301">
        <v>0.94937000000000005</v>
      </c>
      <c r="N290" s="1"/>
      <c r="O290" s="1"/>
    </row>
    <row r="291" spans="1:15" ht="12.75" customHeight="1">
      <c r="A291" s="30">
        <v>281</v>
      </c>
      <c r="B291" s="311" t="s">
        <v>266</v>
      </c>
      <c r="C291" s="301">
        <v>466.65</v>
      </c>
      <c r="D291" s="302">
        <v>466.0333333333333</v>
      </c>
      <c r="E291" s="302">
        <v>461.06666666666661</v>
      </c>
      <c r="F291" s="302">
        <v>455.48333333333329</v>
      </c>
      <c r="G291" s="302">
        <v>450.51666666666659</v>
      </c>
      <c r="H291" s="302">
        <v>471.61666666666662</v>
      </c>
      <c r="I291" s="302">
        <v>476.58333333333331</v>
      </c>
      <c r="J291" s="302">
        <v>482.16666666666663</v>
      </c>
      <c r="K291" s="301">
        <v>471</v>
      </c>
      <c r="L291" s="301">
        <v>460.45</v>
      </c>
      <c r="M291" s="301">
        <v>13.48063</v>
      </c>
      <c r="N291" s="1"/>
      <c r="O291" s="1"/>
    </row>
    <row r="292" spans="1:15" ht="12.75" customHeight="1">
      <c r="A292" s="30">
        <v>282</v>
      </c>
      <c r="B292" s="311" t="s">
        <v>438</v>
      </c>
      <c r="C292" s="301">
        <v>9012.5</v>
      </c>
      <c r="D292" s="302">
        <v>8903.1999999999989</v>
      </c>
      <c r="E292" s="302">
        <v>8606.3999999999978</v>
      </c>
      <c r="F292" s="302">
        <v>8200.2999999999993</v>
      </c>
      <c r="G292" s="302">
        <v>7903.4999999999982</v>
      </c>
      <c r="H292" s="302">
        <v>9309.2999999999975</v>
      </c>
      <c r="I292" s="302">
        <v>9606.0999999999967</v>
      </c>
      <c r="J292" s="302">
        <v>10012.199999999997</v>
      </c>
      <c r="K292" s="301">
        <v>9200</v>
      </c>
      <c r="L292" s="301">
        <v>8497.1</v>
      </c>
      <c r="M292" s="301">
        <v>7.4999999999999997E-2</v>
      </c>
      <c r="N292" s="1"/>
      <c r="O292" s="1"/>
    </row>
    <row r="293" spans="1:15" ht="12.75" customHeight="1">
      <c r="A293" s="30">
        <v>283</v>
      </c>
      <c r="B293" s="311" t="s">
        <v>439</v>
      </c>
      <c r="C293" s="301">
        <v>62.7</v>
      </c>
      <c r="D293" s="302">
        <v>62.583333333333336</v>
      </c>
      <c r="E293" s="302">
        <v>61.516666666666673</v>
      </c>
      <c r="F293" s="302">
        <v>60.333333333333336</v>
      </c>
      <c r="G293" s="302">
        <v>59.266666666666673</v>
      </c>
      <c r="H293" s="302">
        <v>63.766666666666673</v>
      </c>
      <c r="I293" s="302">
        <v>64.833333333333343</v>
      </c>
      <c r="J293" s="302">
        <v>66.01666666666668</v>
      </c>
      <c r="K293" s="301">
        <v>63.65</v>
      </c>
      <c r="L293" s="301">
        <v>61.4</v>
      </c>
      <c r="M293" s="301">
        <v>25.920200000000001</v>
      </c>
      <c r="N293" s="1"/>
      <c r="O293" s="1"/>
    </row>
    <row r="294" spans="1:15" ht="12.75" customHeight="1">
      <c r="A294" s="30">
        <v>284</v>
      </c>
      <c r="B294" s="311" t="s">
        <v>144</v>
      </c>
      <c r="C294" s="301">
        <v>320.7</v>
      </c>
      <c r="D294" s="302">
        <v>318.38333333333333</v>
      </c>
      <c r="E294" s="302">
        <v>315.41666666666663</v>
      </c>
      <c r="F294" s="302">
        <v>310.13333333333333</v>
      </c>
      <c r="G294" s="302">
        <v>307.16666666666663</v>
      </c>
      <c r="H294" s="302">
        <v>323.66666666666663</v>
      </c>
      <c r="I294" s="302">
        <v>326.63333333333333</v>
      </c>
      <c r="J294" s="302">
        <v>331.91666666666663</v>
      </c>
      <c r="K294" s="301">
        <v>321.35000000000002</v>
      </c>
      <c r="L294" s="301">
        <v>313.10000000000002</v>
      </c>
      <c r="M294" s="301">
        <v>18.915939999999999</v>
      </c>
      <c r="N294" s="1"/>
      <c r="O294" s="1"/>
    </row>
    <row r="295" spans="1:15" ht="12.75" customHeight="1">
      <c r="A295" s="30">
        <v>285</v>
      </c>
      <c r="B295" s="311" t="s">
        <v>440</v>
      </c>
      <c r="C295" s="301">
        <v>2976.1</v>
      </c>
      <c r="D295" s="302">
        <v>2951.0333333333333</v>
      </c>
      <c r="E295" s="302">
        <v>2918.0666666666666</v>
      </c>
      <c r="F295" s="302">
        <v>2860.0333333333333</v>
      </c>
      <c r="G295" s="302">
        <v>2827.0666666666666</v>
      </c>
      <c r="H295" s="302">
        <v>3009.0666666666666</v>
      </c>
      <c r="I295" s="302">
        <v>3042.0333333333328</v>
      </c>
      <c r="J295" s="302">
        <v>3100.0666666666666</v>
      </c>
      <c r="K295" s="301">
        <v>2984</v>
      </c>
      <c r="L295" s="301">
        <v>2893</v>
      </c>
      <c r="M295" s="301">
        <v>0.37495000000000001</v>
      </c>
      <c r="N295" s="1"/>
      <c r="O295" s="1"/>
    </row>
    <row r="296" spans="1:15" ht="12.75" customHeight="1">
      <c r="A296" s="30">
        <v>286</v>
      </c>
      <c r="B296" s="311" t="s">
        <v>836</v>
      </c>
      <c r="C296" s="301">
        <v>1010.45</v>
      </c>
      <c r="D296" s="302">
        <v>1014.5333333333334</v>
      </c>
      <c r="E296" s="302">
        <v>1001.9166666666667</v>
      </c>
      <c r="F296" s="302">
        <v>993.38333333333333</v>
      </c>
      <c r="G296" s="302">
        <v>980.76666666666665</v>
      </c>
      <c r="H296" s="302">
        <v>1023.0666666666668</v>
      </c>
      <c r="I296" s="302">
        <v>1035.6833333333334</v>
      </c>
      <c r="J296" s="302">
        <v>1044.2166666666669</v>
      </c>
      <c r="K296" s="301">
        <v>1027.1500000000001</v>
      </c>
      <c r="L296" s="301">
        <v>1006</v>
      </c>
      <c r="M296" s="301">
        <v>1.5035000000000001</v>
      </c>
      <c r="N296" s="1"/>
      <c r="O296" s="1"/>
    </row>
    <row r="297" spans="1:15" ht="12.75" customHeight="1">
      <c r="A297" s="30">
        <v>287</v>
      </c>
      <c r="B297" s="311" t="s">
        <v>145</v>
      </c>
      <c r="C297" s="301">
        <v>1494.85</v>
      </c>
      <c r="D297" s="302">
        <v>1498.6166666666668</v>
      </c>
      <c r="E297" s="302">
        <v>1485.2333333333336</v>
      </c>
      <c r="F297" s="302">
        <v>1475.6166666666668</v>
      </c>
      <c r="G297" s="302">
        <v>1462.2333333333336</v>
      </c>
      <c r="H297" s="302">
        <v>1508.2333333333336</v>
      </c>
      <c r="I297" s="302">
        <v>1521.6166666666668</v>
      </c>
      <c r="J297" s="302">
        <v>1531.2333333333336</v>
      </c>
      <c r="K297" s="301">
        <v>1512</v>
      </c>
      <c r="L297" s="301">
        <v>1489</v>
      </c>
      <c r="M297" s="301">
        <v>17.314399999999999</v>
      </c>
      <c r="N297" s="1"/>
      <c r="O297" s="1"/>
    </row>
    <row r="298" spans="1:15" ht="12.75" customHeight="1">
      <c r="A298" s="30">
        <v>288</v>
      </c>
      <c r="B298" s="311" t="s">
        <v>146</v>
      </c>
      <c r="C298" s="301">
        <v>4033.75</v>
      </c>
      <c r="D298" s="302">
        <v>4082.9666666666667</v>
      </c>
      <c r="E298" s="302">
        <v>3957.7833333333338</v>
      </c>
      <c r="F298" s="302">
        <v>3881.8166666666671</v>
      </c>
      <c r="G298" s="302">
        <v>3756.6333333333341</v>
      </c>
      <c r="H298" s="302">
        <v>4158.9333333333334</v>
      </c>
      <c r="I298" s="302">
        <v>4284.1166666666668</v>
      </c>
      <c r="J298" s="302">
        <v>4360.083333333333</v>
      </c>
      <c r="K298" s="301">
        <v>4208.1499999999996</v>
      </c>
      <c r="L298" s="301">
        <v>4007</v>
      </c>
      <c r="M298" s="301">
        <v>3.6863100000000002</v>
      </c>
      <c r="N298" s="1"/>
      <c r="O298" s="1"/>
    </row>
    <row r="299" spans="1:15" ht="12.75" customHeight="1">
      <c r="A299" s="30">
        <v>289</v>
      </c>
      <c r="B299" s="311" t="s">
        <v>147</v>
      </c>
      <c r="C299" s="301">
        <v>3052.95</v>
      </c>
      <c r="D299" s="302">
        <v>3079</v>
      </c>
      <c r="E299" s="302">
        <v>2980</v>
      </c>
      <c r="F299" s="302">
        <v>2907.05</v>
      </c>
      <c r="G299" s="302">
        <v>2808.05</v>
      </c>
      <c r="H299" s="302">
        <v>3151.95</v>
      </c>
      <c r="I299" s="302">
        <v>3250.95</v>
      </c>
      <c r="J299" s="302">
        <v>3323.8999999999996</v>
      </c>
      <c r="K299" s="301">
        <v>3178</v>
      </c>
      <c r="L299" s="301">
        <v>3006.05</v>
      </c>
      <c r="M299" s="301">
        <v>4.0920500000000004</v>
      </c>
      <c r="N299" s="1"/>
      <c r="O299" s="1"/>
    </row>
    <row r="300" spans="1:15" ht="12.75" customHeight="1">
      <c r="A300" s="30">
        <v>290</v>
      </c>
      <c r="B300" s="311" t="s">
        <v>148</v>
      </c>
      <c r="C300" s="301">
        <v>629.4</v>
      </c>
      <c r="D300" s="302">
        <v>629.26666666666665</v>
      </c>
      <c r="E300" s="302">
        <v>621.38333333333333</v>
      </c>
      <c r="F300" s="302">
        <v>613.36666666666667</v>
      </c>
      <c r="G300" s="302">
        <v>605.48333333333335</v>
      </c>
      <c r="H300" s="302">
        <v>637.2833333333333</v>
      </c>
      <c r="I300" s="302">
        <v>645.16666666666652</v>
      </c>
      <c r="J300" s="302">
        <v>653.18333333333328</v>
      </c>
      <c r="K300" s="301">
        <v>637.15</v>
      </c>
      <c r="L300" s="301">
        <v>621.25</v>
      </c>
      <c r="M300" s="301">
        <v>11.33553</v>
      </c>
      <c r="N300" s="1"/>
      <c r="O300" s="1"/>
    </row>
    <row r="301" spans="1:15" ht="12.75" customHeight="1">
      <c r="A301" s="30">
        <v>291</v>
      </c>
      <c r="B301" s="311" t="s">
        <v>441</v>
      </c>
      <c r="C301" s="301">
        <v>1740.25</v>
      </c>
      <c r="D301" s="302">
        <v>1740.6666666666667</v>
      </c>
      <c r="E301" s="302">
        <v>1723.3333333333335</v>
      </c>
      <c r="F301" s="302">
        <v>1706.4166666666667</v>
      </c>
      <c r="G301" s="302">
        <v>1689.0833333333335</v>
      </c>
      <c r="H301" s="302">
        <v>1757.5833333333335</v>
      </c>
      <c r="I301" s="302">
        <v>1774.916666666667</v>
      </c>
      <c r="J301" s="302">
        <v>1791.8333333333335</v>
      </c>
      <c r="K301" s="301">
        <v>1758</v>
      </c>
      <c r="L301" s="301">
        <v>1723.75</v>
      </c>
      <c r="M301" s="301">
        <v>0.25325999999999999</v>
      </c>
      <c r="N301" s="1"/>
      <c r="O301" s="1"/>
    </row>
    <row r="302" spans="1:15" ht="12.75" customHeight="1">
      <c r="A302" s="30">
        <v>292</v>
      </c>
      <c r="B302" s="311" t="s">
        <v>837</v>
      </c>
      <c r="C302" s="301">
        <v>295.55</v>
      </c>
      <c r="D302" s="302">
        <v>298</v>
      </c>
      <c r="E302" s="302">
        <v>292</v>
      </c>
      <c r="F302" s="302">
        <v>288.45</v>
      </c>
      <c r="G302" s="302">
        <v>282.45</v>
      </c>
      <c r="H302" s="302">
        <v>301.55</v>
      </c>
      <c r="I302" s="302">
        <v>307.55</v>
      </c>
      <c r="J302" s="302">
        <v>311.10000000000002</v>
      </c>
      <c r="K302" s="301">
        <v>304</v>
      </c>
      <c r="L302" s="301">
        <v>294.45</v>
      </c>
      <c r="M302" s="301">
        <v>5.5628000000000002</v>
      </c>
      <c r="N302" s="1"/>
      <c r="O302" s="1"/>
    </row>
    <row r="303" spans="1:15" ht="12.75" customHeight="1">
      <c r="A303" s="30">
        <v>293</v>
      </c>
      <c r="B303" s="311" t="s">
        <v>149</v>
      </c>
      <c r="C303" s="301">
        <v>1072.05</v>
      </c>
      <c r="D303" s="302">
        <v>1059.3833333333334</v>
      </c>
      <c r="E303" s="302">
        <v>1044.2666666666669</v>
      </c>
      <c r="F303" s="302">
        <v>1016.4833333333333</v>
      </c>
      <c r="G303" s="302">
        <v>1001.3666666666668</v>
      </c>
      <c r="H303" s="302">
        <v>1087.166666666667</v>
      </c>
      <c r="I303" s="302">
        <v>1102.2833333333333</v>
      </c>
      <c r="J303" s="302">
        <v>1130.0666666666671</v>
      </c>
      <c r="K303" s="301">
        <v>1074.5</v>
      </c>
      <c r="L303" s="301">
        <v>1031.5999999999999</v>
      </c>
      <c r="M303" s="301">
        <v>72.732730000000004</v>
      </c>
      <c r="N303" s="1"/>
      <c r="O303" s="1"/>
    </row>
    <row r="304" spans="1:15" ht="12.75" customHeight="1">
      <c r="A304" s="30">
        <v>294</v>
      </c>
      <c r="B304" s="311" t="s">
        <v>150</v>
      </c>
      <c r="C304" s="301">
        <v>177.4</v>
      </c>
      <c r="D304" s="302">
        <v>177.35</v>
      </c>
      <c r="E304" s="302">
        <v>175.45</v>
      </c>
      <c r="F304" s="302">
        <v>173.5</v>
      </c>
      <c r="G304" s="302">
        <v>171.6</v>
      </c>
      <c r="H304" s="302">
        <v>179.29999999999998</v>
      </c>
      <c r="I304" s="302">
        <v>181.20000000000002</v>
      </c>
      <c r="J304" s="302">
        <v>183.14999999999998</v>
      </c>
      <c r="K304" s="301">
        <v>179.25</v>
      </c>
      <c r="L304" s="301">
        <v>175.4</v>
      </c>
      <c r="M304" s="301">
        <v>17.273540000000001</v>
      </c>
      <c r="N304" s="1"/>
      <c r="O304" s="1"/>
    </row>
    <row r="305" spans="1:15" ht="12.75" customHeight="1">
      <c r="A305" s="30">
        <v>295</v>
      </c>
      <c r="B305" s="311" t="s">
        <v>315</v>
      </c>
      <c r="C305" s="301">
        <v>16.5</v>
      </c>
      <c r="D305" s="302">
        <v>16.383333333333336</v>
      </c>
      <c r="E305" s="302">
        <v>16.066666666666674</v>
      </c>
      <c r="F305" s="302">
        <v>15.633333333333336</v>
      </c>
      <c r="G305" s="302">
        <v>15.316666666666674</v>
      </c>
      <c r="H305" s="302">
        <v>16.816666666666674</v>
      </c>
      <c r="I305" s="302">
        <v>17.133333333333336</v>
      </c>
      <c r="J305" s="302">
        <v>17.566666666666674</v>
      </c>
      <c r="K305" s="301">
        <v>16.7</v>
      </c>
      <c r="L305" s="301">
        <v>15.95</v>
      </c>
      <c r="M305" s="301">
        <v>14.51398</v>
      </c>
      <c r="N305" s="1"/>
      <c r="O305" s="1"/>
    </row>
    <row r="306" spans="1:15" ht="12.75" customHeight="1">
      <c r="A306" s="30">
        <v>296</v>
      </c>
      <c r="B306" s="311" t="s">
        <v>444</v>
      </c>
      <c r="C306" s="301">
        <v>221.05</v>
      </c>
      <c r="D306" s="302">
        <v>218.95000000000002</v>
      </c>
      <c r="E306" s="302">
        <v>213.90000000000003</v>
      </c>
      <c r="F306" s="302">
        <v>206.75000000000003</v>
      </c>
      <c r="G306" s="302">
        <v>201.70000000000005</v>
      </c>
      <c r="H306" s="302">
        <v>226.10000000000002</v>
      </c>
      <c r="I306" s="302">
        <v>231.15000000000003</v>
      </c>
      <c r="J306" s="302">
        <v>238.3</v>
      </c>
      <c r="K306" s="301">
        <v>224</v>
      </c>
      <c r="L306" s="301">
        <v>211.8</v>
      </c>
      <c r="M306" s="301">
        <v>6.8594200000000001</v>
      </c>
      <c r="N306" s="1"/>
      <c r="O306" s="1"/>
    </row>
    <row r="307" spans="1:15" ht="12.75" customHeight="1">
      <c r="A307" s="30">
        <v>297</v>
      </c>
      <c r="B307" s="311" t="s">
        <v>446</v>
      </c>
      <c r="C307" s="301">
        <v>432.1</v>
      </c>
      <c r="D307" s="302">
        <v>427.68333333333334</v>
      </c>
      <c r="E307" s="302">
        <v>420.66666666666669</v>
      </c>
      <c r="F307" s="302">
        <v>409.23333333333335</v>
      </c>
      <c r="G307" s="302">
        <v>402.2166666666667</v>
      </c>
      <c r="H307" s="302">
        <v>439.11666666666667</v>
      </c>
      <c r="I307" s="302">
        <v>446.13333333333333</v>
      </c>
      <c r="J307" s="302">
        <v>457.56666666666666</v>
      </c>
      <c r="K307" s="301">
        <v>434.7</v>
      </c>
      <c r="L307" s="301">
        <v>416.25</v>
      </c>
      <c r="M307" s="301">
        <v>0.32536999999999999</v>
      </c>
      <c r="N307" s="1"/>
      <c r="O307" s="1"/>
    </row>
    <row r="308" spans="1:15" ht="12.75" customHeight="1">
      <c r="A308" s="30">
        <v>298</v>
      </c>
      <c r="B308" s="311" t="s">
        <v>151</v>
      </c>
      <c r="C308" s="301">
        <v>87.65</v>
      </c>
      <c r="D308" s="302">
        <v>86.866666666666674</v>
      </c>
      <c r="E308" s="302">
        <v>85.583333333333343</v>
      </c>
      <c r="F308" s="302">
        <v>83.516666666666666</v>
      </c>
      <c r="G308" s="302">
        <v>82.233333333333334</v>
      </c>
      <c r="H308" s="302">
        <v>88.933333333333351</v>
      </c>
      <c r="I308" s="302">
        <v>90.216666666666683</v>
      </c>
      <c r="J308" s="302">
        <v>92.28333333333336</v>
      </c>
      <c r="K308" s="301">
        <v>88.15</v>
      </c>
      <c r="L308" s="301">
        <v>84.8</v>
      </c>
      <c r="M308" s="301">
        <v>43.765770000000003</v>
      </c>
      <c r="N308" s="1"/>
      <c r="O308" s="1"/>
    </row>
    <row r="309" spans="1:15" ht="12.75" customHeight="1">
      <c r="A309" s="30">
        <v>299</v>
      </c>
      <c r="B309" s="311" t="s">
        <v>152</v>
      </c>
      <c r="C309" s="301">
        <v>482.2</v>
      </c>
      <c r="D309" s="302">
        <v>482.3</v>
      </c>
      <c r="E309" s="302">
        <v>476.90000000000003</v>
      </c>
      <c r="F309" s="302">
        <v>471.6</v>
      </c>
      <c r="G309" s="302">
        <v>466.20000000000005</v>
      </c>
      <c r="H309" s="302">
        <v>487.6</v>
      </c>
      <c r="I309" s="302">
        <v>493</v>
      </c>
      <c r="J309" s="302">
        <v>498.3</v>
      </c>
      <c r="K309" s="301">
        <v>487.7</v>
      </c>
      <c r="L309" s="301">
        <v>477</v>
      </c>
      <c r="M309" s="301">
        <v>14.420870000000001</v>
      </c>
      <c r="N309" s="1"/>
      <c r="O309" s="1"/>
    </row>
    <row r="310" spans="1:15" ht="12.75" customHeight="1">
      <c r="A310" s="30">
        <v>300</v>
      </c>
      <c r="B310" s="311" t="s">
        <v>153</v>
      </c>
      <c r="C310" s="301">
        <v>8363.2000000000007</v>
      </c>
      <c r="D310" s="302">
        <v>8330.5</v>
      </c>
      <c r="E310" s="302">
        <v>8271</v>
      </c>
      <c r="F310" s="302">
        <v>8178.7999999999993</v>
      </c>
      <c r="G310" s="302">
        <v>8119.2999999999993</v>
      </c>
      <c r="H310" s="302">
        <v>8422.7000000000007</v>
      </c>
      <c r="I310" s="302">
        <v>8482.2000000000007</v>
      </c>
      <c r="J310" s="302">
        <v>8574.4000000000015</v>
      </c>
      <c r="K310" s="301">
        <v>8390</v>
      </c>
      <c r="L310" s="301">
        <v>8238.2999999999993</v>
      </c>
      <c r="M310" s="301">
        <v>11.567880000000001</v>
      </c>
      <c r="N310" s="1"/>
      <c r="O310" s="1"/>
    </row>
    <row r="311" spans="1:15" ht="12.75" customHeight="1">
      <c r="A311" s="30">
        <v>301</v>
      </c>
      <c r="B311" s="311" t="s">
        <v>838</v>
      </c>
      <c r="C311" s="301">
        <v>2047.25</v>
      </c>
      <c r="D311" s="302">
        <v>2052.75</v>
      </c>
      <c r="E311" s="302">
        <v>1995.5</v>
      </c>
      <c r="F311" s="302">
        <v>1943.75</v>
      </c>
      <c r="G311" s="302">
        <v>1886.5</v>
      </c>
      <c r="H311" s="302">
        <v>2104.5</v>
      </c>
      <c r="I311" s="302">
        <v>2161.75</v>
      </c>
      <c r="J311" s="302">
        <v>2213.5</v>
      </c>
      <c r="K311" s="301">
        <v>2110</v>
      </c>
      <c r="L311" s="301">
        <v>2001</v>
      </c>
      <c r="M311" s="301">
        <v>0.72843999999999998</v>
      </c>
      <c r="N311" s="1"/>
      <c r="O311" s="1"/>
    </row>
    <row r="312" spans="1:15" ht="12.75" customHeight="1">
      <c r="A312" s="30">
        <v>302</v>
      </c>
      <c r="B312" s="311" t="s">
        <v>448</v>
      </c>
      <c r="C312" s="301">
        <v>372.25</v>
      </c>
      <c r="D312" s="302">
        <v>370.09999999999997</v>
      </c>
      <c r="E312" s="302">
        <v>366.19999999999993</v>
      </c>
      <c r="F312" s="302">
        <v>360.15</v>
      </c>
      <c r="G312" s="302">
        <v>356.24999999999994</v>
      </c>
      <c r="H312" s="302">
        <v>376.14999999999992</v>
      </c>
      <c r="I312" s="302">
        <v>380.0499999999999</v>
      </c>
      <c r="J312" s="302">
        <v>386.09999999999991</v>
      </c>
      <c r="K312" s="301">
        <v>374</v>
      </c>
      <c r="L312" s="301">
        <v>364.05</v>
      </c>
      <c r="M312" s="301">
        <v>3.0886</v>
      </c>
      <c r="N312" s="1"/>
      <c r="O312" s="1"/>
    </row>
    <row r="313" spans="1:15" ht="12.75" customHeight="1">
      <c r="A313" s="30">
        <v>303</v>
      </c>
      <c r="B313" s="311" t="s">
        <v>449</v>
      </c>
      <c r="C313" s="301">
        <v>245.3</v>
      </c>
      <c r="D313" s="302">
        <v>244.4</v>
      </c>
      <c r="E313" s="302">
        <v>239.95000000000002</v>
      </c>
      <c r="F313" s="302">
        <v>234.60000000000002</v>
      </c>
      <c r="G313" s="302">
        <v>230.15000000000003</v>
      </c>
      <c r="H313" s="302">
        <v>249.75</v>
      </c>
      <c r="I313" s="302">
        <v>254.2</v>
      </c>
      <c r="J313" s="302">
        <v>259.54999999999995</v>
      </c>
      <c r="K313" s="301">
        <v>248.85</v>
      </c>
      <c r="L313" s="301">
        <v>239.05</v>
      </c>
      <c r="M313" s="301">
        <v>2.0286300000000002</v>
      </c>
      <c r="N313" s="1"/>
      <c r="O313" s="1"/>
    </row>
    <row r="314" spans="1:15" ht="12.75" customHeight="1">
      <c r="A314" s="30">
        <v>304</v>
      </c>
      <c r="B314" s="311" t="s">
        <v>154</v>
      </c>
      <c r="C314" s="301">
        <v>761.35</v>
      </c>
      <c r="D314" s="302">
        <v>759.48333333333323</v>
      </c>
      <c r="E314" s="302">
        <v>752.31666666666649</v>
      </c>
      <c r="F314" s="302">
        <v>743.2833333333333</v>
      </c>
      <c r="G314" s="302">
        <v>736.11666666666656</v>
      </c>
      <c r="H314" s="302">
        <v>768.51666666666642</v>
      </c>
      <c r="I314" s="302">
        <v>775.68333333333317</v>
      </c>
      <c r="J314" s="302">
        <v>784.71666666666636</v>
      </c>
      <c r="K314" s="301">
        <v>766.65</v>
      </c>
      <c r="L314" s="301">
        <v>750.45</v>
      </c>
      <c r="M314" s="301">
        <v>7.1656599999999999</v>
      </c>
      <c r="N314" s="1"/>
      <c r="O314" s="1"/>
    </row>
    <row r="315" spans="1:15" ht="12.75" customHeight="1">
      <c r="A315" s="30">
        <v>305</v>
      </c>
      <c r="B315" s="311" t="s">
        <v>454</v>
      </c>
      <c r="C315" s="301">
        <v>1276.6500000000001</v>
      </c>
      <c r="D315" s="302">
        <v>1268.8666666666666</v>
      </c>
      <c r="E315" s="302">
        <v>1253.3833333333332</v>
      </c>
      <c r="F315" s="302">
        <v>1230.1166666666666</v>
      </c>
      <c r="G315" s="302">
        <v>1214.6333333333332</v>
      </c>
      <c r="H315" s="302">
        <v>1292.1333333333332</v>
      </c>
      <c r="I315" s="302">
        <v>1307.6166666666663</v>
      </c>
      <c r="J315" s="302">
        <v>1330.8833333333332</v>
      </c>
      <c r="K315" s="301">
        <v>1284.3499999999999</v>
      </c>
      <c r="L315" s="301">
        <v>1245.5999999999999</v>
      </c>
      <c r="M315" s="301">
        <v>2.1028899999999999</v>
      </c>
      <c r="N315" s="1"/>
      <c r="O315" s="1"/>
    </row>
    <row r="316" spans="1:15" ht="12.75" customHeight="1">
      <c r="A316" s="30">
        <v>306</v>
      </c>
      <c r="B316" s="311" t="s">
        <v>155</v>
      </c>
      <c r="C316" s="301">
        <v>1440.75</v>
      </c>
      <c r="D316" s="302">
        <v>1436.3333333333333</v>
      </c>
      <c r="E316" s="302">
        <v>1424.4166666666665</v>
      </c>
      <c r="F316" s="302">
        <v>1408.0833333333333</v>
      </c>
      <c r="G316" s="302">
        <v>1396.1666666666665</v>
      </c>
      <c r="H316" s="302">
        <v>1452.6666666666665</v>
      </c>
      <c r="I316" s="302">
        <v>1464.583333333333</v>
      </c>
      <c r="J316" s="302">
        <v>1480.9166666666665</v>
      </c>
      <c r="K316" s="301">
        <v>1448.25</v>
      </c>
      <c r="L316" s="301">
        <v>1420</v>
      </c>
      <c r="M316" s="301">
        <v>2.0285799999999998</v>
      </c>
      <c r="N316" s="1"/>
      <c r="O316" s="1"/>
    </row>
    <row r="317" spans="1:15" ht="12.75" customHeight="1">
      <c r="A317" s="30">
        <v>307</v>
      </c>
      <c r="B317" s="311" t="s">
        <v>156</v>
      </c>
      <c r="C317" s="301">
        <v>818.3</v>
      </c>
      <c r="D317" s="302">
        <v>815.0333333333333</v>
      </c>
      <c r="E317" s="302">
        <v>806.36666666666656</v>
      </c>
      <c r="F317" s="302">
        <v>794.43333333333328</v>
      </c>
      <c r="G317" s="302">
        <v>785.76666666666654</v>
      </c>
      <c r="H317" s="302">
        <v>826.96666666666658</v>
      </c>
      <c r="I317" s="302">
        <v>835.63333333333333</v>
      </c>
      <c r="J317" s="302">
        <v>847.56666666666661</v>
      </c>
      <c r="K317" s="301">
        <v>823.7</v>
      </c>
      <c r="L317" s="301">
        <v>803.1</v>
      </c>
      <c r="M317" s="301">
        <v>2.1644199999999998</v>
      </c>
      <c r="N317" s="1"/>
      <c r="O317" s="1"/>
    </row>
    <row r="318" spans="1:15" ht="12.75" customHeight="1">
      <c r="A318" s="30">
        <v>308</v>
      </c>
      <c r="B318" s="311" t="s">
        <v>157</v>
      </c>
      <c r="C318" s="301">
        <v>756</v>
      </c>
      <c r="D318" s="302">
        <v>752.05000000000007</v>
      </c>
      <c r="E318" s="302">
        <v>743.95000000000016</v>
      </c>
      <c r="F318" s="302">
        <v>731.90000000000009</v>
      </c>
      <c r="G318" s="302">
        <v>723.80000000000018</v>
      </c>
      <c r="H318" s="302">
        <v>764.10000000000014</v>
      </c>
      <c r="I318" s="302">
        <v>772.2</v>
      </c>
      <c r="J318" s="302">
        <v>784.25000000000011</v>
      </c>
      <c r="K318" s="301">
        <v>760.15</v>
      </c>
      <c r="L318" s="301">
        <v>740</v>
      </c>
      <c r="M318" s="301">
        <v>6.43391</v>
      </c>
      <c r="N318" s="1"/>
      <c r="O318" s="1"/>
    </row>
    <row r="319" spans="1:15" ht="12.75" customHeight="1">
      <c r="A319" s="30">
        <v>309</v>
      </c>
      <c r="B319" s="311" t="s">
        <v>445</v>
      </c>
      <c r="C319" s="301">
        <v>210.8</v>
      </c>
      <c r="D319" s="302">
        <v>209.79999999999998</v>
      </c>
      <c r="E319" s="302">
        <v>207.99999999999997</v>
      </c>
      <c r="F319" s="302">
        <v>205.2</v>
      </c>
      <c r="G319" s="302">
        <v>203.39999999999998</v>
      </c>
      <c r="H319" s="302">
        <v>212.59999999999997</v>
      </c>
      <c r="I319" s="302">
        <v>214.39999999999998</v>
      </c>
      <c r="J319" s="302">
        <v>217.19999999999996</v>
      </c>
      <c r="K319" s="301">
        <v>211.6</v>
      </c>
      <c r="L319" s="301">
        <v>207</v>
      </c>
      <c r="M319" s="301">
        <v>1.5791200000000001</v>
      </c>
      <c r="N319" s="1"/>
      <c r="O319" s="1"/>
    </row>
    <row r="320" spans="1:15" ht="12.75" customHeight="1">
      <c r="A320" s="30">
        <v>310</v>
      </c>
      <c r="B320" s="311" t="s">
        <v>452</v>
      </c>
      <c r="C320" s="301">
        <v>162</v>
      </c>
      <c r="D320" s="302">
        <v>161.36666666666667</v>
      </c>
      <c r="E320" s="302">
        <v>159.73333333333335</v>
      </c>
      <c r="F320" s="302">
        <v>157.46666666666667</v>
      </c>
      <c r="G320" s="302">
        <v>155.83333333333334</v>
      </c>
      <c r="H320" s="302">
        <v>163.63333333333335</v>
      </c>
      <c r="I320" s="302">
        <v>165.26666666666668</v>
      </c>
      <c r="J320" s="302">
        <v>167.53333333333336</v>
      </c>
      <c r="K320" s="301">
        <v>163</v>
      </c>
      <c r="L320" s="301">
        <v>159.1</v>
      </c>
      <c r="M320" s="301">
        <v>0.59523000000000004</v>
      </c>
      <c r="N320" s="1"/>
      <c r="O320" s="1"/>
    </row>
    <row r="321" spans="1:15" ht="12.75" customHeight="1">
      <c r="A321" s="30">
        <v>311</v>
      </c>
      <c r="B321" s="311" t="s">
        <v>450</v>
      </c>
      <c r="C321" s="301">
        <v>184.6</v>
      </c>
      <c r="D321" s="302">
        <v>181.33333333333334</v>
      </c>
      <c r="E321" s="302">
        <v>173.26666666666668</v>
      </c>
      <c r="F321" s="302">
        <v>161.93333333333334</v>
      </c>
      <c r="G321" s="302">
        <v>153.86666666666667</v>
      </c>
      <c r="H321" s="302">
        <v>192.66666666666669</v>
      </c>
      <c r="I321" s="302">
        <v>200.73333333333335</v>
      </c>
      <c r="J321" s="302">
        <v>212.06666666666669</v>
      </c>
      <c r="K321" s="301">
        <v>189.4</v>
      </c>
      <c r="L321" s="301">
        <v>170</v>
      </c>
      <c r="M321" s="301">
        <v>24.027470000000001</v>
      </c>
      <c r="N321" s="1"/>
      <c r="O321" s="1"/>
    </row>
    <row r="322" spans="1:15" ht="12.75" customHeight="1">
      <c r="A322" s="30">
        <v>312</v>
      </c>
      <c r="B322" s="311" t="s">
        <v>451</v>
      </c>
      <c r="C322" s="301">
        <v>917</v>
      </c>
      <c r="D322" s="302">
        <v>910.61666666666667</v>
      </c>
      <c r="E322" s="302">
        <v>897.5333333333333</v>
      </c>
      <c r="F322" s="302">
        <v>878.06666666666661</v>
      </c>
      <c r="G322" s="302">
        <v>864.98333333333323</v>
      </c>
      <c r="H322" s="302">
        <v>930.08333333333337</v>
      </c>
      <c r="I322" s="302">
        <v>943.16666666666663</v>
      </c>
      <c r="J322" s="302">
        <v>962.63333333333344</v>
      </c>
      <c r="K322" s="301">
        <v>923.7</v>
      </c>
      <c r="L322" s="301">
        <v>891.15</v>
      </c>
      <c r="M322" s="301">
        <v>4.0156200000000002</v>
      </c>
      <c r="N322" s="1"/>
      <c r="O322" s="1"/>
    </row>
    <row r="323" spans="1:15" ht="12.75" customHeight="1">
      <c r="A323" s="30">
        <v>313</v>
      </c>
      <c r="B323" s="311" t="s">
        <v>158</v>
      </c>
      <c r="C323" s="301">
        <v>2831.9</v>
      </c>
      <c r="D323" s="302">
        <v>2877.6833333333329</v>
      </c>
      <c r="E323" s="302">
        <v>2772.2166666666658</v>
      </c>
      <c r="F323" s="302">
        <v>2712.5333333333328</v>
      </c>
      <c r="G323" s="302">
        <v>2607.0666666666657</v>
      </c>
      <c r="H323" s="302">
        <v>2937.3666666666659</v>
      </c>
      <c r="I323" s="302">
        <v>3042.833333333333</v>
      </c>
      <c r="J323" s="302">
        <v>3102.516666666666</v>
      </c>
      <c r="K323" s="301">
        <v>2983.15</v>
      </c>
      <c r="L323" s="301">
        <v>2818</v>
      </c>
      <c r="M323" s="301">
        <v>7.2533300000000001</v>
      </c>
      <c r="N323" s="1"/>
      <c r="O323" s="1"/>
    </row>
    <row r="324" spans="1:15" ht="12.75" customHeight="1">
      <c r="A324" s="30">
        <v>314</v>
      </c>
      <c r="B324" s="311" t="s">
        <v>442</v>
      </c>
      <c r="C324" s="301">
        <v>39.85</v>
      </c>
      <c r="D324" s="302">
        <v>38.31666666666667</v>
      </c>
      <c r="E324" s="302">
        <v>36.033333333333339</v>
      </c>
      <c r="F324" s="302">
        <v>32.216666666666669</v>
      </c>
      <c r="G324" s="302">
        <v>29.933333333333337</v>
      </c>
      <c r="H324" s="302">
        <v>42.13333333333334</v>
      </c>
      <c r="I324" s="302">
        <v>44.416666666666671</v>
      </c>
      <c r="J324" s="302">
        <v>48.233333333333341</v>
      </c>
      <c r="K324" s="301">
        <v>40.6</v>
      </c>
      <c r="L324" s="301">
        <v>34.5</v>
      </c>
      <c r="M324" s="301">
        <v>96.313010000000006</v>
      </c>
      <c r="N324" s="1"/>
      <c r="O324" s="1"/>
    </row>
    <row r="325" spans="1:15" ht="12.75" customHeight="1">
      <c r="A325" s="30">
        <v>315</v>
      </c>
      <c r="B325" s="311" t="s">
        <v>443</v>
      </c>
      <c r="C325" s="301">
        <v>143.25</v>
      </c>
      <c r="D325" s="302">
        <v>143.93333333333331</v>
      </c>
      <c r="E325" s="302">
        <v>141.96666666666661</v>
      </c>
      <c r="F325" s="302">
        <v>140.68333333333331</v>
      </c>
      <c r="G325" s="302">
        <v>138.71666666666661</v>
      </c>
      <c r="H325" s="302">
        <v>145.21666666666661</v>
      </c>
      <c r="I325" s="302">
        <v>147.18333333333331</v>
      </c>
      <c r="J325" s="302">
        <v>148.46666666666661</v>
      </c>
      <c r="K325" s="301">
        <v>145.9</v>
      </c>
      <c r="L325" s="301">
        <v>142.65</v>
      </c>
      <c r="M325" s="301">
        <v>1.04782</v>
      </c>
      <c r="N325" s="1"/>
      <c r="O325" s="1"/>
    </row>
    <row r="326" spans="1:15" ht="12.75" customHeight="1">
      <c r="A326" s="30">
        <v>316</v>
      </c>
      <c r="B326" s="311" t="s">
        <v>453</v>
      </c>
      <c r="C326" s="301">
        <v>729.15</v>
      </c>
      <c r="D326" s="302">
        <v>733.05000000000007</v>
      </c>
      <c r="E326" s="302">
        <v>721.10000000000014</v>
      </c>
      <c r="F326" s="302">
        <v>713.05000000000007</v>
      </c>
      <c r="G326" s="302">
        <v>701.10000000000014</v>
      </c>
      <c r="H326" s="302">
        <v>741.10000000000014</v>
      </c>
      <c r="I326" s="302">
        <v>753.05000000000018</v>
      </c>
      <c r="J326" s="302">
        <v>761.10000000000014</v>
      </c>
      <c r="K326" s="301">
        <v>745</v>
      </c>
      <c r="L326" s="301">
        <v>725</v>
      </c>
      <c r="M326" s="301">
        <v>1.2561899999999999</v>
      </c>
      <c r="N326" s="1"/>
      <c r="O326" s="1"/>
    </row>
    <row r="327" spans="1:15" ht="12.75" customHeight="1">
      <c r="A327" s="30">
        <v>317</v>
      </c>
      <c r="B327" s="311" t="s">
        <v>159</v>
      </c>
      <c r="C327" s="301">
        <v>2260.65</v>
      </c>
      <c r="D327" s="302">
        <v>2285.6833333333329</v>
      </c>
      <c r="E327" s="302">
        <v>2227.3666666666659</v>
      </c>
      <c r="F327" s="302">
        <v>2194.083333333333</v>
      </c>
      <c r="G327" s="302">
        <v>2135.766666666666</v>
      </c>
      <c r="H327" s="302">
        <v>2318.9666666666658</v>
      </c>
      <c r="I327" s="302">
        <v>2377.2833333333324</v>
      </c>
      <c r="J327" s="302">
        <v>2410.5666666666657</v>
      </c>
      <c r="K327" s="301">
        <v>2344</v>
      </c>
      <c r="L327" s="301">
        <v>2252.4</v>
      </c>
      <c r="M327" s="301">
        <v>8.0868400000000005</v>
      </c>
      <c r="N327" s="1"/>
      <c r="O327" s="1"/>
    </row>
    <row r="328" spans="1:15" ht="12.75" customHeight="1">
      <c r="A328" s="30">
        <v>318</v>
      </c>
      <c r="B328" s="311" t="s">
        <v>160</v>
      </c>
      <c r="C328" s="301">
        <v>70553</v>
      </c>
      <c r="D328" s="302">
        <v>70076</v>
      </c>
      <c r="E328" s="302">
        <v>69377</v>
      </c>
      <c r="F328" s="302">
        <v>68201</v>
      </c>
      <c r="G328" s="302">
        <v>67502</v>
      </c>
      <c r="H328" s="302">
        <v>71252</v>
      </c>
      <c r="I328" s="302">
        <v>71951</v>
      </c>
      <c r="J328" s="302">
        <v>73127</v>
      </c>
      <c r="K328" s="301">
        <v>70775</v>
      </c>
      <c r="L328" s="301">
        <v>68900</v>
      </c>
      <c r="M328" s="301">
        <v>0.12531999999999999</v>
      </c>
      <c r="N328" s="1"/>
      <c r="O328" s="1"/>
    </row>
    <row r="329" spans="1:15" ht="12.75" customHeight="1">
      <c r="A329" s="30">
        <v>319</v>
      </c>
      <c r="B329" s="311" t="s">
        <v>447</v>
      </c>
      <c r="C329" s="301">
        <v>83.55</v>
      </c>
      <c r="D329" s="302">
        <v>84.816666666666663</v>
      </c>
      <c r="E329" s="302">
        <v>81.73333333333332</v>
      </c>
      <c r="F329" s="302">
        <v>79.916666666666657</v>
      </c>
      <c r="G329" s="302">
        <v>76.833333333333314</v>
      </c>
      <c r="H329" s="302">
        <v>86.633333333333326</v>
      </c>
      <c r="I329" s="302">
        <v>89.716666666666669</v>
      </c>
      <c r="J329" s="302">
        <v>91.533333333333331</v>
      </c>
      <c r="K329" s="301">
        <v>87.9</v>
      </c>
      <c r="L329" s="301">
        <v>83</v>
      </c>
      <c r="M329" s="301">
        <v>69.896810000000002</v>
      </c>
      <c r="N329" s="1"/>
      <c r="O329" s="1"/>
    </row>
    <row r="330" spans="1:15" ht="12.75" customHeight="1">
      <c r="A330" s="30">
        <v>320</v>
      </c>
      <c r="B330" s="311" t="s">
        <v>161</v>
      </c>
      <c r="C330" s="301">
        <v>985.3</v>
      </c>
      <c r="D330" s="302">
        <v>989.43333333333339</v>
      </c>
      <c r="E330" s="302">
        <v>975.86666666666679</v>
      </c>
      <c r="F330" s="302">
        <v>966.43333333333339</v>
      </c>
      <c r="G330" s="302">
        <v>952.86666666666679</v>
      </c>
      <c r="H330" s="302">
        <v>998.86666666666679</v>
      </c>
      <c r="I330" s="302">
        <v>1012.4333333333334</v>
      </c>
      <c r="J330" s="302">
        <v>1021.8666666666668</v>
      </c>
      <c r="K330" s="301">
        <v>1003</v>
      </c>
      <c r="L330" s="301">
        <v>980</v>
      </c>
      <c r="M330" s="301">
        <v>9.4482700000000008</v>
      </c>
      <c r="N330" s="1"/>
      <c r="O330" s="1"/>
    </row>
    <row r="331" spans="1:15" ht="12.75" customHeight="1">
      <c r="A331" s="30">
        <v>321</v>
      </c>
      <c r="B331" s="311" t="s">
        <v>162</v>
      </c>
      <c r="C331" s="301">
        <v>281.89999999999998</v>
      </c>
      <c r="D331" s="302">
        <v>281.63333333333333</v>
      </c>
      <c r="E331" s="302">
        <v>278.76666666666665</v>
      </c>
      <c r="F331" s="302">
        <v>275.63333333333333</v>
      </c>
      <c r="G331" s="302">
        <v>272.76666666666665</v>
      </c>
      <c r="H331" s="302">
        <v>284.76666666666665</v>
      </c>
      <c r="I331" s="302">
        <v>287.63333333333333</v>
      </c>
      <c r="J331" s="302">
        <v>290.76666666666665</v>
      </c>
      <c r="K331" s="301">
        <v>284.5</v>
      </c>
      <c r="L331" s="301">
        <v>278.5</v>
      </c>
      <c r="M331" s="301">
        <v>2.4733299999999998</v>
      </c>
      <c r="N331" s="1"/>
      <c r="O331" s="1"/>
    </row>
    <row r="332" spans="1:15" ht="12.75" customHeight="1">
      <c r="A332" s="30">
        <v>322</v>
      </c>
      <c r="B332" s="311" t="s">
        <v>267</v>
      </c>
      <c r="C332" s="301">
        <v>644.70000000000005</v>
      </c>
      <c r="D332" s="302">
        <v>643.35</v>
      </c>
      <c r="E332" s="302">
        <v>636.35</v>
      </c>
      <c r="F332" s="302">
        <v>628</v>
      </c>
      <c r="G332" s="302">
        <v>621</v>
      </c>
      <c r="H332" s="302">
        <v>651.70000000000005</v>
      </c>
      <c r="I332" s="302">
        <v>658.7</v>
      </c>
      <c r="J332" s="302">
        <v>667.05000000000007</v>
      </c>
      <c r="K332" s="301">
        <v>650.35</v>
      </c>
      <c r="L332" s="301">
        <v>635</v>
      </c>
      <c r="M332" s="301">
        <v>1.7194499999999999</v>
      </c>
      <c r="N332" s="1"/>
      <c r="O332" s="1"/>
    </row>
    <row r="333" spans="1:15" ht="12.75" customHeight="1">
      <c r="A333" s="30">
        <v>323</v>
      </c>
      <c r="B333" s="311" t="s">
        <v>163</v>
      </c>
      <c r="C333" s="301">
        <v>69.3</v>
      </c>
      <c r="D333" s="302">
        <v>68.86666666666666</v>
      </c>
      <c r="E333" s="302">
        <v>68.033333333333317</v>
      </c>
      <c r="F333" s="302">
        <v>66.766666666666652</v>
      </c>
      <c r="G333" s="302">
        <v>65.933333333333309</v>
      </c>
      <c r="H333" s="302">
        <v>70.133333333333326</v>
      </c>
      <c r="I333" s="302">
        <v>70.966666666666669</v>
      </c>
      <c r="J333" s="302">
        <v>72.233333333333334</v>
      </c>
      <c r="K333" s="301">
        <v>69.7</v>
      </c>
      <c r="L333" s="301">
        <v>67.599999999999994</v>
      </c>
      <c r="M333" s="301">
        <v>179.83417</v>
      </c>
      <c r="N333" s="1"/>
      <c r="O333" s="1"/>
    </row>
    <row r="334" spans="1:15" ht="12.75" customHeight="1">
      <c r="A334" s="30">
        <v>324</v>
      </c>
      <c r="B334" s="311" t="s">
        <v>164</v>
      </c>
      <c r="C334" s="301">
        <v>3919.6</v>
      </c>
      <c r="D334" s="302">
        <v>3883.2000000000003</v>
      </c>
      <c r="E334" s="302">
        <v>3806.4000000000005</v>
      </c>
      <c r="F334" s="302">
        <v>3693.2000000000003</v>
      </c>
      <c r="G334" s="302">
        <v>3616.4000000000005</v>
      </c>
      <c r="H334" s="302">
        <v>3996.4000000000005</v>
      </c>
      <c r="I334" s="302">
        <v>4073.2000000000007</v>
      </c>
      <c r="J334" s="302">
        <v>4186.4000000000005</v>
      </c>
      <c r="K334" s="301">
        <v>3960</v>
      </c>
      <c r="L334" s="301">
        <v>3770</v>
      </c>
      <c r="M334" s="301">
        <v>8.0055099999999992</v>
      </c>
      <c r="N334" s="1"/>
      <c r="O334" s="1"/>
    </row>
    <row r="335" spans="1:15" ht="12.75" customHeight="1">
      <c r="A335" s="30">
        <v>325</v>
      </c>
      <c r="B335" s="311" t="s">
        <v>165</v>
      </c>
      <c r="C335" s="301">
        <v>3619.65</v>
      </c>
      <c r="D335" s="302">
        <v>3607.5499999999997</v>
      </c>
      <c r="E335" s="302">
        <v>3578.1999999999994</v>
      </c>
      <c r="F335" s="302">
        <v>3536.7499999999995</v>
      </c>
      <c r="G335" s="302">
        <v>3507.3999999999992</v>
      </c>
      <c r="H335" s="302">
        <v>3648.9999999999995</v>
      </c>
      <c r="I335" s="302">
        <v>3678.35</v>
      </c>
      <c r="J335" s="302">
        <v>3719.7999999999997</v>
      </c>
      <c r="K335" s="301">
        <v>3636.9</v>
      </c>
      <c r="L335" s="301">
        <v>3566.1</v>
      </c>
      <c r="M335" s="301">
        <v>0.64971000000000001</v>
      </c>
      <c r="N335" s="1"/>
      <c r="O335" s="1"/>
    </row>
    <row r="336" spans="1:15" ht="12.75" customHeight="1">
      <c r="A336" s="30">
        <v>326</v>
      </c>
      <c r="B336" s="311" t="s">
        <v>839</v>
      </c>
      <c r="C336" s="301">
        <v>619.85</v>
      </c>
      <c r="D336" s="302">
        <v>604.9666666666667</v>
      </c>
      <c r="E336" s="302">
        <v>584.88333333333344</v>
      </c>
      <c r="F336" s="302">
        <v>549.91666666666674</v>
      </c>
      <c r="G336" s="302">
        <v>529.83333333333348</v>
      </c>
      <c r="H336" s="302">
        <v>639.93333333333339</v>
      </c>
      <c r="I336" s="302">
        <v>660.01666666666665</v>
      </c>
      <c r="J336" s="302">
        <v>694.98333333333335</v>
      </c>
      <c r="K336" s="301">
        <v>625.04999999999995</v>
      </c>
      <c r="L336" s="301">
        <v>570</v>
      </c>
      <c r="M336" s="301">
        <v>21.045909999999999</v>
      </c>
      <c r="N336" s="1"/>
      <c r="O336" s="1"/>
    </row>
    <row r="337" spans="1:15" ht="12.75" customHeight="1">
      <c r="A337" s="30">
        <v>327</v>
      </c>
      <c r="B337" s="311" t="s">
        <v>455</v>
      </c>
      <c r="C337" s="301">
        <v>28.5</v>
      </c>
      <c r="D337" s="302">
        <v>28.366666666666664</v>
      </c>
      <c r="E337" s="302">
        <v>28.033333333333328</v>
      </c>
      <c r="F337" s="302">
        <v>27.566666666666663</v>
      </c>
      <c r="G337" s="302">
        <v>27.233333333333327</v>
      </c>
      <c r="H337" s="302">
        <v>28.833333333333329</v>
      </c>
      <c r="I337" s="302">
        <v>29.166666666666664</v>
      </c>
      <c r="J337" s="302">
        <v>29.633333333333329</v>
      </c>
      <c r="K337" s="301">
        <v>28.7</v>
      </c>
      <c r="L337" s="301">
        <v>27.9</v>
      </c>
      <c r="M337" s="301">
        <v>26.684660000000001</v>
      </c>
      <c r="N337" s="1"/>
      <c r="O337" s="1"/>
    </row>
    <row r="338" spans="1:15" ht="12.75" customHeight="1">
      <c r="A338" s="30">
        <v>328</v>
      </c>
      <c r="B338" s="311" t="s">
        <v>456</v>
      </c>
      <c r="C338" s="301">
        <v>54.5</v>
      </c>
      <c r="D338" s="302">
        <v>54.733333333333327</v>
      </c>
      <c r="E338" s="302">
        <v>53.866666666666653</v>
      </c>
      <c r="F338" s="302">
        <v>53.233333333333327</v>
      </c>
      <c r="G338" s="302">
        <v>52.366666666666653</v>
      </c>
      <c r="H338" s="302">
        <v>55.366666666666653</v>
      </c>
      <c r="I338" s="302">
        <v>56.233333333333327</v>
      </c>
      <c r="J338" s="302">
        <v>56.866666666666653</v>
      </c>
      <c r="K338" s="301">
        <v>55.6</v>
      </c>
      <c r="L338" s="301">
        <v>54.1</v>
      </c>
      <c r="M338" s="301">
        <v>20.14414</v>
      </c>
      <c r="N338" s="1"/>
      <c r="O338" s="1"/>
    </row>
    <row r="339" spans="1:15" ht="12.75" customHeight="1">
      <c r="A339" s="30">
        <v>329</v>
      </c>
      <c r="B339" s="311" t="s">
        <v>457</v>
      </c>
      <c r="C339" s="301">
        <v>539.5</v>
      </c>
      <c r="D339" s="302">
        <v>538.94999999999993</v>
      </c>
      <c r="E339" s="302">
        <v>535.39999999999986</v>
      </c>
      <c r="F339" s="302">
        <v>531.29999999999995</v>
      </c>
      <c r="G339" s="302">
        <v>527.74999999999989</v>
      </c>
      <c r="H339" s="302">
        <v>543.04999999999984</v>
      </c>
      <c r="I339" s="302">
        <v>546.5999999999998</v>
      </c>
      <c r="J339" s="302">
        <v>550.69999999999982</v>
      </c>
      <c r="K339" s="301">
        <v>542.5</v>
      </c>
      <c r="L339" s="301">
        <v>534.85</v>
      </c>
      <c r="M339" s="301">
        <v>0.19273999999999999</v>
      </c>
      <c r="N339" s="1"/>
      <c r="O339" s="1"/>
    </row>
    <row r="340" spans="1:15" ht="12.75" customHeight="1">
      <c r="A340" s="30">
        <v>330</v>
      </c>
      <c r="B340" s="311" t="s">
        <v>166</v>
      </c>
      <c r="C340" s="301">
        <v>17231.650000000001</v>
      </c>
      <c r="D340" s="302">
        <v>17134.566666666666</v>
      </c>
      <c r="E340" s="302">
        <v>17019.133333333331</v>
      </c>
      <c r="F340" s="302">
        <v>16806.616666666665</v>
      </c>
      <c r="G340" s="302">
        <v>16691.183333333331</v>
      </c>
      <c r="H340" s="302">
        <v>17347.083333333332</v>
      </c>
      <c r="I340" s="302">
        <v>17462.516666666666</v>
      </c>
      <c r="J340" s="302">
        <v>17675.033333333333</v>
      </c>
      <c r="K340" s="301">
        <v>17250</v>
      </c>
      <c r="L340" s="301">
        <v>16922.05</v>
      </c>
      <c r="M340" s="301">
        <v>0.30380000000000001</v>
      </c>
      <c r="N340" s="1"/>
      <c r="O340" s="1"/>
    </row>
    <row r="341" spans="1:15" ht="12.75" customHeight="1">
      <c r="A341" s="30">
        <v>331</v>
      </c>
      <c r="B341" s="311" t="s">
        <v>463</v>
      </c>
      <c r="C341" s="301">
        <v>64.150000000000006</v>
      </c>
      <c r="D341" s="302">
        <v>63.550000000000004</v>
      </c>
      <c r="E341" s="302">
        <v>62.600000000000009</v>
      </c>
      <c r="F341" s="302">
        <v>61.050000000000004</v>
      </c>
      <c r="G341" s="302">
        <v>60.100000000000009</v>
      </c>
      <c r="H341" s="302">
        <v>65.100000000000009</v>
      </c>
      <c r="I341" s="302">
        <v>66.050000000000011</v>
      </c>
      <c r="J341" s="302">
        <v>67.600000000000009</v>
      </c>
      <c r="K341" s="301">
        <v>64.5</v>
      </c>
      <c r="L341" s="301">
        <v>62</v>
      </c>
      <c r="M341" s="301">
        <v>12.426909999999999</v>
      </c>
      <c r="N341" s="1"/>
      <c r="O341" s="1"/>
    </row>
    <row r="342" spans="1:15" ht="12.75" customHeight="1">
      <c r="A342" s="30">
        <v>332</v>
      </c>
      <c r="B342" s="311" t="s">
        <v>462</v>
      </c>
      <c r="C342" s="301">
        <v>40.950000000000003</v>
      </c>
      <c r="D342" s="302">
        <v>40.783333333333339</v>
      </c>
      <c r="E342" s="302">
        <v>40.366666666666674</v>
      </c>
      <c r="F342" s="302">
        <v>39.783333333333339</v>
      </c>
      <c r="G342" s="302">
        <v>39.366666666666674</v>
      </c>
      <c r="H342" s="302">
        <v>41.366666666666674</v>
      </c>
      <c r="I342" s="302">
        <v>41.783333333333346</v>
      </c>
      <c r="J342" s="302">
        <v>42.366666666666674</v>
      </c>
      <c r="K342" s="301">
        <v>41.2</v>
      </c>
      <c r="L342" s="301">
        <v>40.200000000000003</v>
      </c>
      <c r="M342" s="301">
        <v>7.21488</v>
      </c>
      <c r="N342" s="1"/>
      <c r="O342" s="1"/>
    </row>
    <row r="343" spans="1:15" ht="12.75" customHeight="1">
      <c r="A343" s="30">
        <v>333</v>
      </c>
      <c r="B343" s="311" t="s">
        <v>461</v>
      </c>
      <c r="C343" s="301">
        <v>636.5</v>
      </c>
      <c r="D343" s="302">
        <v>637.19999999999993</v>
      </c>
      <c r="E343" s="302">
        <v>627.69999999999982</v>
      </c>
      <c r="F343" s="302">
        <v>618.89999999999986</v>
      </c>
      <c r="G343" s="302">
        <v>609.39999999999975</v>
      </c>
      <c r="H343" s="302">
        <v>645.99999999999989</v>
      </c>
      <c r="I343" s="302">
        <v>655.50000000000011</v>
      </c>
      <c r="J343" s="302">
        <v>664.3</v>
      </c>
      <c r="K343" s="301">
        <v>646.70000000000005</v>
      </c>
      <c r="L343" s="301">
        <v>628.4</v>
      </c>
      <c r="M343" s="301">
        <v>0.91552999999999995</v>
      </c>
      <c r="N343" s="1"/>
      <c r="O343" s="1"/>
    </row>
    <row r="344" spans="1:15" ht="12.75" customHeight="1">
      <c r="A344" s="30">
        <v>334</v>
      </c>
      <c r="B344" s="311" t="s">
        <v>458</v>
      </c>
      <c r="C344" s="301">
        <v>31.05</v>
      </c>
      <c r="D344" s="302">
        <v>30.883333333333336</v>
      </c>
      <c r="E344" s="302">
        <v>30.566666666666674</v>
      </c>
      <c r="F344" s="302">
        <v>30.083333333333336</v>
      </c>
      <c r="G344" s="302">
        <v>29.766666666666673</v>
      </c>
      <c r="H344" s="302">
        <v>31.366666666666674</v>
      </c>
      <c r="I344" s="302">
        <v>31.683333333333337</v>
      </c>
      <c r="J344" s="302">
        <v>32.166666666666671</v>
      </c>
      <c r="K344" s="301">
        <v>31.2</v>
      </c>
      <c r="L344" s="301">
        <v>30.4</v>
      </c>
      <c r="M344" s="301">
        <v>23.315270000000002</v>
      </c>
      <c r="N344" s="1"/>
      <c r="O344" s="1"/>
    </row>
    <row r="345" spans="1:15" ht="12.75" customHeight="1">
      <c r="A345" s="30">
        <v>335</v>
      </c>
      <c r="B345" s="311" t="s">
        <v>533</v>
      </c>
      <c r="C345" s="301">
        <v>81.25</v>
      </c>
      <c r="D345" s="302">
        <v>81.066666666666663</v>
      </c>
      <c r="E345" s="302">
        <v>80.183333333333323</v>
      </c>
      <c r="F345" s="302">
        <v>79.11666666666666</v>
      </c>
      <c r="G345" s="302">
        <v>78.23333333333332</v>
      </c>
      <c r="H345" s="302">
        <v>82.133333333333326</v>
      </c>
      <c r="I345" s="302">
        <v>83.016666666666652</v>
      </c>
      <c r="J345" s="302">
        <v>84.083333333333329</v>
      </c>
      <c r="K345" s="301">
        <v>81.95</v>
      </c>
      <c r="L345" s="301">
        <v>80</v>
      </c>
      <c r="M345" s="301">
        <v>3.1739899999999999</v>
      </c>
      <c r="N345" s="1"/>
      <c r="O345" s="1"/>
    </row>
    <row r="346" spans="1:15" ht="12.75" customHeight="1">
      <c r="A346" s="30">
        <v>336</v>
      </c>
      <c r="B346" s="311" t="s">
        <v>464</v>
      </c>
      <c r="C346" s="301">
        <v>1716.3</v>
      </c>
      <c r="D346" s="302">
        <v>1718.3500000000001</v>
      </c>
      <c r="E346" s="302">
        <v>1700.7500000000002</v>
      </c>
      <c r="F346" s="302">
        <v>1685.2</v>
      </c>
      <c r="G346" s="302">
        <v>1667.6000000000001</v>
      </c>
      <c r="H346" s="302">
        <v>1733.9000000000003</v>
      </c>
      <c r="I346" s="302">
        <v>1751.5000000000002</v>
      </c>
      <c r="J346" s="302">
        <v>1767.0500000000004</v>
      </c>
      <c r="K346" s="301">
        <v>1735.95</v>
      </c>
      <c r="L346" s="301">
        <v>1702.8</v>
      </c>
      <c r="M346" s="301">
        <v>1.074E-2</v>
      </c>
      <c r="N346" s="1"/>
      <c r="O346" s="1"/>
    </row>
    <row r="347" spans="1:15" ht="12.75" customHeight="1">
      <c r="A347" s="30">
        <v>337</v>
      </c>
      <c r="B347" s="311" t="s">
        <v>459</v>
      </c>
      <c r="C347" s="301">
        <v>63.75</v>
      </c>
      <c r="D347" s="302">
        <v>63.699999999999996</v>
      </c>
      <c r="E347" s="302">
        <v>62.449999999999989</v>
      </c>
      <c r="F347" s="302">
        <v>61.149999999999991</v>
      </c>
      <c r="G347" s="302">
        <v>59.899999999999984</v>
      </c>
      <c r="H347" s="302">
        <v>65</v>
      </c>
      <c r="I347" s="302">
        <v>66.25</v>
      </c>
      <c r="J347" s="302">
        <v>67.55</v>
      </c>
      <c r="K347" s="301">
        <v>64.95</v>
      </c>
      <c r="L347" s="301">
        <v>62.4</v>
      </c>
      <c r="M347" s="301">
        <v>27.21152</v>
      </c>
      <c r="N347" s="1"/>
      <c r="O347" s="1"/>
    </row>
    <row r="348" spans="1:15" ht="12.75" customHeight="1">
      <c r="A348" s="30">
        <v>338</v>
      </c>
      <c r="B348" s="311" t="s">
        <v>167</v>
      </c>
      <c r="C348" s="301">
        <v>107.55</v>
      </c>
      <c r="D348" s="302">
        <v>106.81666666666668</v>
      </c>
      <c r="E348" s="302">
        <v>105.38333333333335</v>
      </c>
      <c r="F348" s="302">
        <v>103.21666666666668</v>
      </c>
      <c r="G348" s="302">
        <v>101.78333333333336</v>
      </c>
      <c r="H348" s="302">
        <v>108.98333333333335</v>
      </c>
      <c r="I348" s="302">
        <v>110.41666666666666</v>
      </c>
      <c r="J348" s="302">
        <v>112.58333333333334</v>
      </c>
      <c r="K348" s="301">
        <v>108.25</v>
      </c>
      <c r="L348" s="301">
        <v>104.65</v>
      </c>
      <c r="M348" s="301">
        <v>65.505300000000005</v>
      </c>
      <c r="N348" s="1"/>
      <c r="O348" s="1"/>
    </row>
    <row r="349" spans="1:15" ht="12.75" customHeight="1">
      <c r="A349" s="30">
        <v>339</v>
      </c>
      <c r="B349" s="311" t="s">
        <v>460</v>
      </c>
      <c r="C349" s="301">
        <v>257</v>
      </c>
      <c r="D349" s="302">
        <v>254.9</v>
      </c>
      <c r="E349" s="302">
        <v>250.2</v>
      </c>
      <c r="F349" s="302">
        <v>243.39999999999998</v>
      </c>
      <c r="G349" s="302">
        <v>238.69999999999996</v>
      </c>
      <c r="H349" s="302">
        <v>261.70000000000005</v>
      </c>
      <c r="I349" s="302">
        <v>266.39999999999998</v>
      </c>
      <c r="J349" s="302">
        <v>273.20000000000005</v>
      </c>
      <c r="K349" s="301">
        <v>259.60000000000002</v>
      </c>
      <c r="L349" s="301">
        <v>248.1</v>
      </c>
      <c r="M349" s="301">
        <v>8.5732199999999992</v>
      </c>
      <c r="N349" s="1"/>
      <c r="O349" s="1"/>
    </row>
    <row r="350" spans="1:15" ht="12.75" customHeight="1">
      <c r="A350" s="30">
        <v>340</v>
      </c>
      <c r="B350" s="311" t="s">
        <v>169</v>
      </c>
      <c r="C350" s="301">
        <v>136.6</v>
      </c>
      <c r="D350" s="302">
        <v>136.48333333333332</v>
      </c>
      <c r="E350" s="302">
        <v>135.06666666666663</v>
      </c>
      <c r="F350" s="302">
        <v>133.5333333333333</v>
      </c>
      <c r="G350" s="302">
        <v>132.11666666666662</v>
      </c>
      <c r="H350" s="302">
        <v>138.01666666666665</v>
      </c>
      <c r="I350" s="302">
        <v>139.43333333333334</v>
      </c>
      <c r="J350" s="302">
        <v>140.96666666666667</v>
      </c>
      <c r="K350" s="301">
        <v>137.9</v>
      </c>
      <c r="L350" s="301">
        <v>134.94999999999999</v>
      </c>
      <c r="M350" s="301">
        <v>218.79039</v>
      </c>
      <c r="N350" s="1"/>
      <c r="O350" s="1"/>
    </row>
    <row r="351" spans="1:15" ht="12.75" customHeight="1">
      <c r="A351" s="30">
        <v>341</v>
      </c>
      <c r="B351" s="311" t="s">
        <v>268</v>
      </c>
      <c r="C351" s="301">
        <v>758.7</v>
      </c>
      <c r="D351" s="302">
        <v>758.15</v>
      </c>
      <c r="E351" s="302">
        <v>750.55</v>
      </c>
      <c r="F351" s="302">
        <v>742.4</v>
      </c>
      <c r="G351" s="302">
        <v>734.8</v>
      </c>
      <c r="H351" s="302">
        <v>766.3</v>
      </c>
      <c r="I351" s="302">
        <v>773.90000000000009</v>
      </c>
      <c r="J351" s="302">
        <v>782.05</v>
      </c>
      <c r="K351" s="301">
        <v>765.75</v>
      </c>
      <c r="L351" s="301">
        <v>750</v>
      </c>
      <c r="M351" s="301">
        <v>4.0703899999999997</v>
      </c>
      <c r="N351" s="1"/>
      <c r="O351" s="1"/>
    </row>
    <row r="352" spans="1:15" ht="12.75" customHeight="1">
      <c r="A352" s="30">
        <v>342</v>
      </c>
      <c r="B352" s="311" t="s">
        <v>465</v>
      </c>
      <c r="C352" s="301">
        <v>3121.35</v>
      </c>
      <c r="D352" s="302">
        <v>3122.6</v>
      </c>
      <c r="E352" s="302">
        <v>3097.5</v>
      </c>
      <c r="F352" s="302">
        <v>3073.65</v>
      </c>
      <c r="G352" s="302">
        <v>3048.55</v>
      </c>
      <c r="H352" s="302">
        <v>3146.45</v>
      </c>
      <c r="I352" s="302">
        <v>3171.5499999999993</v>
      </c>
      <c r="J352" s="302">
        <v>3195.3999999999996</v>
      </c>
      <c r="K352" s="301">
        <v>3147.7</v>
      </c>
      <c r="L352" s="301">
        <v>3098.75</v>
      </c>
      <c r="M352" s="301">
        <v>0.73362000000000005</v>
      </c>
      <c r="N352" s="1"/>
      <c r="O352" s="1"/>
    </row>
    <row r="353" spans="1:15" ht="12.75" customHeight="1">
      <c r="A353" s="30">
        <v>343</v>
      </c>
      <c r="B353" s="311" t="s">
        <v>269</v>
      </c>
      <c r="C353" s="301">
        <v>240.5</v>
      </c>
      <c r="D353" s="302">
        <v>239.08333333333334</v>
      </c>
      <c r="E353" s="302">
        <v>234.91666666666669</v>
      </c>
      <c r="F353" s="302">
        <v>229.33333333333334</v>
      </c>
      <c r="G353" s="302">
        <v>225.16666666666669</v>
      </c>
      <c r="H353" s="302">
        <v>244.66666666666669</v>
      </c>
      <c r="I353" s="302">
        <v>248.83333333333337</v>
      </c>
      <c r="J353" s="302">
        <v>254.41666666666669</v>
      </c>
      <c r="K353" s="301">
        <v>243.25</v>
      </c>
      <c r="L353" s="301">
        <v>233.5</v>
      </c>
      <c r="M353" s="301">
        <v>40.545380000000002</v>
      </c>
      <c r="N353" s="1"/>
      <c r="O353" s="1"/>
    </row>
    <row r="354" spans="1:15" ht="12.75" customHeight="1">
      <c r="A354" s="30">
        <v>344</v>
      </c>
      <c r="B354" s="311" t="s">
        <v>170</v>
      </c>
      <c r="C354" s="301">
        <v>137.35</v>
      </c>
      <c r="D354" s="302">
        <v>137.85</v>
      </c>
      <c r="E354" s="302">
        <v>134.69999999999999</v>
      </c>
      <c r="F354" s="302">
        <v>132.04999999999998</v>
      </c>
      <c r="G354" s="302">
        <v>128.89999999999998</v>
      </c>
      <c r="H354" s="302">
        <v>140.5</v>
      </c>
      <c r="I354" s="302">
        <v>143.65000000000003</v>
      </c>
      <c r="J354" s="302">
        <v>146.30000000000001</v>
      </c>
      <c r="K354" s="301">
        <v>141</v>
      </c>
      <c r="L354" s="301">
        <v>135.19999999999999</v>
      </c>
      <c r="M354" s="301">
        <v>254.61812</v>
      </c>
      <c r="N354" s="1"/>
      <c r="O354" s="1"/>
    </row>
    <row r="355" spans="1:15" ht="12.75" customHeight="1">
      <c r="A355" s="30">
        <v>345</v>
      </c>
      <c r="B355" s="311" t="s">
        <v>466</v>
      </c>
      <c r="C355" s="301">
        <v>268.39999999999998</v>
      </c>
      <c r="D355" s="302">
        <v>269.56666666666666</v>
      </c>
      <c r="E355" s="302">
        <v>265.18333333333334</v>
      </c>
      <c r="F355" s="302">
        <v>261.9666666666667</v>
      </c>
      <c r="G355" s="302">
        <v>257.58333333333337</v>
      </c>
      <c r="H355" s="302">
        <v>272.7833333333333</v>
      </c>
      <c r="I355" s="302">
        <v>277.16666666666663</v>
      </c>
      <c r="J355" s="302">
        <v>280.38333333333327</v>
      </c>
      <c r="K355" s="301">
        <v>273.95</v>
      </c>
      <c r="L355" s="301">
        <v>266.35000000000002</v>
      </c>
      <c r="M355" s="301">
        <v>0.49636999999999998</v>
      </c>
      <c r="N355" s="1"/>
      <c r="O355" s="1"/>
    </row>
    <row r="356" spans="1:15" ht="12.75" customHeight="1">
      <c r="A356" s="30">
        <v>346</v>
      </c>
      <c r="B356" s="311" t="s">
        <v>171</v>
      </c>
      <c r="C356" s="301">
        <v>40026.800000000003</v>
      </c>
      <c r="D356" s="302">
        <v>39708.933333333334</v>
      </c>
      <c r="E356" s="302">
        <v>39317.866666666669</v>
      </c>
      <c r="F356" s="302">
        <v>38608.933333333334</v>
      </c>
      <c r="G356" s="302">
        <v>38217.866666666669</v>
      </c>
      <c r="H356" s="302">
        <v>40417.866666666669</v>
      </c>
      <c r="I356" s="302">
        <v>40808.933333333334</v>
      </c>
      <c r="J356" s="302">
        <v>41517.866666666669</v>
      </c>
      <c r="K356" s="301">
        <v>40100</v>
      </c>
      <c r="L356" s="301">
        <v>39000</v>
      </c>
      <c r="M356" s="301">
        <v>0.32477</v>
      </c>
      <c r="N356" s="1"/>
      <c r="O356" s="1"/>
    </row>
    <row r="357" spans="1:15" ht="12.75" customHeight="1">
      <c r="A357" s="30">
        <v>347</v>
      </c>
      <c r="B357" s="311" t="s">
        <v>856</v>
      </c>
      <c r="C357" s="301">
        <v>105.2</v>
      </c>
      <c r="D357" s="302">
        <v>105.59999999999998</v>
      </c>
      <c r="E357" s="302">
        <v>104.19999999999996</v>
      </c>
      <c r="F357" s="302">
        <v>103.19999999999997</v>
      </c>
      <c r="G357" s="302">
        <v>101.79999999999995</v>
      </c>
      <c r="H357" s="302">
        <v>106.59999999999997</v>
      </c>
      <c r="I357" s="302">
        <v>107.99999999999997</v>
      </c>
      <c r="J357" s="302">
        <v>108.99999999999997</v>
      </c>
      <c r="K357" s="301">
        <v>107</v>
      </c>
      <c r="L357" s="301">
        <v>104.6</v>
      </c>
      <c r="M357" s="301">
        <v>2.8502800000000001</v>
      </c>
      <c r="N357" s="1"/>
      <c r="O357" s="1"/>
    </row>
    <row r="358" spans="1:15" ht="12.75" customHeight="1">
      <c r="A358" s="30">
        <v>348</v>
      </c>
      <c r="B358" s="311" t="s">
        <v>172</v>
      </c>
      <c r="C358" s="301">
        <v>1650.65</v>
      </c>
      <c r="D358" s="302">
        <v>1659.8833333333332</v>
      </c>
      <c r="E358" s="302">
        <v>1625.7666666666664</v>
      </c>
      <c r="F358" s="302">
        <v>1600.8833333333332</v>
      </c>
      <c r="G358" s="302">
        <v>1566.7666666666664</v>
      </c>
      <c r="H358" s="302">
        <v>1684.7666666666664</v>
      </c>
      <c r="I358" s="302">
        <v>1718.8833333333332</v>
      </c>
      <c r="J358" s="302">
        <v>1743.7666666666664</v>
      </c>
      <c r="K358" s="301">
        <v>1694</v>
      </c>
      <c r="L358" s="301">
        <v>1635</v>
      </c>
      <c r="M358" s="301">
        <v>8.8196100000000008</v>
      </c>
      <c r="N358" s="1"/>
      <c r="O358" s="1"/>
    </row>
    <row r="359" spans="1:15" ht="12.75" customHeight="1">
      <c r="A359" s="30">
        <v>349</v>
      </c>
      <c r="B359" s="311" t="s">
        <v>470</v>
      </c>
      <c r="C359" s="301">
        <v>3261.05</v>
      </c>
      <c r="D359" s="302">
        <v>3318.9833333333336</v>
      </c>
      <c r="E359" s="302">
        <v>3192.3166666666671</v>
      </c>
      <c r="F359" s="302">
        <v>3123.5833333333335</v>
      </c>
      <c r="G359" s="302">
        <v>2996.916666666667</v>
      </c>
      <c r="H359" s="302">
        <v>3387.7166666666672</v>
      </c>
      <c r="I359" s="302">
        <v>3514.3833333333332</v>
      </c>
      <c r="J359" s="302">
        <v>3583.1166666666672</v>
      </c>
      <c r="K359" s="301">
        <v>3445.65</v>
      </c>
      <c r="L359" s="301">
        <v>3250.25</v>
      </c>
      <c r="M359" s="301">
        <v>2.60392</v>
      </c>
      <c r="N359" s="1"/>
      <c r="O359" s="1"/>
    </row>
    <row r="360" spans="1:15" ht="12.75" customHeight="1">
      <c r="A360" s="30">
        <v>350</v>
      </c>
      <c r="B360" s="311" t="s">
        <v>173</v>
      </c>
      <c r="C360" s="301">
        <v>206.5</v>
      </c>
      <c r="D360" s="302">
        <v>205.98333333333335</v>
      </c>
      <c r="E360" s="302">
        <v>204.76666666666671</v>
      </c>
      <c r="F360" s="302">
        <v>203.03333333333336</v>
      </c>
      <c r="G360" s="302">
        <v>201.81666666666672</v>
      </c>
      <c r="H360" s="302">
        <v>207.7166666666667</v>
      </c>
      <c r="I360" s="302">
        <v>208.93333333333334</v>
      </c>
      <c r="J360" s="302">
        <v>210.66666666666669</v>
      </c>
      <c r="K360" s="301">
        <v>207.2</v>
      </c>
      <c r="L360" s="301">
        <v>204.25</v>
      </c>
      <c r="M360" s="301">
        <v>17.306010000000001</v>
      </c>
      <c r="N360" s="1"/>
      <c r="O360" s="1"/>
    </row>
    <row r="361" spans="1:15" ht="12.75" customHeight="1">
      <c r="A361" s="30">
        <v>351</v>
      </c>
      <c r="B361" s="311" t="s">
        <v>174</v>
      </c>
      <c r="C361" s="301">
        <v>102.55</v>
      </c>
      <c r="D361" s="302">
        <v>102.65000000000002</v>
      </c>
      <c r="E361" s="302">
        <v>102.05000000000004</v>
      </c>
      <c r="F361" s="302">
        <v>101.55000000000003</v>
      </c>
      <c r="G361" s="302">
        <v>100.95000000000005</v>
      </c>
      <c r="H361" s="302">
        <v>103.15000000000003</v>
      </c>
      <c r="I361" s="302">
        <v>103.75000000000003</v>
      </c>
      <c r="J361" s="302">
        <v>104.25000000000003</v>
      </c>
      <c r="K361" s="301">
        <v>103.25</v>
      </c>
      <c r="L361" s="301">
        <v>102.15</v>
      </c>
      <c r="M361" s="301">
        <v>32.343420000000002</v>
      </c>
      <c r="N361" s="1"/>
      <c r="O361" s="1"/>
    </row>
    <row r="362" spans="1:15" ht="12.75" customHeight="1">
      <c r="A362" s="30">
        <v>352</v>
      </c>
      <c r="B362" s="311" t="s">
        <v>175</v>
      </c>
      <c r="C362" s="301">
        <v>4099.3</v>
      </c>
      <c r="D362" s="302">
        <v>4112.2166666666672</v>
      </c>
      <c r="E362" s="302">
        <v>4076.5333333333347</v>
      </c>
      <c r="F362" s="302">
        <v>4053.7666666666673</v>
      </c>
      <c r="G362" s="302">
        <v>4018.0833333333348</v>
      </c>
      <c r="H362" s="302">
        <v>4134.9833333333345</v>
      </c>
      <c r="I362" s="302">
        <v>4170.666666666667</v>
      </c>
      <c r="J362" s="302">
        <v>4193.4333333333343</v>
      </c>
      <c r="K362" s="301">
        <v>4147.8999999999996</v>
      </c>
      <c r="L362" s="301">
        <v>4089.45</v>
      </c>
      <c r="M362" s="301">
        <v>3.8589999999999999E-2</v>
      </c>
      <c r="N362" s="1"/>
      <c r="O362" s="1"/>
    </row>
    <row r="363" spans="1:15" ht="12.75" customHeight="1">
      <c r="A363" s="30">
        <v>353</v>
      </c>
      <c r="B363" s="311" t="s">
        <v>272</v>
      </c>
      <c r="C363" s="301">
        <v>13224.5</v>
      </c>
      <c r="D363" s="302">
        <v>13238.783333333333</v>
      </c>
      <c r="E363" s="302">
        <v>13087.566666666666</v>
      </c>
      <c r="F363" s="302">
        <v>12950.633333333333</v>
      </c>
      <c r="G363" s="302">
        <v>12799.416666666666</v>
      </c>
      <c r="H363" s="302">
        <v>13375.716666666665</v>
      </c>
      <c r="I363" s="302">
        <v>13526.933333333332</v>
      </c>
      <c r="J363" s="302">
        <v>13663.866666666665</v>
      </c>
      <c r="K363" s="301">
        <v>13390</v>
      </c>
      <c r="L363" s="301">
        <v>13101.85</v>
      </c>
      <c r="M363" s="301">
        <v>4.0489999999999998E-2</v>
      </c>
      <c r="N363" s="1"/>
      <c r="O363" s="1"/>
    </row>
    <row r="364" spans="1:15" ht="12.75" customHeight="1">
      <c r="A364" s="30">
        <v>354</v>
      </c>
      <c r="B364" s="311" t="s">
        <v>477</v>
      </c>
      <c r="C364" s="301">
        <v>4052</v>
      </c>
      <c r="D364" s="302">
        <v>4069</v>
      </c>
      <c r="E364" s="302">
        <v>3988</v>
      </c>
      <c r="F364" s="302">
        <v>3924</v>
      </c>
      <c r="G364" s="302">
        <v>3843</v>
      </c>
      <c r="H364" s="302">
        <v>4133</v>
      </c>
      <c r="I364" s="302">
        <v>4214</v>
      </c>
      <c r="J364" s="302">
        <v>4278</v>
      </c>
      <c r="K364" s="301">
        <v>4150</v>
      </c>
      <c r="L364" s="301">
        <v>4005</v>
      </c>
      <c r="M364" s="301">
        <v>4.573E-2</v>
      </c>
      <c r="N364" s="1"/>
      <c r="O364" s="1"/>
    </row>
    <row r="365" spans="1:15" ht="12.75" customHeight="1">
      <c r="A365" s="30">
        <v>355</v>
      </c>
      <c r="B365" s="311" t="s">
        <v>472</v>
      </c>
      <c r="C365" s="301">
        <v>1126.4000000000001</v>
      </c>
      <c r="D365" s="302">
        <v>1127.4666666666667</v>
      </c>
      <c r="E365" s="302">
        <v>1106.0333333333333</v>
      </c>
      <c r="F365" s="302">
        <v>1085.6666666666665</v>
      </c>
      <c r="G365" s="302">
        <v>1064.2333333333331</v>
      </c>
      <c r="H365" s="302">
        <v>1147.8333333333335</v>
      </c>
      <c r="I365" s="302">
        <v>1169.2666666666669</v>
      </c>
      <c r="J365" s="302">
        <v>1189.6333333333337</v>
      </c>
      <c r="K365" s="301">
        <v>1148.9000000000001</v>
      </c>
      <c r="L365" s="301">
        <v>1107.0999999999999</v>
      </c>
      <c r="M365" s="301">
        <v>1.45173</v>
      </c>
      <c r="N365" s="1"/>
      <c r="O365" s="1"/>
    </row>
    <row r="366" spans="1:15" ht="12.75" customHeight="1">
      <c r="A366" s="30">
        <v>356</v>
      </c>
      <c r="B366" s="311" t="s">
        <v>176</v>
      </c>
      <c r="C366" s="301">
        <v>2169.25</v>
      </c>
      <c r="D366" s="302">
        <v>2161.4166666666665</v>
      </c>
      <c r="E366" s="302">
        <v>2143.8833333333332</v>
      </c>
      <c r="F366" s="302">
        <v>2118.5166666666669</v>
      </c>
      <c r="G366" s="302">
        <v>2100.9833333333336</v>
      </c>
      <c r="H366" s="302">
        <v>2186.7833333333328</v>
      </c>
      <c r="I366" s="302">
        <v>2204.3166666666666</v>
      </c>
      <c r="J366" s="302">
        <v>2229.6833333333325</v>
      </c>
      <c r="K366" s="301">
        <v>2178.9499999999998</v>
      </c>
      <c r="L366" s="301">
        <v>2136.0500000000002</v>
      </c>
      <c r="M366" s="301">
        <v>4.2863899999999999</v>
      </c>
      <c r="N366" s="1"/>
      <c r="O366" s="1"/>
    </row>
    <row r="367" spans="1:15" ht="12.75" customHeight="1">
      <c r="A367" s="30">
        <v>357</v>
      </c>
      <c r="B367" s="311" t="s">
        <v>177</v>
      </c>
      <c r="C367" s="301">
        <v>2548.25</v>
      </c>
      <c r="D367" s="302">
        <v>2540.8666666666668</v>
      </c>
      <c r="E367" s="302">
        <v>2519.3833333333337</v>
      </c>
      <c r="F367" s="302">
        <v>2490.5166666666669</v>
      </c>
      <c r="G367" s="302">
        <v>2469.0333333333338</v>
      </c>
      <c r="H367" s="302">
        <v>2569.7333333333336</v>
      </c>
      <c r="I367" s="302">
        <v>2591.2166666666672</v>
      </c>
      <c r="J367" s="302">
        <v>2620.0833333333335</v>
      </c>
      <c r="K367" s="301">
        <v>2562.35</v>
      </c>
      <c r="L367" s="301">
        <v>2512</v>
      </c>
      <c r="M367" s="301">
        <v>0.82006999999999997</v>
      </c>
      <c r="N367" s="1"/>
      <c r="O367" s="1"/>
    </row>
    <row r="368" spans="1:15" ht="12.75" customHeight="1">
      <c r="A368" s="30">
        <v>358</v>
      </c>
      <c r="B368" s="311" t="s">
        <v>178</v>
      </c>
      <c r="C368" s="301">
        <v>29.55</v>
      </c>
      <c r="D368" s="302">
        <v>29.533333333333331</v>
      </c>
      <c r="E368" s="302">
        <v>29.266666666666662</v>
      </c>
      <c r="F368" s="302">
        <v>28.983333333333331</v>
      </c>
      <c r="G368" s="302">
        <v>28.716666666666661</v>
      </c>
      <c r="H368" s="302">
        <v>29.816666666666663</v>
      </c>
      <c r="I368" s="302">
        <v>30.083333333333329</v>
      </c>
      <c r="J368" s="302">
        <v>30.366666666666664</v>
      </c>
      <c r="K368" s="301">
        <v>29.8</v>
      </c>
      <c r="L368" s="301">
        <v>29.25</v>
      </c>
      <c r="M368" s="301">
        <v>189.24714</v>
      </c>
      <c r="N368" s="1"/>
      <c r="O368" s="1"/>
    </row>
    <row r="369" spans="1:15" ht="12.75" customHeight="1">
      <c r="A369" s="30">
        <v>359</v>
      </c>
      <c r="B369" s="311" t="s">
        <v>468</v>
      </c>
      <c r="C369" s="301">
        <v>328.05</v>
      </c>
      <c r="D369" s="302">
        <v>328.53333333333336</v>
      </c>
      <c r="E369" s="302">
        <v>325.51666666666671</v>
      </c>
      <c r="F369" s="302">
        <v>322.98333333333335</v>
      </c>
      <c r="G369" s="302">
        <v>319.9666666666667</v>
      </c>
      <c r="H369" s="302">
        <v>331.06666666666672</v>
      </c>
      <c r="I369" s="302">
        <v>334.08333333333337</v>
      </c>
      <c r="J369" s="302">
        <v>336.61666666666673</v>
      </c>
      <c r="K369" s="301">
        <v>331.55</v>
      </c>
      <c r="L369" s="301">
        <v>326</v>
      </c>
      <c r="M369" s="301">
        <v>0.96487000000000001</v>
      </c>
      <c r="N369" s="1"/>
      <c r="O369" s="1"/>
    </row>
    <row r="370" spans="1:15" ht="12.75" customHeight="1">
      <c r="A370" s="30">
        <v>360</v>
      </c>
      <c r="B370" s="311" t="s">
        <v>469</v>
      </c>
      <c r="C370" s="301">
        <v>230.5</v>
      </c>
      <c r="D370" s="302">
        <v>229.93333333333331</v>
      </c>
      <c r="E370" s="302">
        <v>227.71666666666661</v>
      </c>
      <c r="F370" s="302">
        <v>224.93333333333331</v>
      </c>
      <c r="G370" s="302">
        <v>222.71666666666661</v>
      </c>
      <c r="H370" s="302">
        <v>232.71666666666661</v>
      </c>
      <c r="I370" s="302">
        <v>234.93333333333331</v>
      </c>
      <c r="J370" s="302">
        <v>237.71666666666661</v>
      </c>
      <c r="K370" s="301">
        <v>232.15</v>
      </c>
      <c r="L370" s="301">
        <v>227.15</v>
      </c>
      <c r="M370" s="301">
        <v>0.73129</v>
      </c>
      <c r="N370" s="1"/>
      <c r="O370" s="1"/>
    </row>
    <row r="371" spans="1:15" ht="12.75" customHeight="1">
      <c r="A371" s="30">
        <v>361</v>
      </c>
      <c r="B371" s="311" t="s">
        <v>270</v>
      </c>
      <c r="C371" s="301">
        <v>2221.1999999999998</v>
      </c>
      <c r="D371" s="302">
        <v>2216.5</v>
      </c>
      <c r="E371" s="302">
        <v>2188</v>
      </c>
      <c r="F371" s="302">
        <v>2154.8000000000002</v>
      </c>
      <c r="G371" s="302">
        <v>2126.3000000000002</v>
      </c>
      <c r="H371" s="302">
        <v>2249.6999999999998</v>
      </c>
      <c r="I371" s="302">
        <v>2278.1999999999998</v>
      </c>
      <c r="J371" s="302">
        <v>2311.3999999999996</v>
      </c>
      <c r="K371" s="301">
        <v>2245</v>
      </c>
      <c r="L371" s="301">
        <v>2183.3000000000002</v>
      </c>
      <c r="M371" s="301">
        <v>4.7036100000000003</v>
      </c>
      <c r="N371" s="1"/>
      <c r="O371" s="1"/>
    </row>
    <row r="372" spans="1:15" ht="12.75" customHeight="1">
      <c r="A372" s="30">
        <v>362</v>
      </c>
      <c r="B372" s="311" t="s">
        <v>473</v>
      </c>
      <c r="C372" s="301">
        <v>745.55</v>
      </c>
      <c r="D372" s="302">
        <v>740.63333333333333</v>
      </c>
      <c r="E372" s="302">
        <v>728.91666666666663</v>
      </c>
      <c r="F372" s="302">
        <v>712.2833333333333</v>
      </c>
      <c r="G372" s="302">
        <v>700.56666666666661</v>
      </c>
      <c r="H372" s="302">
        <v>757.26666666666665</v>
      </c>
      <c r="I372" s="302">
        <v>768.98333333333335</v>
      </c>
      <c r="J372" s="302">
        <v>785.61666666666667</v>
      </c>
      <c r="K372" s="301">
        <v>752.35</v>
      </c>
      <c r="L372" s="301">
        <v>724</v>
      </c>
      <c r="M372" s="301">
        <v>0.73753999999999997</v>
      </c>
      <c r="N372" s="1"/>
      <c r="O372" s="1"/>
    </row>
    <row r="373" spans="1:15" ht="12.75" customHeight="1">
      <c r="A373" s="30">
        <v>363</v>
      </c>
      <c r="B373" s="311" t="s">
        <v>474</v>
      </c>
      <c r="C373" s="301">
        <v>2233.35</v>
      </c>
      <c r="D373" s="302">
        <v>2214.6833333333329</v>
      </c>
      <c r="E373" s="302">
        <v>2179.4166666666661</v>
      </c>
      <c r="F373" s="302">
        <v>2125.4833333333331</v>
      </c>
      <c r="G373" s="302">
        <v>2090.2166666666662</v>
      </c>
      <c r="H373" s="302">
        <v>2268.6166666666659</v>
      </c>
      <c r="I373" s="302">
        <v>2303.8833333333332</v>
      </c>
      <c r="J373" s="302">
        <v>2357.8166666666657</v>
      </c>
      <c r="K373" s="301">
        <v>2249.9499999999998</v>
      </c>
      <c r="L373" s="301">
        <v>2160.75</v>
      </c>
      <c r="M373" s="301">
        <v>2.8782100000000002</v>
      </c>
      <c r="N373" s="1"/>
      <c r="O373" s="1"/>
    </row>
    <row r="374" spans="1:15" ht="12.75" customHeight="1">
      <c r="A374" s="30">
        <v>364</v>
      </c>
      <c r="B374" s="311" t="s">
        <v>840</v>
      </c>
      <c r="C374" s="301">
        <v>236.7</v>
      </c>
      <c r="D374" s="302">
        <v>234.53333333333333</v>
      </c>
      <c r="E374" s="302">
        <v>231.06666666666666</v>
      </c>
      <c r="F374" s="302">
        <v>225.43333333333334</v>
      </c>
      <c r="G374" s="302">
        <v>221.96666666666667</v>
      </c>
      <c r="H374" s="302">
        <v>240.16666666666666</v>
      </c>
      <c r="I374" s="302">
        <v>243.6333333333333</v>
      </c>
      <c r="J374" s="302">
        <v>249.26666666666665</v>
      </c>
      <c r="K374" s="301">
        <v>238</v>
      </c>
      <c r="L374" s="301">
        <v>228.9</v>
      </c>
      <c r="M374" s="301">
        <v>31.569610000000001</v>
      </c>
      <c r="N374" s="1"/>
      <c r="O374" s="1"/>
    </row>
    <row r="375" spans="1:15" ht="12.75" customHeight="1">
      <c r="A375" s="30">
        <v>365</v>
      </c>
      <c r="B375" s="311" t="s">
        <v>179</v>
      </c>
      <c r="C375" s="301">
        <v>208.95</v>
      </c>
      <c r="D375" s="302">
        <v>209.56666666666669</v>
      </c>
      <c r="E375" s="302">
        <v>207.13333333333338</v>
      </c>
      <c r="F375" s="302">
        <v>205.31666666666669</v>
      </c>
      <c r="G375" s="302">
        <v>202.88333333333338</v>
      </c>
      <c r="H375" s="302">
        <v>211.38333333333338</v>
      </c>
      <c r="I375" s="302">
        <v>213.81666666666672</v>
      </c>
      <c r="J375" s="302">
        <v>215.63333333333338</v>
      </c>
      <c r="K375" s="301">
        <v>212</v>
      </c>
      <c r="L375" s="301">
        <v>207.75</v>
      </c>
      <c r="M375" s="301">
        <v>71.243290000000002</v>
      </c>
      <c r="N375" s="1"/>
      <c r="O375" s="1"/>
    </row>
    <row r="376" spans="1:15" ht="12.75" customHeight="1">
      <c r="A376" s="30">
        <v>366</v>
      </c>
      <c r="B376" s="311" t="s">
        <v>289</v>
      </c>
      <c r="C376" s="301">
        <v>3144.8</v>
      </c>
      <c r="D376" s="302">
        <v>3154.1833333333329</v>
      </c>
      <c r="E376" s="302">
        <v>3094.4166666666661</v>
      </c>
      <c r="F376" s="302">
        <v>3044.0333333333333</v>
      </c>
      <c r="G376" s="302">
        <v>2984.2666666666664</v>
      </c>
      <c r="H376" s="302">
        <v>3204.5666666666657</v>
      </c>
      <c r="I376" s="302">
        <v>3264.333333333333</v>
      </c>
      <c r="J376" s="302">
        <v>3314.7166666666653</v>
      </c>
      <c r="K376" s="301">
        <v>3213.95</v>
      </c>
      <c r="L376" s="301">
        <v>3103.8</v>
      </c>
      <c r="M376" s="301">
        <v>0.39022000000000001</v>
      </c>
      <c r="N376" s="1"/>
      <c r="O376" s="1"/>
    </row>
    <row r="377" spans="1:15" ht="12.75" customHeight="1">
      <c r="A377" s="30">
        <v>367</v>
      </c>
      <c r="B377" s="311" t="s">
        <v>841</v>
      </c>
      <c r="C377" s="301">
        <v>357.7</v>
      </c>
      <c r="D377" s="302">
        <v>358.36666666666662</v>
      </c>
      <c r="E377" s="302">
        <v>352.83333333333326</v>
      </c>
      <c r="F377" s="302">
        <v>347.96666666666664</v>
      </c>
      <c r="G377" s="302">
        <v>342.43333333333328</v>
      </c>
      <c r="H377" s="302">
        <v>363.23333333333323</v>
      </c>
      <c r="I377" s="302">
        <v>368.76666666666665</v>
      </c>
      <c r="J377" s="302">
        <v>373.63333333333321</v>
      </c>
      <c r="K377" s="301">
        <v>363.9</v>
      </c>
      <c r="L377" s="301">
        <v>353.5</v>
      </c>
      <c r="M377" s="301">
        <v>4.19665</v>
      </c>
      <c r="N377" s="1"/>
      <c r="O377" s="1"/>
    </row>
    <row r="378" spans="1:15" ht="12.75" customHeight="1">
      <c r="A378" s="30">
        <v>368</v>
      </c>
      <c r="B378" s="311" t="s">
        <v>271</v>
      </c>
      <c r="C378" s="301">
        <v>390.05</v>
      </c>
      <c r="D378" s="302">
        <v>392.88333333333338</v>
      </c>
      <c r="E378" s="302">
        <v>383.76666666666677</v>
      </c>
      <c r="F378" s="302">
        <v>377.48333333333341</v>
      </c>
      <c r="G378" s="302">
        <v>368.36666666666679</v>
      </c>
      <c r="H378" s="302">
        <v>399.16666666666674</v>
      </c>
      <c r="I378" s="302">
        <v>408.28333333333342</v>
      </c>
      <c r="J378" s="302">
        <v>414.56666666666672</v>
      </c>
      <c r="K378" s="301">
        <v>402</v>
      </c>
      <c r="L378" s="301">
        <v>386.6</v>
      </c>
      <c r="M378" s="301">
        <v>5.9877399999999996</v>
      </c>
      <c r="N378" s="1"/>
      <c r="O378" s="1"/>
    </row>
    <row r="379" spans="1:15" ht="12.75" customHeight="1">
      <c r="A379" s="30">
        <v>369</v>
      </c>
      <c r="B379" s="311" t="s">
        <v>475</v>
      </c>
      <c r="C379" s="301">
        <v>575.4</v>
      </c>
      <c r="D379" s="302">
        <v>575.9</v>
      </c>
      <c r="E379" s="302">
        <v>571.09999999999991</v>
      </c>
      <c r="F379" s="302">
        <v>566.79999999999995</v>
      </c>
      <c r="G379" s="302">
        <v>561.99999999999989</v>
      </c>
      <c r="H379" s="302">
        <v>580.19999999999993</v>
      </c>
      <c r="I379" s="302">
        <v>584.99999999999989</v>
      </c>
      <c r="J379" s="302">
        <v>589.29999999999995</v>
      </c>
      <c r="K379" s="301">
        <v>580.70000000000005</v>
      </c>
      <c r="L379" s="301">
        <v>571.6</v>
      </c>
      <c r="M379" s="301">
        <v>0.52337</v>
      </c>
      <c r="N379" s="1"/>
      <c r="O379" s="1"/>
    </row>
    <row r="380" spans="1:15" ht="12.75" customHeight="1">
      <c r="A380" s="30">
        <v>370</v>
      </c>
      <c r="B380" s="311" t="s">
        <v>476</v>
      </c>
      <c r="C380" s="301">
        <v>104.25</v>
      </c>
      <c r="D380" s="302">
        <v>104.39999999999999</v>
      </c>
      <c r="E380" s="302">
        <v>102.39999999999998</v>
      </c>
      <c r="F380" s="302">
        <v>100.54999999999998</v>
      </c>
      <c r="G380" s="302">
        <v>98.549999999999969</v>
      </c>
      <c r="H380" s="302">
        <v>106.24999999999999</v>
      </c>
      <c r="I380" s="302">
        <v>108.25000000000001</v>
      </c>
      <c r="J380" s="302">
        <v>110.1</v>
      </c>
      <c r="K380" s="301">
        <v>106.4</v>
      </c>
      <c r="L380" s="301">
        <v>102.55</v>
      </c>
      <c r="M380" s="301">
        <v>0.38429000000000002</v>
      </c>
      <c r="N380" s="1"/>
      <c r="O380" s="1"/>
    </row>
    <row r="381" spans="1:15" ht="12.75" customHeight="1">
      <c r="A381" s="30">
        <v>371</v>
      </c>
      <c r="B381" s="311" t="s">
        <v>181</v>
      </c>
      <c r="C381" s="301">
        <v>1845.1</v>
      </c>
      <c r="D381" s="302">
        <v>1840.8666666666668</v>
      </c>
      <c r="E381" s="302">
        <v>1831.7333333333336</v>
      </c>
      <c r="F381" s="302">
        <v>1818.3666666666668</v>
      </c>
      <c r="G381" s="302">
        <v>1809.2333333333336</v>
      </c>
      <c r="H381" s="302">
        <v>1854.2333333333336</v>
      </c>
      <c r="I381" s="302">
        <v>1863.3666666666668</v>
      </c>
      <c r="J381" s="302">
        <v>1876.7333333333336</v>
      </c>
      <c r="K381" s="301">
        <v>1850</v>
      </c>
      <c r="L381" s="301">
        <v>1827.5</v>
      </c>
      <c r="M381" s="301">
        <v>2.5611899999999999</v>
      </c>
      <c r="N381" s="1"/>
      <c r="O381" s="1"/>
    </row>
    <row r="382" spans="1:15" ht="12.75" customHeight="1">
      <c r="A382" s="30">
        <v>372</v>
      </c>
      <c r="B382" s="311" t="s">
        <v>478</v>
      </c>
      <c r="C382" s="301">
        <v>609.65</v>
      </c>
      <c r="D382" s="302">
        <v>610.86666666666667</v>
      </c>
      <c r="E382" s="302">
        <v>605.58333333333337</v>
      </c>
      <c r="F382" s="302">
        <v>601.51666666666665</v>
      </c>
      <c r="G382" s="302">
        <v>596.23333333333335</v>
      </c>
      <c r="H382" s="302">
        <v>614.93333333333339</v>
      </c>
      <c r="I382" s="302">
        <v>620.2166666666667</v>
      </c>
      <c r="J382" s="302">
        <v>624.28333333333342</v>
      </c>
      <c r="K382" s="301">
        <v>616.15</v>
      </c>
      <c r="L382" s="301">
        <v>606.79999999999995</v>
      </c>
      <c r="M382" s="301">
        <v>1.4079699999999999</v>
      </c>
      <c r="N382" s="1"/>
      <c r="O382" s="1"/>
    </row>
    <row r="383" spans="1:15" ht="12.75" customHeight="1">
      <c r="A383" s="30">
        <v>373</v>
      </c>
      <c r="B383" s="311" t="s">
        <v>480</v>
      </c>
      <c r="C383" s="301">
        <v>825.8</v>
      </c>
      <c r="D383" s="302">
        <v>822.43333333333339</v>
      </c>
      <c r="E383" s="302">
        <v>813.41666666666674</v>
      </c>
      <c r="F383" s="302">
        <v>801.0333333333333</v>
      </c>
      <c r="G383" s="302">
        <v>792.01666666666665</v>
      </c>
      <c r="H383" s="302">
        <v>834.81666666666683</v>
      </c>
      <c r="I383" s="302">
        <v>843.83333333333348</v>
      </c>
      <c r="J383" s="302">
        <v>856.21666666666692</v>
      </c>
      <c r="K383" s="301">
        <v>831.45</v>
      </c>
      <c r="L383" s="301">
        <v>810.05</v>
      </c>
      <c r="M383" s="301">
        <v>1.7105600000000001</v>
      </c>
      <c r="N383" s="1"/>
      <c r="O383" s="1"/>
    </row>
    <row r="384" spans="1:15" ht="12.75" customHeight="1">
      <c r="A384" s="30">
        <v>374</v>
      </c>
      <c r="B384" s="311" t="s">
        <v>842</v>
      </c>
      <c r="C384" s="301">
        <v>93.35</v>
      </c>
      <c r="D384" s="302">
        <v>93.05</v>
      </c>
      <c r="E384" s="302">
        <v>91.35</v>
      </c>
      <c r="F384" s="302">
        <v>89.35</v>
      </c>
      <c r="G384" s="302">
        <v>87.649999999999991</v>
      </c>
      <c r="H384" s="302">
        <v>95.05</v>
      </c>
      <c r="I384" s="302">
        <v>96.750000000000014</v>
      </c>
      <c r="J384" s="302">
        <v>98.75</v>
      </c>
      <c r="K384" s="301">
        <v>94.75</v>
      </c>
      <c r="L384" s="301">
        <v>91.05</v>
      </c>
      <c r="M384" s="301">
        <v>4.0946600000000002</v>
      </c>
      <c r="N384" s="1"/>
      <c r="O384" s="1"/>
    </row>
    <row r="385" spans="1:15" ht="12.75" customHeight="1">
      <c r="A385" s="30">
        <v>375</v>
      </c>
      <c r="B385" s="311" t="s">
        <v>482</v>
      </c>
      <c r="C385" s="301">
        <v>141.44999999999999</v>
      </c>
      <c r="D385" s="302">
        <v>141.06666666666666</v>
      </c>
      <c r="E385" s="302">
        <v>139.88333333333333</v>
      </c>
      <c r="F385" s="302">
        <v>138.31666666666666</v>
      </c>
      <c r="G385" s="302">
        <v>137.13333333333333</v>
      </c>
      <c r="H385" s="302">
        <v>142.63333333333333</v>
      </c>
      <c r="I385" s="302">
        <v>143.81666666666666</v>
      </c>
      <c r="J385" s="302">
        <v>145.38333333333333</v>
      </c>
      <c r="K385" s="301">
        <v>142.25</v>
      </c>
      <c r="L385" s="301">
        <v>139.5</v>
      </c>
      <c r="M385" s="301">
        <v>13.64062</v>
      </c>
      <c r="N385" s="1"/>
      <c r="O385" s="1"/>
    </row>
    <row r="386" spans="1:15" ht="12.75" customHeight="1">
      <c r="A386" s="30">
        <v>376</v>
      </c>
      <c r="B386" s="311" t="s">
        <v>483</v>
      </c>
      <c r="C386" s="301">
        <v>573.75</v>
      </c>
      <c r="D386" s="302">
        <v>576.13333333333333</v>
      </c>
      <c r="E386" s="302">
        <v>563.26666666666665</v>
      </c>
      <c r="F386" s="302">
        <v>552.7833333333333</v>
      </c>
      <c r="G386" s="302">
        <v>539.91666666666663</v>
      </c>
      <c r="H386" s="302">
        <v>586.61666666666667</v>
      </c>
      <c r="I386" s="302">
        <v>599.48333333333323</v>
      </c>
      <c r="J386" s="302">
        <v>609.9666666666667</v>
      </c>
      <c r="K386" s="301">
        <v>589</v>
      </c>
      <c r="L386" s="301">
        <v>565.65</v>
      </c>
      <c r="M386" s="301">
        <v>1.34711</v>
      </c>
      <c r="N386" s="1"/>
      <c r="O386" s="1"/>
    </row>
    <row r="387" spans="1:15" ht="12.75" customHeight="1">
      <c r="A387" s="30">
        <v>377</v>
      </c>
      <c r="B387" s="311" t="s">
        <v>484</v>
      </c>
      <c r="C387" s="301">
        <v>189.5</v>
      </c>
      <c r="D387" s="302">
        <v>189.43333333333331</v>
      </c>
      <c r="E387" s="302">
        <v>188.36666666666662</v>
      </c>
      <c r="F387" s="302">
        <v>187.23333333333332</v>
      </c>
      <c r="G387" s="302">
        <v>186.16666666666663</v>
      </c>
      <c r="H387" s="302">
        <v>190.56666666666661</v>
      </c>
      <c r="I387" s="302">
        <v>191.63333333333327</v>
      </c>
      <c r="J387" s="302">
        <v>192.76666666666659</v>
      </c>
      <c r="K387" s="301">
        <v>190.5</v>
      </c>
      <c r="L387" s="301">
        <v>188.3</v>
      </c>
      <c r="M387" s="301">
        <v>1.5532600000000001</v>
      </c>
      <c r="N387" s="1"/>
      <c r="O387" s="1"/>
    </row>
    <row r="388" spans="1:15" ht="12.75" customHeight="1">
      <c r="A388" s="30">
        <v>378</v>
      </c>
      <c r="B388" s="311" t="s">
        <v>182</v>
      </c>
      <c r="C388" s="301">
        <v>610.9</v>
      </c>
      <c r="D388" s="302">
        <v>608.33333333333337</v>
      </c>
      <c r="E388" s="302">
        <v>602.56666666666672</v>
      </c>
      <c r="F388" s="302">
        <v>594.23333333333335</v>
      </c>
      <c r="G388" s="302">
        <v>588.4666666666667</v>
      </c>
      <c r="H388" s="302">
        <v>616.66666666666674</v>
      </c>
      <c r="I388" s="302">
        <v>622.43333333333339</v>
      </c>
      <c r="J388" s="302">
        <v>630.76666666666677</v>
      </c>
      <c r="K388" s="301">
        <v>614.1</v>
      </c>
      <c r="L388" s="301">
        <v>600</v>
      </c>
      <c r="M388" s="301">
        <v>1.9704299999999999</v>
      </c>
      <c r="N388" s="1"/>
      <c r="O388" s="1"/>
    </row>
    <row r="389" spans="1:15" ht="12.75" customHeight="1">
      <c r="A389" s="30">
        <v>379</v>
      </c>
      <c r="B389" s="311" t="s">
        <v>486</v>
      </c>
      <c r="C389" s="301">
        <v>2452.35</v>
      </c>
      <c r="D389" s="302">
        <v>2459.4</v>
      </c>
      <c r="E389" s="302">
        <v>2398.9500000000003</v>
      </c>
      <c r="F389" s="302">
        <v>2345.5500000000002</v>
      </c>
      <c r="G389" s="302">
        <v>2285.1000000000004</v>
      </c>
      <c r="H389" s="302">
        <v>2512.8000000000002</v>
      </c>
      <c r="I389" s="302">
        <v>2573.25</v>
      </c>
      <c r="J389" s="302">
        <v>2626.65</v>
      </c>
      <c r="K389" s="301">
        <v>2519.85</v>
      </c>
      <c r="L389" s="301">
        <v>2406</v>
      </c>
      <c r="M389" s="301">
        <v>0.15951000000000001</v>
      </c>
      <c r="N389" s="1"/>
      <c r="O389" s="1"/>
    </row>
    <row r="390" spans="1:15" ht="12.75" customHeight="1">
      <c r="A390" s="30">
        <v>380</v>
      </c>
      <c r="B390" s="311" t="s">
        <v>857</v>
      </c>
      <c r="C390" s="301">
        <v>105.9</v>
      </c>
      <c r="D390" s="302">
        <v>105.60000000000001</v>
      </c>
      <c r="E390" s="302">
        <v>104.35000000000002</v>
      </c>
      <c r="F390" s="302">
        <v>102.80000000000001</v>
      </c>
      <c r="G390" s="302">
        <v>101.55000000000003</v>
      </c>
      <c r="H390" s="302">
        <v>107.15000000000002</v>
      </c>
      <c r="I390" s="302">
        <v>108.39999999999999</v>
      </c>
      <c r="J390" s="302">
        <v>109.95000000000002</v>
      </c>
      <c r="K390" s="301">
        <v>106.85</v>
      </c>
      <c r="L390" s="301">
        <v>104.05</v>
      </c>
      <c r="M390" s="301">
        <v>10.38635</v>
      </c>
      <c r="N390" s="1"/>
      <c r="O390" s="1"/>
    </row>
    <row r="391" spans="1:15" ht="12.75" customHeight="1">
      <c r="A391" s="30">
        <v>381</v>
      </c>
      <c r="B391" s="311" t="s">
        <v>183</v>
      </c>
      <c r="C391" s="301">
        <v>87.7</v>
      </c>
      <c r="D391" s="302">
        <v>87.666666666666671</v>
      </c>
      <c r="E391" s="302">
        <v>86.533333333333346</v>
      </c>
      <c r="F391" s="302">
        <v>85.366666666666674</v>
      </c>
      <c r="G391" s="302">
        <v>84.233333333333348</v>
      </c>
      <c r="H391" s="302">
        <v>88.833333333333343</v>
      </c>
      <c r="I391" s="302">
        <v>89.966666666666669</v>
      </c>
      <c r="J391" s="302">
        <v>91.13333333333334</v>
      </c>
      <c r="K391" s="301">
        <v>88.8</v>
      </c>
      <c r="L391" s="301">
        <v>86.5</v>
      </c>
      <c r="M391" s="301">
        <v>172.72086999999999</v>
      </c>
      <c r="N391" s="1"/>
      <c r="O391" s="1"/>
    </row>
    <row r="392" spans="1:15" ht="12.75" customHeight="1">
      <c r="A392" s="30">
        <v>382</v>
      </c>
      <c r="B392" s="311" t="s">
        <v>485</v>
      </c>
      <c r="C392" s="301">
        <v>78.2</v>
      </c>
      <c r="D392" s="302">
        <v>77.716666666666669</v>
      </c>
      <c r="E392" s="302">
        <v>76.733333333333334</v>
      </c>
      <c r="F392" s="302">
        <v>75.266666666666666</v>
      </c>
      <c r="G392" s="302">
        <v>74.283333333333331</v>
      </c>
      <c r="H392" s="302">
        <v>79.183333333333337</v>
      </c>
      <c r="I392" s="302">
        <v>80.166666666666686</v>
      </c>
      <c r="J392" s="302">
        <v>81.63333333333334</v>
      </c>
      <c r="K392" s="301">
        <v>78.7</v>
      </c>
      <c r="L392" s="301">
        <v>76.25</v>
      </c>
      <c r="M392" s="301">
        <v>21.418220000000002</v>
      </c>
      <c r="N392" s="1"/>
      <c r="O392" s="1"/>
    </row>
    <row r="393" spans="1:15" ht="12.75" customHeight="1">
      <c r="A393" s="30">
        <v>383</v>
      </c>
      <c r="B393" s="311" t="s">
        <v>184</v>
      </c>
      <c r="C393" s="301">
        <v>117.95</v>
      </c>
      <c r="D393" s="302">
        <v>117.95</v>
      </c>
      <c r="E393" s="302">
        <v>117.2</v>
      </c>
      <c r="F393" s="302">
        <v>116.45</v>
      </c>
      <c r="G393" s="302">
        <v>115.7</v>
      </c>
      <c r="H393" s="302">
        <v>118.7</v>
      </c>
      <c r="I393" s="302">
        <v>119.45</v>
      </c>
      <c r="J393" s="302">
        <v>120.2</v>
      </c>
      <c r="K393" s="301">
        <v>118.7</v>
      </c>
      <c r="L393" s="301">
        <v>117.2</v>
      </c>
      <c r="M393" s="301">
        <v>29.665330000000001</v>
      </c>
      <c r="N393" s="1"/>
      <c r="O393" s="1"/>
    </row>
    <row r="394" spans="1:15" ht="12.75" customHeight="1">
      <c r="A394" s="30">
        <v>384</v>
      </c>
      <c r="B394" s="311" t="s">
        <v>487</v>
      </c>
      <c r="C394" s="301">
        <v>121.9</v>
      </c>
      <c r="D394" s="302">
        <v>120.78333333333335</v>
      </c>
      <c r="E394" s="302">
        <v>118.41666666666669</v>
      </c>
      <c r="F394" s="302">
        <v>114.93333333333334</v>
      </c>
      <c r="G394" s="302">
        <v>112.56666666666668</v>
      </c>
      <c r="H394" s="302">
        <v>124.26666666666669</v>
      </c>
      <c r="I394" s="302">
        <v>126.63333333333334</v>
      </c>
      <c r="J394" s="302">
        <v>130.1166666666667</v>
      </c>
      <c r="K394" s="301">
        <v>123.15</v>
      </c>
      <c r="L394" s="301">
        <v>117.3</v>
      </c>
      <c r="M394" s="301">
        <v>17.867260000000002</v>
      </c>
      <c r="N394" s="1"/>
      <c r="O394" s="1"/>
    </row>
    <row r="395" spans="1:15" ht="12.75" customHeight="1">
      <c r="A395" s="30">
        <v>385</v>
      </c>
      <c r="B395" s="311" t="s">
        <v>488</v>
      </c>
      <c r="C395" s="301">
        <v>985.15</v>
      </c>
      <c r="D395" s="302">
        <v>985.76666666666677</v>
      </c>
      <c r="E395" s="302">
        <v>976.38333333333355</v>
      </c>
      <c r="F395" s="302">
        <v>967.61666666666679</v>
      </c>
      <c r="G395" s="302">
        <v>958.23333333333358</v>
      </c>
      <c r="H395" s="302">
        <v>994.53333333333353</v>
      </c>
      <c r="I395" s="302">
        <v>1003.9166666666667</v>
      </c>
      <c r="J395" s="302">
        <v>1012.6833333333335</v>
      </c>
      <c r="K395" s="301">
        <v>995.15</v>
      </c>
      <c r="L395" s="301">
        <v>977</v>
      </c>
      <c r="M395" s="301">
        <v>0.42116999999999999</v>
      </c>
      <c r="N395" s="1"/>
      <c r="O395" s="1"/>
    </row>
    <row r="396" spans="1:15" ht="12.75" customHeight="1">
      <c r="A396" s="30">
        <v>386</v>
      </c>
      <c r="B396" s="311" t="s">
        <v>185</v>
      </c>
      <c r="C396" s="301">
        <v>2500.0500000000002</v>
      </c>
      <c r="D396" s="302">
        <v>2493.0166666666669</v>
      </c>
      <c r="E396" s="302">
        <v>2475.0333333333338</v>
      </c>
      <c r="F396" s="302">
        <v>2450.0166666666669</v>
      </c>
      <c r="G396" s="302">
        <v>2432.0333333333338</v>
      </c>
      <c r="H396" s="302">
        <v>2518.0333333333338</v>
      </c>
      <c r="I396" s="302">
        <v>2536.0166666666664</v>
      </c>
      <c r="J396" s="302">
        <v>2561.0333333333338</v>
      </c>
      <c r="K396" s="301">
        <v>2511</v>
      </c>
      <c r="L396" s="301">
        <v>2468</v>
      </c>
      <c r="M396" s="301">
        <v>65.71866</v>
      </c>
      <c r="N396" s="1"/>
      <c r="O396" s="1"/>
    </row>
    <row r="397" spans="1:15" ht="12.75" customHeight="1">
      <c r="A397" s="30">
        <v>387</v>
      </c>
      <c r="B397" s="311" t="s">
        <v>843</v>
      </c>
      <c r="C397" s="301">
        <v>481.45</v>
      </c>
      <c r="D397" s="302">
        <v>483.31666666666666</v>
      </c>
      <c r="E397" s="302">
        <v>474.13333333333333</v>
      </c>
      <c r="F397" s="302">
        <v>466.81666666666666</v>
      </c>
      <c r="G397" s="302">
        <v>457.63333333333333</v>
      </c>
      <c r="H397" s="302">
        <v>490.63333333333333</v>
      </c>
      <c r="I397" s="302">
        <v>499.81666666666661</v>
      </c>
      <c r="J397" s="302">
        <v>507.13333333333333</v>
      </c>
      <c r="K397" s="301">
        <v>492.5</v>
      </c>
      <c r="L397" s="301">
        <v>476</v>
      </c>
      <c r="M397" s="301">
        <v>1.14272</v>
      </c>
      <c r="N397" s="1"/>
      <c r="O397" s="1"/>
    </row>
    <row r="398" spans="1:15" ht="12.75" customHeight="1">
      <c r="A398" s="30">
        <v>388</v>
      </c>
      <c r="B398" s="311" t="s">
        <v>479</v>
      </c>
      <c r="C398" s="301">
        <v>230.8</v>
      </c>
      <c r="D398" s="302">
        <v>231.11666666666667</v>
      </c>
      <c r="E398" s="302">
        <v>229.68333333333334</v>
      </c>
      <c r="F398" s="302">
        <v>228.56666666666666</v>
      </c>
      <c r="G398" s="302">
        <v>227.13333333333333</v>
      </c>
      <c r="H398" s="302">
        <v>232.23333333333335</v>
      </c>
      <c r="I398" s="302">
        <v>233.66666666666669</v>
      </c>
      <c r="J398" s="302">
        <v>234.78333333333336</v>
      </c>
      <c r="K398" s="301">
        <v>232.55</v>
      </c>
      <c r="L398" s="301">
        <v>230</v>
      </c>
      <c r="M398" s="301">
        <v>0.61641999999999997</v>
      </c>
      <c r="N398" s="1"/>
      <c r="O398" s="1"/>
    </row>
    <row r="399" spans="1:15" ht="12.75" customHeight="1">
      <c r="A399" s="30">
        <v>389</v>
      </c>
      <c r="B399" s="311" t="s">
        <v>489</v>
      </c>
      <c r="C399" s="301">
        <v>855.9</v>
      </c>
      <c r="D399" s="302">
        <v>860.61666666666679</v>
      </c>
      <c r="E399" s="302">
        <v>841.23333333333358</v>
      </c>
      <c r="F399" s="302">
        <v>826.56666666666683</v>
      </c>
      <c r="G399" s="302">
        <v>807.18333333333362</v>
      </c>
      <c r="H399" s="302">
        <v>875.28333333333353</v>
      </c>
      <c r="I399" s="302">
        <v>894.66666666666674</v>
      </c>
      <c r="J399" s="302">
        <v>909.33333333333348</v>
      </c>
      <c r="K399" s="301">
        <v>880</v>
      </c>
      <c r="L399" s="301">
        <v>845.95</v>
      </c>
      <c r="M399" s="301">
        <v>0.16547000000000001</v>
      </c>
      <c r="N399" s="1"/>
      <c r="O399" s="1"/>
    </row>
    <row r="400" spans="1:15" ht="12.75" customHeight="1">
      <c r="A400" s="30">
        <v>390</v>
      </c>
      <c r="B400" s="311" t="s">
        <v>490</v>
      </c>
      <c r="C400" s="301">
        <v>1261.2</v>
      </c>
      <c r="D400" s="302">
        <v>1271.6499999999999</v>
      </c>
      <c r="E400" s="302">
        <v>1214.5499999999997</v>
      </c>
      <c r="F400" s="302">
        <v>1167.8999999999999</v>
      </c>
      <c r="G400" s="302">
        <v>1110.7999999999997</v>
      </c>
      <c r="H400" s="302">
        <v>1318.2999999999997</v>
      </c>
      <c r="I400" s="302">
        <v>1375.3999999999996</v>
      </c>
      <c r="J400" s="302">
        <v>1422.0499999999997</v>
      </c>
      <c r="K400" s="301">
        <v>1328.75</v>
      </c>
      <c r="L400" s="301">
        <v>1225</v>
      </c>
      <c r="M400" s="301">
        <v>32.223529999999997</v>
      </c>
      <c r="N400" s="1"/>
      <c r="O400" s="1"/>
    </row>
    <row r="401" spans="1:15" ht="12.75" customHeight="1">
      <c r="A401" s="30">
        <v>391</v>
      </c>
      <c r="B401" s="311" t="s">
        <v>481</v>
      </c>
      <c r="C401" s="301">
        <v>30.2</v>
      </c>
      <c r="D401" s="302">
        <v>30.283333333333331</v>
      </c>
      <c r="E401" s="302">
        <v>30.016666666666662</v>
      </c>
      <c r="F401" s="302">
        <v>29.833333333333332</v>
      </c>
      <c r="G401" s="302">
        <v>29.566666666666663</v>
      </c>
      <c r="H401" s="302">
        <v>30.466666666666661</v>
      </c>
      <c r="I401" s="302">
        <v>30.733333333333327</v>
      </c>
      <c r="J401" s="302">
        <v>30.916666666666661</v>
      </c>
      <c r="K401" s="301">
        <v>30.55</v>
      </c>
      <c r="L401" s="301">
        <v>30.1</v>
      </c>
      <c r="M401" s="301">
        <v>7.3057699999999999</v>
      </c>
      <c r="N401" s="1"/>
      <c r="O401" s="1"/>
    </row>
    <row r="402" spans="1:15" ht="12.75" customHeight="1">
      <c r="A402" s="30">
        <v>392</v>
      </c>
      <c r="B402" s="311" t="s">
        <v>186</v>
      </c>
      <c r="C402" s="301">
        <v>68</v>
      </c>
      <c r="D402" s="302">
        <v>68.066666666666677</v>
      </c>
      <c r="E402" s="302">
        <v>67.083333333333357</v>
      </c>
      <c r="F402" s="302">
        <v>66.166666666666686</v>
      </c>
      <c r="G402" s="302">
        <v>65.183333333333366</v>
      </c>
      <c r="H402" s="302">
        <v>68.983333333333348</v>
      </c>
      <c r="I402" s="302">
        <v>69.966666666666669</v>
      </c>
      <c r="J402" s="302">
        <v>70.88333333333334</v>
      </c>
      <c r="K402" s="301">
        <v>69.05</v>
      </c>
      <c r="L402" s="301">
        <v>67.150000000000006</v>
      </c>
      <c r="M402" s="301">
        <v>291.72631999999999</v>
      </c>
      <c r="N402" s="1"/>
      <c r="O402" s="1"/>
    </row>
    <row r="403" spans="1:15" ht="12.75" customHeight="1">
      <c r="A403" s="30">
        <v>393</v>
      </c>
      <c r="B403" s="311" t="s">
        <v>274</v>
      </c>
      <c r="C403" s="301">
        <v>6401.6</v>
      </c>
      <c r="D403" s="302">
        <v>6441.2833333333328</v>
      </c>
      <c r="E403" s="302">
        <v>6354.3166666666657</v>
      </c>
      <c r="F403" s="302">
        <v>6307.0333333333328</v>
      </c>
      <c r="G403" s="302">
        <v>6220.0666666666657</v>
      </c>
      <c r="H403" s="302">
        <v>6488.5666666666657</v>
      </c>
      <c r="I403" s="302">
        <v>6575.5333333333328</v>
      </c>
      <c r="J403" s="302">
        <v>6622.8166666666657</v>
      </c>
      <c r="K403" s="301">
        <v>6528.25</v>
      </c>
      <c r="L403" s="301">
        <v>6394</v>
      </c>
      <c r="M403" s="301">
        <v>7.1050000000000002E-2</v>
      </c>
      <c r="N403" s="1"/>
      <c r="O403" s="1"/>
    </row>
    <row r="404" spans="1:15" ht="12.75" customHeight="1">
      <c r="A404" s="30">
        <v>394</v>
      </c>
      <c r="B404" s="311" t="s">
        <v>273</v>
      </c>
      <c r="C404" s="301">
        <v>760</v>
      </c>
      <c r="D404" s="302">
        <v>753.5</v>
      </c>
      <c r="E404" s="302">
        <v>744.5</v>
      </c>
      <c r="F404" s="302">
        <v>729</v>
      </c>
      <c r="G404" s="302">
        <v>720</v>
      </c>
      <c r="H404" s="302">
        <v>769</v>
      </c>
      <c r="I404" s="302">
        <v>778</v>
      </c>
      <c r="J404" s="302">
        <v>793.5</v>
      </c>
      <c r="K404" s="301">
        <v>762.5</v>
      </c>
      <c r="L404" s="301">
        <v>738</v>
      </c>
      <c r="M404" s="301">
        <v>18.98423</v>
      </c>
      <c r="N404" s="1"/>
      <c r="O404" s="1"/>
    </row>
    <row r="405" spans="1:15" ht="12.75" customHeight="1">
      <c r="A405" s="30">
        <v>395</v>
      </c>
      <c r="B405" s="311" t="s">
        <v>187</v>
      </c>
      <c r="C405" s="301">
        <v>1078.55</v>
      </c>
      <c r="D405" s="302">
        <v>1081.1833333333332</v>
      </c>
      <c r="E405" s="302">
        <v>1069.4666666666662</v>
      </c>
      <c r="F405" s="302">
        <v>1060.383333333333</v>
      </c>
      <c r="G405" s="302">
        <v>1048.6666666666661</v>
      </c>
      <c r="H405" s="302">
        <v>1090.2666666666664</v>
      </c>
      <c r="I405" s="302">
        <v>1101.9833333333331</v>
      </c>
      <c r="J405" s="302">
        <v>1111.0666666666666</v>
      </c>
      <c r="K405" s="301">
        <v>1092.9000000000001</v>
      </c>
      <c r="L405" s="301">
        <v>1072.0999999999999</v>
      </c>
      <c r="M405" s="301">
        <v>4.9206599999999998</v>
      </c>
      <c r="N405" s="1"/>
      <c r="O405" s="1"/>
    </row>
    <row r="406" spans="1:15" ht="12.75" customHeight="1">
      <c r="A406" s="30">
        <v>396</v>
      </c>
      <c r="B406" s="311" t="s">
        <v>188</v>
      </c>
      <c r="C406" s="301">
        <v>454.25</v>
      </c>
      <c r="D406" s="302">
        <v>455.93333333333334</v>
      </c>
      <c r="E406" s="302">
        <v>451.51666666666665</v>
      </c>
      <c r="F406" s="302">
        <v>448.7833333333333</v>
      </c>
      <c r="G406" s="302">
        <v>444.36666666666662</v>
      </c>
      <c r="H406" s="302">
        <v>458.66666666666669</v>
      </c>
      <c r="I406" s="302">
        <v>463.08333333333331</v>
      </c>
      <c r="J406" s="302">
        <v>465.81666666666672</v>
      </c>
      <c r="K406" s="301">
        <v>460.35</v>
      </c>
      <c r="L406" s="301">
        <v>453.2</v>
      </c>
      <c r="M406" s="301">
        <v>108.33364</v>
      </c>
      <c r="N406" s="1"/>
      <c r="O406" s="1"/>
    </row>
    <row r="407" spans="1:15" ht="12.75" customHeight="1">
      <c r="A407" s="30">
        <v>397</v>
      </c>
      <c r="B407" s="311" t="s">
        <v>494</v>
      </c>
      <c r="C407" s="301">
        <v>2183.6999999999998</v>
      </c>
      <c r="D407" s="302">
        <v>2183.25</v>
      </c>
      <c r="E407" s="302">
        <v>2151.5</v>
      </c>
      <c r="F407" s="302">
        <v>2119.3000000000002</v>
      </c>
      <c r="G407" s="302">
        <v>2087.5500000000002</v>
      </c>
      <c r="H407" s="302">
        <v>2215.4499999999998</v>
      </c>
      <c r="I407" s="302">
        <v>2247.1999999999998</v>
      </c>
      <c r="J407" s="302">
        <v>2279.3999999999996</v>
      </c>
      <c r="K407" s="301">
        <v>2215</v>
      </c>
      <c r="L407" s="301">
        <v>2151.0500000000002</v>
      </c>
      <c r="M407" s="301">
        <v>0.76683999999999997</v>
      </c>
      <c r="N407" s="1"/>
      <c r="O407" s="1"/>
    </row>
    <row r="408" spans="1:15" ht="12.75" customHeight="1">
      <c r="A408" s="30">
        <v>398</v>
      </c>
      <c r="B408" s="311" t="s">
        <v>495</v>
      </c>
      <c r="C408" s="301">
        <v>97.25</v>
      </c>
      <c r="D408" s="302">
        <v>97.05</v>
      </c>
      <c r="E408" s="302">
        <v>96.3</v>
      </c>
      <c r="F408" s="302">
        <v>95.35</v>
      </c>
      <c r="G408" s="302">
        <v>94.6</v>
      </c>
      <c r="H408" s="302">
        <v>98</v>
      </c>
      <c r="I408" s="302">
        <v>98.75</v>
      </c>
      <c r="J408" s="302">
        <v>99.7</v>
      </c>
      <c r="K408" s="301">
        <v>97.8</v>
      </c>
      <c r="L408" s="301">
        <v>96.1</v>
      </c>
      <c r="M408" s="301">
        <v>2.1530399999999998</v>
      </c>
      <c r="N408" s="1"/>
      <c r="O408" s="1"/>
    </row>
    <row r="409" spans="1:15" ht="12.75" customHeight="1">
      <c r="A409" s="30">
        <v>399</v>
      </c>
      <c r="B409" s="311" t="s">
        <v>500</v>
      </c>
      <c r="C409" s="301">
        <v>94.55</v>
      </c>
      <c r="D409" s="302">
        <v>94.149999999999991</v>
      </c>
      <c r="E409" s="302">
        <v>92.899999999999977</v>
      </c>
      <c r="F409" s="302">
        <v>91.249999999999986</v>
      </c>
      <c r="G409" s="302">
        <v>89.999999999999972</v>
      </c>
      <c r="H409" s="302">
        <v>95.799999999999983</v>
      </c>
      <c r="I409" s="302">
        <v>97.050000000000011</v>
      </c>
      <c r="J409" s="302">
        <v>98.699999999999989</v>
      </c>
      <c r="K409" s="301">
        <v>95.4</v>
      </c>
      <c r="L409" s="301">
        <v>92.5</v>
      </c>
      <c r="M409" s="301">
        <v>15.81531</v>
      </c>
      <c r="N409" s="1"/>
      <c r="O409" s="1"/>
    </row>
    <row r="410" spans="1:15" ht="12.75" customHeight="1">
      <c r="A410" s="30">
        <v>400</v>
      </c>
      <c r="B410" s="311" t="s">
        <v>496</v>
      </c>
      <c r="C410" s="301">
        <v>95.85</v>
      </c>
      <c r="D410" s="302">
        <v>96.383333333333326</v>
      </c>
      <c r="E410" s="302">
        <v>93.716666666666654</v>
      </c>
      <c r="F410" s="302">
        <v>91.583333333333329</v>
      </c>
      <c r="G410" s="302">
        <v>88.916666666666657</v>
      </c>
      <c r="H410" s="302">
        <v>98.516666666666652</v>
      </c>
      <c r="I410" s="302">
        <v>101.18333333333334</v>
      </c>
      <c r="J410" s="302">
        <v>103.31666666666665</v>
      </c>
      <c r="K410" s="301">
        <v>99.05</v>
      </c>
      <c r="L410" s="301">
        <v>94.25</v>
      </c>
      <c r="M410" s="301">
        <v>13.55748</v>
      </c>
      <c r="N410" s="1"/>
      <c r="O410" s="1"/>
    </row>
    <row r="411" spans="1:15" ht="12.75" customHeight="1">
      <c r="A411" s="30">
        <v>401</v>
      </c>
      <c r="B411" s="311" t="s">
        <v>498</v>
      </c>
      <c r="C411" s="301">
        <v>2679.55</v>
      </c>
      <c r="D411" s="302">
        <v>2668.0333333333333</v>
      </c>
      <c r="E411" s="302">
        <v>2641.5666666666666</v>
      </c>
      <c r="F411" s="302">
        <v>2603.5833333333335</v>
      </c>
      <c r="G411" s="302">
        <v>2577.1166666666668</v>
      </c>
      <c r="H411" s="302">
        <v>2706.0166666666664</v>
      </c>
      <c r="I411" s="302">
        <v>2732.4833333333327</v>
      </c>
      <c r="J411" s="302">
        <v>2770.4666666666662</v>
      </c>
      <c r="K411" s="301">
        <v>2694.5</v>
      </c>
      <c r="L411" s="301">
        <v>2630.05</v>
      </c>
      <c r="M411" s="301">
        <v>0.92191000000000001</v>
      </c>
      <c r="N411" s="1"/>
      <c r="O411" s="1"/>
    </row>
    <row r="412" spans="1:15" ht="12.75" customHeight="1">
      <c r="A412" s="30">
        <v>402</v>
      </c>
      <c r="B412" s="311" t="s">
        <v>497</v>
      </c>
      <c r="C412" s="301">
        <v>598.70000000000005</v>
      </c>
      <c r="D412" s="302">
        <v>600.66666666666663</v>
      </c>
      <c r="E412" s="302">
        <v>591.5333333333333</v>
      </c>
      <c r="F412" s="302">
        <v>584.36666666666667</v>
      </c>
      <c r="G412" s="302">
        <v>575.23333333333335</v>
      </c>
      <c r="H412" s="302">
        <v>607.83333333333326</v>
      </c>
      <c r="I412" s="302">
        <v>616.9666666666667</v>
      </c>
      <c r="J412" s="302">
        <v>624.13333333333321</v>
      </c>
      <c r="K412" s="301">
        <v>609.79999999999995</v>
      </c>
      <c r="L412" s="301">
        <v>593.5</v>
      </c>
      <c r="M412" s="301">
        <v>1.30745</v>
      </c>
      <c r="N412" s="1"/>
      <c r="O412" s="1"/>
    </row>
    <row r="413" spans="1:15" ht="12.75" customHeight="1">
      <c r="A413" s="30">
        <v>403</v>
      </c>
      <c r="B413" s="311" t="s">
        <v>499</v>
      </c>
      <c r="C413" s="301">
        <v>406.55</v>
      </c>
      <c r="D413" s="302">
        <v>410.91666666666669</v>
      </c>
      <c r="E413" s="302">
        <v>399.83333333333337</v>
      </c>
      <c r="F413" s="302">
        <v>393.11666666666667</v>
      </c>
      <c r="G413" s="302">
        <v>382.03333333333336</v>
      </c>
      <c r="H413" s="302">
        <v>417.63333333333338</v>
      </c>
      <c r="I413" s="302">
        <v>428.71666666666675</v>
      </c>
      <c r="J413" s="302">
        <v>435.43333333333339</v>
      </c>
      <c r="K413" s="301">
        <v>422</v>
      </c>
      <c r="L413" s="301">
        <v>404.2</v>
      </c>
      <c r="M413" s="301">
        <v>0.56306999999999996</v>
      </c>
      <c r="N413" s="1"/>
      <c r="O413" s="1"/>
    </row>
    <row r="414" spans="1:15" ht="12.75" customHeight="1">
      <c r="A414" s="30">
        <v>404</v>
      </c>
      <c r="B414" s="311" t="s">
        <v>189</v>
      </c>
      <c r="C414" s="301">
        <v>18793.650000000001</v>
      </c>
      <c r="D414" s="302">
        <v>18764.166666666668</v>
      </c>
      <c r="E414" s="302">
        <v>18590.933333333334</v>
      </c>
      <c r="F414" s="302">
        <v>18388.216666666667</v>
      </c>
      <c r="G414" s="302">
        <v>18214.983333333334</v>
      </c>
      <c r="H414" s="302">
        <v>18966.883333333335</v>
      </c>
      <c r="I414" s="302">
        <v>19140.116666666665</v>
      </c>
      <c r="J414" s="302">
        <v>19342.833333333336</v>
      </c>
      <c r="K414" s="301">
        <v>18937.400000000001</v>
      </c>
      <c r="L414" s="301">
        <v>18561.45</v>
      </c>
      <c r="M414" s="301">
        <v>0.30264000000000002</v>
      </c>
      <c r="N414" s="1"/>
      <c r="O414" s="1"/>
    </row>
    <row r="415" spans="1:15" ht="12.75" customHeight="1">
      <c r="A415" s="30">
        <v>405</v>
      </c>
      <c r="B415" s="311" t="s">
        <v>501</v>
      </c>
      <c r="C415" s="301">
        <v>1708</v>
      </c>
      <c r="D415" s="302">
        <v>1691.2666666666667</v>
      </c>
      <c r="E415" s="302">
        <v>1663.0333333333333</v>
      </c>
      <c r="F415" s="302">
        <v>1618.0666666666666</v>
      </c>
      <c r="G415" s="302">
        <v>1589.8333333333333</v>
      </c>
      <c r="H415" s="302">
        <v>1736.2333333333333</v>
      </c>
      <c r="I415" s="302">
        <v>1764.4666666666665</v>
      </c>
      <c r="J415" s="302">
        <v>1809.4333333333334</v>
      </c>
      <c r="K415" s="301">
        <v>1719.5</v>
      </c>
      <c r="L415" s="301">
        <v>1646.3</v>
      </c>
      <c r="M415" s="301">
        <v>0.40187</v>
      </c>
      <c r="N415" s="1"/>
      <c r="O415" s="1"/>
    </row>
    <row r="416" spans="1:15" ht="12.75" customHeight="1">
      <c r="A416" s="30">
        <v>406</v>
      </c>
      <c r="B416" s="311" t="s">
        <v>190</v>
      </c>
      <c r="C416" s="301">
        <v>2343.85</v>
      </c>
      <c r="D416" s="302">
        <v>2354.083333333333</v>
      </c>
      <c r="E416" s="302">
        <v>2326.7166666666662</v>
      </c>
      <c r="F416" s="302">
        <v>2309.583333333333</v>
      </c>
      <c r="G416" s="302">
        <v>2282.2166666666662</v>
      </c>
      <c r="H416" s="302">
        <v>2371.2166666666662</v>
      </c>
      <c r="I416" s="302">
        <v>2398.583333333333</v>
      </c>
      <c r="J416" s="302">
        <v>2415.7166666666662</v>
      </c>
      <c r="K416" s="301">
        <v>2381.4499999999998</v>
      </c>
      <c r="L416" s="301">
        <v>2336.9499999999998</v>
      </c>
      <c r="M416" s="301">
        <v>0.98836000000000002</v>
      </c>
      <c r="N416" s="1"/>
      <c r="O416" s="1"/>
    </row>
    <row r="417" spans="1:15" ht="12.75" customHeight="1">
      <c r="A417" s="30">
        <v>407</v>
      </c>
      <c r="B417" s="311" t="s">
        <v>491</v>
      </c>
      <c r="C417" s="301">
        <v>448.35</v>
      </c>
      <c r="D417" s="302">
        <v>448.13333333333338</v>
      </c>
      <c r="E417" s="302">
        <v>444.26666666666677</v>
      </c>
      <c r="F417" s="302">
        <v>440.18333333333339</v>
      </c>
      <c r="G417" s="302">
        <v>436.31666666666678</v>
      </c>
      <c r="H417" s="302">
        <v>452.21666666666675</v>
      </c>
      <c r="I417" s="302">
        <v>456.08333333333343</v>
      </c>
      <c r="J417" s="302">
        <v>460.16666666666674</v>
      </c>
      <c r="K417" s="301">
        <v>452</v>
      </c>
      <c r="L417" s="301">
        <v>444.05</v>
      </c>
      <c r="M417" s="301">
        <v>0.28587000000000001</v>
      </c>
      <c r="N417" s="1"/>
      <c r="O417" s="1"/>
    </row>
    <row r="418" spans="1:15" ht="12.75" customHeight="1">
      <c r="A418" s="30">
        <v>408</v>
      </c>
      <c r="B418" s="311" t="s">
        <v>492</v>
      </c>
      <c r="C418" s="301">
        <v>26.2</v>
      </c>
      <c r="D418" s="302">
        <v>26.216666666666669</v>
      </c>
      <c r="E418" s="302">
        <v>26.083333333333336</v>
      </c>
      <c r="F418" s="302">
        <v>25.966666666666669</v>
      </c>
      <c r="G418" s="302">
        <v>25.833333333333336</v>
      </c>
      <c r="H418" s="302">
        <v>26.333333333333336</v>
      </c>
      <c r="I418" s="302">
        <v>26.466666666666669</v>
      </c>
      <c r="J418" s="302">
        <v>26.583333333333336</v>
      </c>
      <c r="K418" s="301">
        <v>26.35</v>
      </c>
      <c r="L418" s="301">
        <v>26.1</v>
      </c>
      <c r="M418" s="301">
        <v>3.9996700000000001</v>
      </c>
      <c r="N418" s="1"/>
      <c r="O418" s="1"/>
    </row>
    <row r="419" spans="1:15" ht="12.75" customHeight="1">
      <c r="A419" s="30">
        <v>409</v>
      </c>
      <c r="B419" s="311" t="s">
        <v>493</v>
      </c>
      <c r="C419" s="301">
        <v>3377.45</v>
      </c>
      <c r="D419" s="302">
        <v>3365.3833333333332</v>
      </c>
      <c r="E419" s="302">
        <v>3335.8166666666666</v>
      </c>
      <c r="F419" s="302">
        <v>3294.1833333333334</v>
      </c>
      <c r="G419" s="302">
        <v>3264.6166666666668</v>
      </c>
      <c r="H419" s="302">
        <v>3407.0166666666664</v>
      </c>
      <c r="I419" s="302">
        <v>3436.583333333333</v>
      </c>
      <c r="J419" s="302">
        <v>3478.2166666666662</v>
      </c>
      <c r="K419" s="301">
        <v>3394.95</v>
      </c>
      <c r="L419" s="301">
        <v>3323.75</v>
      </c>
      <c r="M419" s="301">
        <v>0.18942000000000001</v>
      </c>
      <c r="N419" s="1"/>
      <c r="O419" s="1"/>
    </row>
    <row r="420" spans="1:15" ht="12.75" customHeight="1">
      <c r="A420" s="30">
        <v>410</v>
      </c>
      <c r="B420" s="311" t="s">
        <v>502</v>
      </c>
      <c r="C420" s="301">
        <v>535.5</v>
      </c>
      <c r="D420" s="302">
        <v>535.86666666666667</v>
      </c>
      <c r="E420" s="302">
        <v>527.63333333333333</v>
      </c>
      <c r="F420" s="302">
        <v>519.76666666666665</v>
      </c>
      <c r="G420" s="302">
        <v>511.5333333333333</v>
      </c>
      <c r="H420" s="302">
        <v>543.73333333333335</v>
      </c>
      <c r="I420" s="302">
        <v>551.9666666666667</v>
      </c>
      <c r="J420" s="302">
        <v>559.83333333333337</v>
      </c>
      <c r="K420" s="301">
        <v>544.1</v>
      </c>
      <c r="L420" s="301">
        <v>528</v>
      </c>
      <c r="M420" s="301">
        <v>1.3244400000000001</v>
      </c>
      <c r="N420" s="1"/>
      <c r="O420" s="1"/>
    </row>
    <row r="421" spans="1:15" ht="12.75" customHeight="1">
      <c r="A421" s="30">
        <v>411</v>
      </c>
      <c r="B421" s="311" t="s">
        <v>504</v>
      </c>
      <c r="C421" s="301">
        <v>378.85</v>
      </c>
      <c r="D421" s="302">
        <v>375.45</v>
      </c>
      <c r="E421" s="302">
        <v>345.9</v>
      </c>
      <c r="F421" s="302">
        <v>312.95</v>
      </c>
      <c r="G421" s="302">
        <v>283.39999999999998</v>
      </c>
      <c r="H421" s="302">
        <v>408.4</v>
      </c>
      <c r="I421" s="302">
        <v>437.95000000000005</v>
      </c>
      <c r="J421" s="302">
        <v>470.9</v>
      </c>
      <c r="K421" s="301">
        <v>405</v>
      </c>
      <c r="L421" s="301">
        <v>342.5</v>
      </c>
      <c r="M421" s="301">
        <v>8.8667499999999997</v>
      </c>
      <c r="N421" s="1"/>
      <c r="O421" s="1"/>
    </row>
    <row r="422" spans="1:15" ht="12.75" customHeight="1">
      <c r="A422" s="30">
        <v>412</v>
      </c>
      <c r="B422" s="311" t="s">
        <v>503</v>
      </c>
      <c r="C422" s="301">
        <v>2756.65</v>
      </c>
      <c r="D422" s="302">
        <v>2756.1833333333329</v>
      </c>
      <c r="E422" s="302">
        <v>2737.4166666666661</v>
      </c>
      <c r="F422" s="302">
        <v>2718.1833333333329</v>
      </c>
      <c r="G422" s="302">
        <v>2699.4166666666661</v>
      </c>
      <c r="H422" s="302">
        <v>2775.4166666666661</v>
      </c>
      <c r="I422" s="302">
        <v>2794.1833333333334</v>
      </c>
      <c r="J422" s="302">
        <v>2813.4166666666661</v>
      </c>
      <c r="K422" s="301">
        <v>2774.95</v>
      </c>
      <c r="L422" s="301">
        <v>2736.95</v>
      </c>
      <c r="M422" s="301">
        <v>0.20721999999999999</v>
      </c>
      <c r="N422" s="1"/>
      <c r="O422" s="1"/>
    </row>
    <row r="423" spans="1:15" ht="12.75" customHeight="1">
      <c r="A423" s="30">
        <v>413</v>
      </c>
      <c r="B423" s="311" t="s">
        <v>858</v>
      </c>
      <c r="C423" s="301">
        <v>580.04999999999995</v>
      </c>
      <c r="D423" s="302">
        <v>575.48333333333323</v>
      </c>
      <c r="E423" s="302">
        <v>566.56666666666649</v>
      </c>
      <c r="F423" s="302">
        <v>553.08333333333326</v>
      </c>
      <c r="G423" s="302">
        <v>544.16666666666652</v>
      </c>
      <c r="H423" s="302">
        <v>588.96666666666647</v>
      </c>
      <c r="I423" s="302">
        <v>597.88333333333321</v>
      </c>
      <c r="J423" s="302">
        <v>611.36666666666645</v>
      </c>
      <c r="K423" s="301">
        <v>584.4</v>
      </c>
      <c r="L423" s="301">
        <v>562</v>
      </c>
      <c r="M423" s="301">
        <v>7.86721</v>
      </c>
      <c r="N423" s="1"/>
      <c r="O423" s="1"/>
    </row>
    <row r="424" spans="1:15" ht="12.75" customHeight="1">
      <c r="A424" s="30">
        <v>414</v>
      </c>
      <c r="B424" s="311" t="s">
        <v>505</v>
      </c>
      <c r="C424" s="301">
        <v>669.55</v>
      </c>
      <c r="D424" s="302">
        <v>669.4666666666667</v>
      </c>
      <c r="E424" s="302">
        <v>659.98333333333335</v>
      </c>
      <c r="F424" s="302">
        <v>650.41666666666663</v>
      </c>
      <c r="G424" s="302">
        <v>640.93333333333328</v>
      </c>
      <c r="H424" s="302">
        <v>679.03333333333342</v>
      </c>
      <c r="I424" s="302">
        <v>688.51666666666677</v>
      </c>
      <c r="J424" s="302">
        <v>698.08333333333348</v>
      </c>
      <c r="K424" s="301">
        <v>678.95</v>
      </c>
      <c r="L424" s="301">
        <v>659.9</v>
      </c>
      <c r="M424" s="301">
        <v>1.0536300000000001</v>
      </c>
      <c r="N424" s="1"/>
      <c r="O424" s="1"/>
    </row>
    <row r="425" spans="1:15" ht="12.75" customHeight="1">
      <c r="A425" s="30">
        <v>415</v>
      </c>
      <c r="B425" s="311" t="s">
        <v>506</v>
      </c>
      <c r="C425" s="301">
        <v>407.8</v>
      </c>
      <c r="D425" s="302">
        <v>415.55</v>
      </c>
      <c r="E425" s="302">
        <v>394.35</v>
      </c>
      <c r="F425" s="302">
        <v>380.90000000000003</v>
      </c>
      <c r="G425" s="302">
        <v>359.70000000000005</v>
      </c>
      <c r="H425" s="302">
        <v>429</v>
      </c>
      <c r="I425" s="302">
        <v>450.19999999999993</v>
      </c>
      <c r="J425" s="302">
        <v>463.65</v>
      </c>
      <c r="K425" s="301">
        <v>436.75</v>
      </c>
      <c r="L425" s="301">
        <v>402.1</v>
      </c>
      <c r="M425" s="301">
        <v>50.94782</v>
      </c>
      <c r="N425" s="1"/>
      <c r="O425" s="1"/>
    </row>
    <row r="426" spans="1:15" ht="12.75" customHeight="1">
      <c r="A426" s="30">
        <v>416</v>
      </c>
      <c r="B426" s="311" t="s">
        <v>514</v>
      </c>
      <c r="C426" s="301">
        <v>203.2</v>
      </c>
      <c r="D426" s="302">
        <v>199.4666666666667</v>
      </c>
      <c r="E426" s="302">
        <v>193.28333333333339</v>
      </c>
      <c r="F426" s="302">
        <v>183.3666666666667</v>
      </c>
      <c r="G426" s="302">
        <v>177.18333333333339</v>
      </c>
      <c r="H426" s="302">
        <v>209.38333333333338</v>
      </c>
      <c r="I426" s="302">
        <v>215.56666666666666</v>
      </c>
      <c r="J426" s="302">
        <v>225.48333333333338</v>
      </c>
      <c r="K426" s="301">
        <v>205.65</v>
      </c>
      <c r="L426" s="301">
        <v>189.55</v>
      </c>
      <c r="M426" s="301">
        <v>8.0513399999999997</v>
      </c>
      <c r="N426" s="1"/>
      <c r="O426" s="1"/>
    </row>
    <row r="427" spans="1:15" ht="12.75" customHeight="1">
      <c r="A427" s="30">
        <v>417</v>
      </c>
      <c r="B427" s="311" t="s">
        <v>507</v>
      </c>
      <c r="C427" s="301">
        <v>38.1</v>
      </c>
      <c r="D427" s="302">
        <v>38.1</v>
      </c>
      <c r="E427" s="302">
        <v>37.6</v>
      </c>
      <c r="F427" s="302">
        <v>37.1</v>
      </c>
      <c r="G427" s="302">
        <v>36.6</v>
      </c>
      <c r="H427" s="302">
        <v>38.6</v>
      </c>
      <c r="I427" s="302">
        <v>39.1</v>
      </c>
      <c r="J427" s="302">
        <v>39.6</v>
      </c>
      <c r="K427" s="301">
        <v>38.6</v>
      </c>
      <c r="L427" s="301">
        <v>37.6</v>
      </c>
      <c r="M427" s="301">
        <v>14.319089999999999</v>
      </c>
      <c r="N427" s="1"/>
      <c r="O427" s="1"/>
    </row>
    <row r="428" spans="1:15" ht="12.75" customHeight="1">
      <c r="A428" s="30">
        <v>418</v>
      </c>
      <c r="B428" s="311" t="s">
        <v>191</v>
      </c>
      <c r="C428" s="301">
        <v>2277.9499999999998</v>
      </c>
      <c r="D428" s="302">
        <v>2257.6333333333332</v>
      </c>
      <c r="E428" s="302">
        <v>2231.3166666666666</v>
      </c>
      <c r="F428" s="302">
        <v>2184.6833333333334</v>
      </c>
      <c r="G428" s="302">
        <v>2158.3666666666668</v>
      </c>
      <c r="H428" s="302">
        <v>2304.2666666666664</v>
      </c>
      <c r="I428" s="302">
        <v>2330.583333333333</v>
      </c>
      <c r="J428" s="302">
        <v>2377.2166666666662</v>
      </c>
      <c r="K428" s="301">
        <v>2283.9499999999998</v>
      </c>
      <c r="L428" s="301">
        <v>2211</v>
      </c>
      <c r="M428" s="301">
        <v>3.4411800000000001</v>
      </c>
      <c r="N428" s="1"/>
      <c r="O428" s="1"/>
    </row>
    <row r="429" spans="1:15" ht="12.75" customHeight="1">
      <c r="A429" s="30">
        <v>419</v>
      </c>
      <c r="B429" s="311" t="s">
        <v>192</v>
      </c>
      <c r="C429" s="301">
        <v>1245.3</v>
      </c>
      <c r="D429" s="302">
        <v>1234.6833333333334</v>
      </c>
      <c r="E429" s="302">
        <v>1213.6166666666668</v>
      </c>
      <c r="F429" s="302">
        <v>1181.9333333333334</v>
      </c>
      <c r="G429" s="302">
        <v>1160.8666666666668</v>
      </c>
      <c r="H429" s="302">
        <v>1266.3666666666668</v>
      </c>
      <c r="I429" s="302">
        <v>1287.4333333333334</v>
      </c>
      <c r="J429" s="302">
        <v>1319.1166666666668</v>
      </c>
      <c r="K429" s="301">
        <v>1255.75</v>
      </c>
      <c r="L429" s="301">
        <v>1203</v>
      </c>
      <c r="M429" s="301">
        <v>9.9920399999999994</v>
      </c>
      <c r="N429" s="1"/>
      <c r="O429" s="1"/>
    </row>
    <row r="430" spans="1:15" ht="12.75" customHeight="1">
      <c r="A430" s="30">
        <v>420</v>
      </c>
      <c r="B430" s="311" t="s">
        <v>511</v>
      </c>
      <c r="C430" s="301">
        <v>342.6</v>
      </c>
      <c r="D430" s="302">
        <v>334.7</v>
      </c>
      <c r="E430" s="302">
        <v>320.39999999999998</v>
      </c>
      <c r="F430" s="302">
        <v>298.2</v>
      </c>
      <c r="G430" s="302">
        <v>283.89999999999998</v>
      </c>
      <c r="H430" s="302">
        <v>356.9</v>
      </c>
      <c r="I430" s="302">
        <v>371.20000000000005</v>
      </c>
      <c r="J430" s="302">
        <v>393.4</v>
      </c>
      <c r="K430" s="301">
        <v>349</v>
      </c>
      <c r="L430" s="301">
        <v>312.5</v>
      </c>
      <c r="M430" s="301">
        <v>56.265650000000001</v>
      </c>
      <c r="N430" s="1"/>
      <c r="O430" s="1"/>
    </row>
    <row r="431" spans="1:15" ht="12.75" customHeight="1">
      <c r="A431" s="30">
        <v>421</v>
      </c>
      <c r="B431" s="311" t="s">
        <v>508</v>
      </c>
      <c r="C431" s="301">
        <v>85.6</v>
      </c>
      <c r="D431" s="302">
        <v>85.383333333333326</v>
      </c>
      <c r="E431" s="302">
        <v>84.766666666666652</v>
      </c>
      <c r="F431" s="302">
        <v>83.933333333333323</v>
      </c>
      <c r="G431" s="302">
        <v>83.316666666666649</v>
      </c>
      <c r="H431" s="302">
        <v>86.216666666666654</v>
      </c>
      <c r="I431" s="302">
        <v>86.833333333333329</v>
      </c>
      <c r="J431" s="302">
        <v>87.666666666666657</v>
      </c>
      <c r="K431" s="301">
        <v>86</v>
      </c>
      <c r="L431" s="301">
        <v>84.55</v>
      </c>
      <c r="M431" s="301">
        <v>0.34653</v>
      </c>
      <c r="N431" s="1"/>
      <c r="O431" s="1"/>
    </row>
    <row r="432" spans="1:15" ht="12.75" customHeight="1">
      <c r="A432" s="30">
        <v>422</v>
      </c>
      <c r="B432" s="311" t="s">
        <v>510</v>
      </c>
      <c r="C432" s="301">
        <v>145.75</v>
      </c>
      <c r="D432" s="302">
        <v>146.31666666666666</v>
      </c>
      <c r="E432" s="302">
        <v>144.43333333333334</v>
      </c>
      <c r="F432" s="302">
        <v>143.11666666666667</v>
      </c>
      <c r="G432" s="302">
        <v>141.23333333333335</v>
      </c>
      <c r="H432" s="302">
        <v>147.63333333333333</v>
      </c>
      <c r="I432" s="302">
        <v>149.51666666666665</v>
      </c>
      <c r="J432" s="302">
        <v>150.83333333333331</v>
      </c>
      <c r="K432" s="301">
        <v>148.19999999999999</v>
      </c>
      <c r="L432" s="301">
        <v>145</v>
      </c>
      <c r="M432" s="301">
        <v>3.4713599999999998</v>
      </c>
      <c r="N432" s="1"/>
      <c r="O432" s="1"/>
    </row>
    <row r="433" spans="1:15" ht="12.75" customHeight="1">
      <c r="A433" s="30">
        <v>423</v>
      </c>
      <c r="B433" s="311" t="s">
        <v>512</v>
      </c>
      <c r="C433" s="301">
        <v>428.45</v>
      </c>
      <c r="D433" s="302">
        <v>426.58333333333331</v>
      </c>
      <c r="E433" s="302">
        <v>422.16666666666663</v>
      </c>
      <c r="F433" s="302">
        <v>415.88333333333333</v>
      </c>
      <c r="G433" s="302">
        <v>411.46666666666664</v>
      </c>
      <c r="H433" s="302">
        <v>432.86666666666662</v>
      </c>
      <c r="I433" s="302">
        <v>437.28333333333325</v>
      </c>
      <c r="J433" s="302">
        <v>443.56666666666661</v>
      </c>
      <c r="K433" s="301">
        <v>431</v>
      </c>
      <c r="L433" s="301">
        <v>420.3</v>
      </c>
      <c r="M433" s="301">
        <v>3.4781200000000001</v>
      </c>
      <c r="N433" s="1"/>
      <c r="O433" s="1"/>
    </row>
    <row r="434" spans="1:15" ht="12.75" customHeight="1">
      <c r="A434" s="30">
        <v>424</v>
      </c>
      <c r="B434" s="311" t="s">
        <v>513</v>
      </c>
      <c r="C434" s="301">
        <v>419.9</v>
      </c>
      <c r="D434" s="302">
        <v>419.81666666666666</v>
      </c>
      <c r="E434" s="302">
        <v>416.63333333333333</v>
      </c>
      <c r="F434" s="302">
        <v>413.36666666666667</v>
      </c>
      <c r="G434" s="302">
        <v>410.18333333333334</v>
      </c>
      <c r="H434" s="302">
        <v>423.08333333333331</v>
      </c>
      <c r="I434" s="302">
        <v>426.26666666666659</v>
      </c>
      <c r="J434" s="302">
        <v>429.5333333333333</v>
      </c>
      <c r="K434" s="301">
        <v>423</v>
      </c>
      <c r="L434" s="301">
        <v>416.55</v>
      </c>
      <c r="M434" s="301">
        <v>2.8975900000000001</v>
      </c>
      <c r="N434" s="1"/>
      <c r="O434" s="1"/>
    </row>
    <row r="435" spans="1:15" ht="12.75" customHeight="1">
      <c r="A435" s="30">
        <v>425</v>
      </c>
      <c r="B435" s="311" t="s">
        <v>515</v>
      </c>
      <c r="C435" s="301">
        <v>1750.55</v>
      </c>
      <c r="D435" s="302">
        <v>1747.1000000000001</v>
      </c>
      <c r="E435" s="302">
        <v>1719.2000000000003</v>
      </c>
      <c r="F435" s="302">
        <v>1687.8500000000001</v>
      </c>
      <c r="G435" s="302">
        <v>1659.9500000000003</v>
      </c>
      <c r="H435" s="302">
        <v>1778.4500000000003</v>
      </c>
      <c r="I435" s="302">
        <v>1806.3500000000004</v>
      </c>
      <c r="J435" s="302">
        <v>1837.7000000000003</v>
      </c>
      <c r="K435" s="301">
        <v>1775</v>
      </c>
      <c r="L435" s="301">
        <v>1715.75</v>
      </c>
      <c r="M435" s="301">
        <v>0.37930999999999998</v>
      </c>
      <c r="N435" s="1"/>
      <c r="O435" s="1"/>
    </row>
    <row r="436" spans="1:15" ht="12.75" customHeight="1">
      <c r="A436" s="30">
        <v>426</v>
      </c>
      <c r="B436" s="311" t="s">
        <v>516</v>
      </c>
      <c r="C436" s="301">
        <v>714.45</v>
      </c>
      <c r="D436" s="302">
        <v>709.13333333333333</v>
      </c>
      <c r="E436" s="302">
        <v>701.31666666666661</v>
      </c>
      <c r="F436" s="302">
        <v>688.18333333333328</v>
      </c>
      <c r="G436" s="302">
        <v>680.36666666666656</v>
      </c>
      <c r="H436" s="302">
        <v>722.26666666666665</v>
      </c>
      <c r="I436" s="302">
        <v>730.08333333333348</v>
      </c>
      <c r="J436" s="302">
        <v>743.2166666666667</v>
      </c>
      <c r="K436" s="301">
        <v>716.95</v>
      </c>
      <c r="L436" s="301">
        <v>696</v>
      </c>
      <c r="M436" s="301">
        <v>0.27431</v>
      </c>
      <c r="N436" s="1"/>
      <c r="O436" s="1"/>
    </row>
    <row r="437" spans="1:15" ht="12.75" customHeight="1">
      <c r="A437" s="30">
        <v>427</v>
      </c>
      <c r="B437" s="311" t="s">
        <v>193</v>
      </c>
      <c r="C437" s="301">
        <v>824.6</v>
      </c>
      <c r="D437" s="302">
        <v>826.63333333333333</v>
      </c>
      <c r="E437" s="302">
        <v>819.4666666666667</v>
      </c>
      <c r="F437" s="302">
        <v>814.33333333333337</v>
      </c>
      <c r="G437" s="302">
        <v>807.16666666666674</v>
      </c>
      <c r="H437" s="302">
        <v>831.76666666666665</v>
      </c>
      <c r="I437" s="302">
        <v>838.93333333333339</v>
      </c>
      <c r="J437" s="302">
        <v>844.06666666666661</v>
      </c>
      <c r="K437" s="301">
        <v>833.8</v>
      </c>
      <c r="L437" s="301">
        <v>821.5</v>
      </c>
      <c r="M437" s="301">
        <v>14.04748</v>
      </c>
      <c r="N437" s="1"/>
      <c r="O437" s="1"/>
    </row>
    <row r="438" spans="1:15" ht="12.75" customHeight="1">
      <c r="A438" s="30">
        <v>428</v>
      </c>
      <c r="B438" s="311" t="s">
        <v>517</v>
      </c>
      <c r="C438" s="301">
        <v>483.4</v>
      </c>
      <c r="D438" s="302">
        <v>478.5333333333333</v>
      </c>
      <c r="E438" s="302">
        <v>468.46666666666658</v>
      </c>
      <c r="F438" s="302">
        <v>453.5333333333333</v>
      </c>
      <c r="G438" s="302">
        <v>443.46666666666658</v>
      </c>
      <c r="H438" s="302">
        <v>493.46666666666658</v>
      </c>
      <c r="I438" s="302">
        <v>503.5333333333333</v>
      </c>
      <c r="J438" s="302">
        <v>518.46666666666658</v>
      </c>
      <c r="K438" s="301">
        <v>488.6</v>
      </c>
      <c r="L438" s="301">
        <v>463.6</v>
      </c>
      <c r="M438" s="301">
        <v>7.09476</v>
      </c>
      <c r="N438" s="1"/>
      <c r="O438" s="1"/>
    </row>
    <row r="439" spans="1:15" ht="12.75" customHeight="1">
      <c r="A439" s="30">
        <v>429</v>
      </c>
      <c r="B439" s="311" t="s">
        <v>194</v>
      </c>
      <c r="C439" s="301">
        <v>414.95</v>
      </c>
      <c r="D439" s="302">
        <v>414.84999999999997</v>
      </c>
      <c r="E439" s="302">
        <v>411.09999999999991</v>
      </c>
      <c r="F439" s="302">
        <v>407.24999999999994</v>
      </c>
      <c r="G439" s="302">
        <v>403.49999999999989</v>
      </c>
      <c r="H439" s="302">
        <v>418.69999999999993</v>
      </c>
      <c r="I439" s="302">
        <v>422.45000000000005</v>
      </c>
      <c r="J439" s="302">
        <v>426.29999999999995</v>
      </c>
      <c r="K439" s="301">
        <v>418.6</v>
      </c>
      <c r="L439" s="301">
        <v>411</v>
      </c>
      <c r="M439" s="301">
        <v>8.0214999999999996</v>
      </c>
      <c r="N439" s="1"/>
      <c r="O439" s="1"/>
    </row>
    <row r="440" spans="1:15" ht="12.75" customHeight="1">
      <c r="A440" s="30">
        <v>430</v>
      </c>
      <c r="B440" s="311" t="s">
        <v>518</v>
      </c>
      <c r="C440" s="301">
        <v>332.85</v>
      </c>
      <c r="D440" s="302">
        <v>334.73333333333335</v>
      </c>
      <c r="E440" s="302">
        <v>328.66666666666669</v>
      </c>
      <c r="F440" s="302">
        <v>324.48333333333335</v>
      </c>
      <c r="G440" s="302">
        <v>318.41666666666669</v>
      </c>
      <c r="H440" s="302">
        <v>338.91666666666669</v>
      </c>
      <c r="I440" s="302">
        <v>344.98333333333329</v>
      </c>
      <c r="J440" s="302">
        <v>349.16666666666669</v>
      </c>
      <c r="K440" s="301">
        <v>340.8</v>
      </c>
      <c r="L440" s="301">
        <v>330.55</v>
      </c>
      <c r="M440" s="301">
        <v>0.82242999999999999</v>
      </c>
      <c r="N440" s="1"/>
      <c r="O440" s="1"/>
    </row>
    <row r="441" spans="1:15" ht="12.75" customHeight="1">
      <c r="A441" s="30">
        <v>431</v>
      </c>
      <c r="B441" s="311" t="s">
        <v>519</v>
      </c>
      <c r="C441" s="301">
        <v>1705.4</v>
      </c>
      <c r="D441" s="302">
        <v>1702.8333333333333</v>
      </c>
      <c r="E441" s="302">
        <v>1691.7166666666665</v>
      </c>
      <c r="F441" s="302">
        <v>1678.0333333333333</v>
      </c>
      <c r="G441" s="302">
        <v>1666.9166666666665</v>
      </c>
      <c r="H441" s="302">
        <v>1716.5166666666664</v>
      </c>
      <c r="I441" s="302">
        <v>1727.6333333333332</v>
      </c>
      <c r="J441" s="302">
        <v>1741.3166666666664</v>
      </c>
      <c r="K441" s="301">
        <v>1713.95</v>
      </c>
      <c r="L441" s="301">
        <v>1689.15</v>
      </c>
      <c r="M441" s="301">
        <v>0.28550999999999999</v>
      </c>
      <c r="N441" s="1"/>
      <c r="O441" s="1"/>
    </row>
    <row r="442" spans="1:15" ht="12.75" customHeight="1">
      <c r="A442" s="30">
        <v>432</v>
      </c>
      <c r="B442" s="311" t="s">
        <v>520</v>
      </c>
      <c r="C442" s="301">
        <v>476.2</v>
      </c>
      <c r="D442" s="302">
        <v>475.26666666666665</v>
      </c>
      <c r="E442" s="302">
        <v>470.93333333333328</v>
      </c>
      <c r="F442" s="302">
        <v>465.66666666666663</v>
      </c>
      <c r="G442" s="302">
        <v>461.33333333333326</v>
      </c>
      <c r="H442" s="302">
        <v>480.5333333333333</v>
      </c>
      <c r="I442" s="302">
        <v>484.86666666666667</v>
      </c>
      <c r="J442" s="302">
        <v>490.13333333333333</v>
      </c>
      <c r="K442" s="301">
        <v>479.6</v>
      </c>
      <c r="L442" s="301">
        <v>470</v>
      </c>
      <c r="M442" s="301">
        <v>1.0199800000000001</v>
      </c>
      <c r="N442" s="1"/>
      <c r="O442" s="1"/>
    </row>
    <row r="443" spans="1:15" ht="12.75" customHeight="1">
      <c r="A443" s="30">
        <v>433</v>
      </c>
      <c r="B443" s="311" t="s">
        <v>521</v>
      </c>
      <c r="C443" s="301">
        <v>7.2</v>
      </c>
      <c r="D443" s="302">
        <v>7.2333333333333343</v>
      </c>
      <c r="E443" s="302">
        <v>7.0666666666666682</v>
      </c>
      <c r="F443" s="302">
        <v>6.9333333333333336</v>
      </c>
      <c r="G443" s="302">
        <v>6.7666666666666675</v>
      </c>
      <c r="H443" s="302">
        <v>7.3666666666666689</v>
      </c>
      <c r="I443" s="302">
        <v>7.533333333333335</v>
      </c>
      <c r="J443" s="302">
        <v>7.6666666666666696</v>
      </c>
      <c r="K443" s="301">
        <v>7.4</v>
      </c>
      <c r="L443" s="301">
        <v>7.1</v>
      </c>
      <c r="M443" s="301">
        <v>426.13823000000002</v>
      </c>
      <c r="N443" s="1"/>
      <c r="O443" s="1"/>
    </row>
    <row r="444" spans="1:15" ht="12.75" customHeight="1">
      <c r="A444" s="30">
        <v>434</v>
      </c>
      <c r="B444" s="311" t="s">
        <v>509</v>
      </c>
      <c r="C444" s="301">
        <v>292.55</v>
      </c>
      <c r="D444" s="302">
        <v>291</v>
      </c>
      <c r="E444" s="302">
        <v>286.5</v>
      </c>
      <c r="F444" s="302">
        <v>280.45</v>
      </c>
      <c r="G444" s="302">
        <v>275.95</v>
      </c>
      <c r="H444" s="302">
        <v>297.05</v>
      </c>
      <c r="I444" s="302">
        <v>301.55</v>
      </c>
      <c r="J444" s="302">
        <v>307.60000000000002</v>
      </c>
      <c r="K444" s="301">
        <v>295.5</v>
      </c>
      <c r="L444" s="301">
        <v>284.95</v>
      </c>
      <c r="M444" s="301">
        <v>1.17004</v>
      </c>
      <c r="N444" s="1"/>
      <c r="O444" s="1"/>
    </row>
    <row r="445" spans="1:15" ht="12.75" customHeight="1">
      <c r="A445" s="30">
        <v>435</v>
      </c>
      <c r="B445" s="311" t="s">
        <v>522</v>
      </c>
      <c r="C445" s="301">
        <v>843.95</v>
      </c>
      <c r="D445" s="302">
        <v>845.23333333333323</v>
      </c>
      <c r="E445" s="302">
        <v>838.71666666666647</v>
      </c>
      <c r="F445" s="302">
        <v>833.48333333333323</v>
      </c>
      <c r="G445" s="302">
        <v>826.96666666666647</v>
      </c>
      <c r="H445" s="302">
        <v>850.46666666666647</v>
      </c>
      <c r="I445" s="302">
        <v>856.98333333333312</v>
      </c>
      <c r="J445" s="302">
        <v>862.21666666666647</v>
      </c>
      <c r="K445" s="301">
        <v>851.75</v>
      </c>
      <c r="L445" s="301">
        <v>840</v>
      </c>
      <c r="M445" s="301">
        <v>9.8320000000000005E-2</v>
      </c>
      <c r="N445" s="1"/>
      <c r="O445" s="1"/>
    </row>
    <row r="446" spans="1:15" ht="12.75" customHeight="1">
      <c r="A446" s="30">
        <v>436</v>
      </c>
      <c r="B446" s="311" t="s">
        <v>275</v>
      </c>
      <c r="C446" s="301">
        <v>568.20000000000005</v>
      </c>
      <c r="D446" s="302">
        <v>564.61666666666667</v>
      </c>
      <c r="E446" s="302">
        <v>559.23333333333335</v>
      </c>
      <c r="F446" s="302">
        <v>550.26666666666665</v>
      </c>
      <c r="G446" s="302">
        <v>544.88333333333333</v>
      </c>
      <c r="H446" s="302">
        <v>573.58333333333337</v>
      </c>
      <c r="I446" s="302">
        <v>578.96666666666681</v>
      </c>
      <c r="J446" s="302">
        <v>587.93333333333339</v>
      </c>
      <c r="K446" s="301">
        <v>570</v>
      </c>
      <c r="L446" s="301">
        <v>555.65</v>
      </c>
      <c r="M446" s="301">
        <v>2.20343</v>
      </c>
      <c r="N446" s="1"/>
      <c r="O446" s="1"/>
    </row>
    <row r="447" spans="1:15" ht="12.75" customHeight="1">
      <c r="A447" s="30">
        <v>437</v>
      </c>
      <c r="B447" s="311" t="s">
        <v>527</v>
      </c>
      <c r="C447" s="301">
        <v>988.45</v>
      </c>
      <c r="D447" s="302">
        <v>986.7166666666667</v>
      </c>
      <c r="E447" s="302">
        <v>962.58333333333337</v>
      </c>
      <c r="F447" s="302">
        <v>936.7166666666667</v>
      </c>
      <c r="G447" s="302">
        <v>912.58333333333337</v>
      </c>
      <c r="H447" s="302">
        <v>1012.5833333333334</v>
      </c>
      <c r="I447" s="302">
        <v>1036.7166666666667</v>
      </c>
      <c r="J447" s="302">
        <v>1062.5833333333335</v>
      </c>
      <c r="K447" s="301">
        <v>1010.85</v>
      </c>
      <c r="L447" s="301">
        <v>960.85</v>
      </c>
      <c r="M447" s="301">
        <v>3.8189700000000002</v>
      </c>
      <c r="N447" s="1"/>
      <c r="O447" s="1"/>
    </row>
    <row r="448" spans="1:15" ht="12.75" customHeight="1">
      <c r="A448" s="30">
        <v>438</v>
      </c>
      <c r="B448" s="311" t="s">
        <v>528</v>
      </c>
      <c r="C448" s="301">
        <v>8609.5499999999993</v>
      </c>
      <c r="D448" s="302">
        <v>8644.6666666666661</v>
      </c>
      <c r="E448" s="302">
        <v>8543.0833333333321</v>
      </c>
      <c r="F448" s="302">
        <v>8476.6166666666668</v>
      </c>
      <c r="G448" s="302">
        <v>8375.0333333333328</v>
      </c>
      <c r="H448" s="302">
        <v>8711.1333333333314</v>
      </c>
      <c r="I448" s="302">
        <v>8812.7166666666635</v>
      </c>
      <c r="J448" s="302">
        <v>8879.1833333333307</v>
      </c>
      <c r="K448" s="301">
        <v>8746.25</v>
      </c>
      <c r="L448" s="301">
        <v>8578.2000000000007</v>
      </c>
      <c r="M448" s="301">
        <v>6.1999999999999998E-3</v>
      </c>
      <c r="N448" s="1"/>
      <c r="O448" s="1"/>
    </row>
    <row r="449" spans="1:15" ht="12.75" customHeight="1">
      <c r="A449" s="30">
        <v>439</v>
      </c>
      <c r="B449" s="311" t="s">
        <v>195</v>
      </c>
      <c r="C449" s="301">
        <v>808</v>
      </c>
      <c r="D449" s="302">
        <v>805.2833333333333</v>
      </c>
      <c r="E449" s="302">
        <v>800.06666666666661</v>
      </c>
      <c r="F449" s="302">
        <v>792.13333333333333</v>
      </c>
      <c r="G449" s="302">
        <v>786.91666666666663</v>
      </c>
      <c r="H449" s="302">
        <v>813.21666666666658</v>
      </c>
      <c r="I449" s="302">
        <v>818.43333333333328</v>
      </c>
      <c r="J449" s="302">
        <v>826.36666666666656</v>
      </c>
      <c r="K449" s="301">
        <v>810.5</v>
      </c>
      <c r="L449" s="301">
        <v>797.35</v>
      </c>
      <c r="M449" s="301">
        <v>8.4779300000000006</v>
      </c>
      <c r="N449" s="1"/>
      <c r="O449" s="1"/>
    </row>
    <row r="450" spans="1:15" ht="12.75" customHeight="1">
      <c r="A450" s="30">
        <v>440</v>
      </c>
      <c r="B450" s="311" t="s">
        <v>529</v>
      </c>
      <c r="C450" s="301">
        <v>197.85</v>
      </c>
      <c r="D450" s="302">
        <v>197.1</v>
      </c>
      <c r="E450" s="302">
        <v>195.25</v>
      </c>
      <c r="F450" s="302">
        <v>192.65</v>
      </c>
      <c r="G450" s="302">
        <v>190.8</v>
      </c>
      <c r="H450" s="302">
        <v>199.7</v>
      </c>
      <c r="I450" s="302">
        <v>201.54999999999995</v>
      </c>
      <c r="J450" s="302">
        <v>204.14999999999998</v>
      </c>
      <c r="K450" s="301">
        <v>198.95</v>
      </c>
      <c r="L450" s="301">
        <v>194.5</v>
      </c>
      <c r="M450" s="301">
        <v>5.0574500000000002</v>
      </c>
      <c r="N450" s="1"/>
      <c r="O450" s="1"/>
    </row>
    <row r="451" spans="1:15" ht="12.75" customHeight="1">
      <c r="A451" s="30">
        <v>441</v>
      </c>
      <c r="B451" s="311" t="s">
        <v>530</v>
      </c>
      <c r="C451" s="301">
        <v>921.6</v>
      </c>
      <c r="D451" s="302">
        <v>917.54999999999984</v>
      </c>
      <c r="E451" s="302">
        <v>909.09999999999968</v>
      </c>
      <c r="F451" s="302">
        <v>896.5999999999998</v>
      </c>
      <c r="G451" s="302">
        <v>888.14999999999964</v>
      </c>
      <c r="H451" s="302">
        <v>930.04999999999973</v>
      </c>
      <c r="I451" s="302">
        <v>938.49999999999977</v>
      </c>
      <c r="J451" s="302">
        <v>950.99999999999977</v>
      </c>
      <c r="K451" s="301">
        <v>926</v>
      </c>
      <c r="L451" s="301">
        <v>905.05</v>
      </c>
      <c r="M451" s="301">
        <v>2.47987</v>
      </c>
      <c r="N451" s="1"/>
      <c r="O451" s="1"/>
    </row>
    <row r="452" spans="1:15" ht="12.75" customHeight="1">
      <c r="A452" s="30">
        <v>442</v>
      </c>
      <c r="B452" s="311" t="s">
        <v>196</v>
      </c>
      <c r="C452" s="301">
        <v>729</v>
      </c>
      <c r="D452" s="302">
        <v>728.0333333333333</v>
      </c>
      <c r="E452" s="302">
        <v>721.06666666666661</v>
      </c>
      <c r="F452" s="302">
        <v>713.13333333333333</v>
      </c>
      <c r="G452" s="302">
        <v>706.16666666666663</v>
      </c>
      <c r="H452" s="302">
        <v>735.96666666666658</v>
      </c>
      <c r="I452" s="302">
        <v>742.93333333333328</v>
      </c>
      <c r="J452" s="302">
        <v>750.86666666666656</v>
      </c>
      <c r="K452" s="301">
        <v>735</v>
      </c>
      <c r="L452" s="301">
        <v>720.1</v>
      </c>
      <c r="M452" s="301">
        <v>10.131589999999999</v>
      </c>
      <c r="N452" s="1"/>
      <c r="O452" s="1"/>
    </row>
    <row r="453" spans="1:15" ht="12.75" customHeight="1">
      <c r="A453" s="30">
        <v>443</v>
      </c>
      <c r="B453" s="311" t="s">
        <v>276</v>
      </c>
      <c r="C453" s="301">
        <v>7794.35</v>
      </c>
      <c r="D453" s="302">
        <v>7832.416666666667</v>
      </c>
      <c r="E453" s="302">
        <v>7699.9833333333336</v>
      </c>
      <c r="F453" s="302">
        <v>7605.6166666666668</v>
      </c>
      <c r="G453" s="302">
        <v>7473.1833333333334</v>
      </c>
      <c r="H453" s="302">
        <v>7926.7833333333338</v>
      </c>
      <c r="I453" s="302">
        <v>8059.2166666666662</v>
      </c>
      <c r="J453" s="302">
        <v>8153.5833333333339</v>
      </c>
      <c r="K453" s="301">
        <v>7964.85</v>
      </c>
      <c r="L453" s="301">
        <v>7738.05</v>
      </c>
      <c r="M453" s="301">
        <v>3.9640499999999999</v>
      </c>
      <c r="N453" s="1"/>
      <c r="O453" s="1"/>
    </row>
    <row r="454" spans="1:15" ht="12.75" customHeight="1">
      <c r="A454" s="30">
        <v>444</v>
      </c>
      <c r="B454" s="311" t="s">
        <v>197</v>
      </c>
      <c r="C454" s="301">
        <v>409.3</v>
      </c>
      <c r="D454" s="302">
        <v>409.43333333333339</v>
      </c>
      <c r="E454" s="302">
        <v>406.01666666666677</v>
      </c>
      <c r="F454" s="302">
        <v>402.73333333333335</v>
      </c>
      <c r="G454" s="302">
        <v>399.31666666666672</v>
      </c>
      <c r="H454" s="302">
        <v>412.71666666666681</v>
      </c>
      <c r="I454" s="302">
        <v>416.13333333333344</v>
      </c>
      <c r="J454" s="302">
        <v>419.41666666666686</v>
      </c>
      <c r="K454" s="301">
        <v>412.85</v>
      </c>
      <c r="L454" s="301">
        <v>406.15</v>
      </c>
      <c r="M454" s="301">
        <v>148.06456</v>
      </c>
      <c r="N454" s="1"/>
      <c r="O454" s="1"/>
    </row>
    <row r="455" spans="1:15" ht="12.75" customHeight="1">
      <c r="A455" s="30">
        <v>445</v>
      </c>
      <c r="B455" s="311" t="s">
        <v>531</v>
      </c>
      <c r="C455" s="301">
        <v>196.7</v>
      </c>
      <c r="D455" s="302">
        <v>196.51666666666665</v>
      </c>
      <c r="E455" s="302">
        <v>195.23333333333329</v>
      </c>
      <c r="F455" s="302">
        <v>193.76666666666665</v>
      </c>
      <c r="G455" s="302">
        <v>192.48333333333329</v>
      </c>
      <c r="H455" s="302">
        <v>197.98333333333329</v>
      </c>
      <c r="I455" s="302">
        <v>199.26666666666665</v>
      </c>
      <c r="J455" s="302">
        <v>200.73333333333329</v>
      </c>
      <c r="K455" s="301">
        <v>197.8</v>
      </c>
      <c r="L455" s="301">
        <v>195.05</v>
      </c>
      <c r="M455" s="301">
        <v>12.13106</v>
      </c>
      <c r="N455" s="1"/>
      <c r="O455" s="1"/>
    </row>
    <row r="456" spans="1:15" ht="12.75" customHeight="1">
      <c r="A456" s="30">
        <v>446</v>
      </c>
      <c r="B456" s="311" t="s">
        <v>198</v>
      </c>
      <c r="C456" s="301">
        <v>207.9</v>
      </c>
      <c r="D456" s="302">
        <v>206.7833333333333</v>
      </c>
      <c r="E456" s="302">
        <v>204.81666666666661</v>
      </c>
      <c r="F456" s="302">
        <v>201.73333333333329</v>
      </c>
      <c r="G456" s="302">
        <v>199.76666666666659</v>
      </c>
      <c r="H456" s="302">
        <v>209.86666666666662</v>
      </c>
      <c r="I456" s="302">
        <v>211.83333333333331</v>
      </c>
      <c r="J456" s="302">
        <v>214.91666666666663</v>
      </c>
      <c r="K456" s="301">
        <v>208.75</v>
      </c>
      <c r="L456" s="301">
        <v>203.7</v>
      </c>
      <c r="M456" s="301">
        <v>167.89269999999999</v>
      </c>
      <c r="N456" s="1"/>
      <c r="O456" s="1"/>
    </row>
    <row r="457" spans="1:15" ht="12.75" customHeight="1">
      <c r="A457" s="30">
        <v>447</v>
      </c>
      <c r="B457" s="311" t="s">
        <v>199</v>
      </c>
      <c r="C457" s="301">
        <v>852.85</v>
      </c>
      <c r="D457" s="302">
        <v>854.08333333333337</v>
      </c>
      <c r="E457" s="302">
        <v>843.41666666666674</v>
      </c>
      <c r="F457" s="302">
        <v>833.98333333333335</v>
      </c>
      <c r="G457" s="302">
        <v>823.31666666666672</v>
      </c>
      <c r="H457" s="302">
        <v>863.51666666666677</v>
      </c>
      <c r="I457" s="302">
        <v>874.18333333333351</v>
      </c>
      <c r="J457" s="302">
        <v>883.61666666666679</v>
      </c>
      <c r="K457" s="301">
        <v>864.75</v>
      </c>
      <c r="L457" s="301">
        <v>844.65</v>
      </c>
      <c r="M457" s="301">
        <v>85.433809999999994</v>
      </c>
      <c r="N457" s="1"/>
      <c r="O457" s="1"/>
    </row>
    <row r="458" spans="1:15" ht="12.75" customHeight="1">
      <c r="A458" s="30">
        <v>448</v>
      </c>
      <c r="B458" s="311" t="s">
        <v>844</v>
      </c>
      <c r="C458" s="301">
        <v>561</v>
      </c>
      <c r="D458" s="302">
        <v>562.4</v>
      </c>
      <c r="E458" s="302">
        <v>544.79999999999995</v>
      </c>
      <c r="F458" s="302">
        <v>528.6</v>
      </c>
      <c r="G458" s="302">
        <v>511</v>
      </c>
      <c r="H458" s="302">
        <v>578.59999999999991</v>
      </c>
      <c r="I458" s="302">
        <v>596.20000000000005</v>
      </c>
      <c r="J458" s="302">
        <v>612.39999999999986</v>
      </c>
      <c r="K458" s="301">
        <v>580</v>
      </c>
      <c r="L458" s="301">
        <v>546.20000000000005</v>
      </c>
      <c r="M458" s="301">
        <v>0.40003</v>
      </c>
      <c r="N458" s="1"/>
      <c r="O458" s="1"/>
    </row>
    <row r="459" spans="1:15" ht="12.75" customHeight="1">
      <c r="A459" s="30">
        <v>449</v>
      </c>
      <c r="B459" s="311" t="s">
        <v>523</v>
      </c>
      <c r="C459" s="301">
        <v>1614.9</v>
      </c>
      <c r="D459" s="302">
        <v>1611.2666666666667</v>
      </c>
      <c r="E459" s="302">
        <v>1597.6333333333332</v>
      </c>
      <c r="F459" s="302">
        <v>1580.3666666666666</v>
      </c>
      <c r="G459" s="302">
        <v>1566.7333333333331</v>
      </c>
      <c r="H459" s="302">
        <v>1628.5333333333333</v>
      </c>
      <c r="I459" s="302">
        <v>1642.166666666667</v>
      </c>
      <c r="J459" s="302">
        <v>1659.4333333333334</v>
      </c>
      <c r="K459" s="301">
        <v>1624.9</v>
      </c>
      <c r="L459" s="301">
        <v>1594</v>
      </c>
      <c r="M459" s="301">
        <v>0.11848</v>
      </c>
      <c r="N459" s="1"/>
      <c r="O459" s="1"/>
    </row>
    <row r="460" spans="1:15" ht="12.75" customHeight="1">
      <c r="A460" s="30">
        <v>450</v>
      </c>
      <c r="B460" s="311" t="s">
        <v>524</v>
      </c>
      <c r="C460" s="301">
        <v>519.70000000000005</v>
      </c>
      <c r="D460" s="302">
        <v>519.88333333333333</v>
      </c>
      <c r="E460" s="302">
        <v>511.86666666666667</v>
      </c>
      <c r="F460" s="302">
        <v>504.0333333333333</v>
      </c>
      <c r="G460" s="302">
        <v>496.01666666666665</v>
      </c>
      <c r="H460" s="302">
        <v>527.7166666666667</v>
      </c>
      <c r="I460" s="302">
        <v>535.73333333333335</v>
      </c>
      <c r="J460" s="302">
        <v>543.56666666666672</v>
      </c>
      <c r="K460" s="301">
        <v>527.9</v>
      </c>
      <c r="L460" s="301">
        <v>512.04999999999995</v>
      </c>
      <c r="M460" s="301">
        <v>0.16717000000000001</v>
      </c>
      <c r="N460" s="1"/>
      <c r="O460" s="1"/>
    </row>
    <row r="461" spans="1:15" ht="12.75" customHeight="1">
      <c r="A461" s="30">
        <v>451</v>
      </c>
      <c r="B461" s="311" t="s">
        <v>200</v>
      </c>
      <c r="C461" s="301">
        <v>3293.1</v>
      </c>
      <c r="D461" s="302">
        <v>3305.2000000000003</v>
      </c>
      <c r="E461" s="302">
        <v>3265.4000000000005</v>
      </c>
      <c r="F461" s="302">
        <v>3237.7000000000003</v>
      </c>
      <c r="G461" s="302">
        <v>3197.9000000000005</v>
      </c>
      <c r="H461" s="302">
        <v>3332.9000000000005</v>
      </c>
      <c r="I461" s="302">
        <v>3372.7000000000007</v>
      </c>
      <c r="J461" s="302">
        <v>3400.4000000000005</v>
      </c>
      <c r="K461" s="301">
        <v>3345</v>
      </c>
      <c r="L461" s="301">
        <v>3277.5</v>
      </c>
      <c r="M461" s="301">
        <v>21.321179999999998</v>
      </c>
      <c r="N461" s="1"/>
      <c r="O461" s="1"/>
    </row>
    <row r="462" spans="1:15" ht="12.75" customHeight="1">
      <c r="A462" s="30">
        <v>452</v>
      </c>
      <c r="B462" s="311" t="s">
        <v>532</v>
      </c>
      <c r="C462" s="301">
        <v>3043.3</v>
      </c>
      <c r="D462" s="302">
        <v>3011.7166666666667</v>
      </c>
      <c r="E462" s="302">
        <v>2951.5833333333335</v>
      </c>
      <c r="F462" s="302">
        <v>2859.8666666666668</v>
      </c>
      <c r="G462" s="302">
        <v>2799.7333333333336</v>
      </c>
      <c r="H462" s="302">
        <v>3103.4333333333334</v>
      </c>
      <c r="I462" s="302">
        <v>3163.5666666666666</v>
      </c>
      <c r="J462" s="302">
        <v>3255.2833333333333</v>
      </c>
      <c r="K462" s="301">
        <v>3071.85</v>
      </c>
      <c r="L462" s="301">
        <v>2920</v>
      </c>
      <c r="M462" s="301">
        <v>5.4030000000000002E-2</v>
      </c>
      <c r="N462" s="1"/>
      <c r="O462" s="1"/>
    </row>
    <row r="463" spans="1:15" ht="12.75" customHeight="1">
      <c r="A463" s="30">
        <v>453</v>
      </c>
      <c r="B463" s="311" t="s">
        <v>201</v>
      </c>
      <c r="C463" s="301">
        <v>981.2</v>
      </c>
      <c r="D463" s="302">
        <v>985.4</v>
      </c>
      <c r="E463" s="302">
        <v>969.8</v>
      </c>
      <c r="F463" s="302">
        <v>958.4</v>
      </c>
      <c r="G463" s="302">
        <v>942.8</v>
      </c>
      <c r="H463" s="302">
        <v>996.8</v>
      </c>
      <c r="I463" s="302">
        <v>1012.4000000000001</v>
      </c>
      <c r="J463" s="302">
        <v>1023.8</v>
      </c>
      <c r="K463" s="301">
        <v>1001</v>
      </c>
      <c r="L463" s="301">
        <v>974</v>
      </c>
      <c r="M463" s="301">
        <v>40.56588</v>
      </c>
      <c r="N463" s="1"/>
      <c r="O463" s="1"/>
    </row>
    <row r="464" spans="1:15" ht="12.75" customHeight="1">
      <c r="A464" s="30">
        <v>454</v>
      </c>
      <c r="B464" s="311" t="s">
        <v>534</v>
      </c>
      <c r="C464" s="301">
        <v>1966.9</v>
      </c>
      <c r="D464" s="302">
        <v>1996.6333333333332</v>
      </c>
      <c r="E464" s="302">
        <v>1930.2666666666664</v>
      </c>
      <c r="F464" s="302">
        <v>1893.6333333333332</v>
      </c>
      <c r="G464" s="302">
        <v>1827.2666666666664</v>
      </c>
      <c r="H464" s="302">
        <v>2033.2666666666664</v>
      </c>
      <c r="I464" s="302">
        <v>2099.6333333333332</v>
      </c>
      <c r="J464" s="302">
        <v>2136.2666666666664</v>
      </c>
      <c r="K464" s="301">
        <v>2063</v>
      </c>
      <c r="L464" s="301">
        <v>1960</v>
      </c>
      <c r="M464" s="301">
        <v>0.96838000000000002</v>
      </c>
      <c r="N464" s="1"/>
      <c r="O464" s="1"/>
    </row>
    <row r="465" spans="1:15" ht="12.75" customHeight="1">
      <c r="A465" s="30">
        <v>455</v>
      </c>
      <c r="B465" s="311" t="s">
        <v>535</v>
      </c>
      <c r="C465" s="301">
        <v>629.65</v>
      </c>
      <c r="D465" s="302">
        <v>630.75</v>
      </c>
      <c r="E465" s="302">
        <v>623.54999999999995</v>
      </c>
      <c r="F465" s="302">
        <v>617.44999999999993</v>
      </c>
      <c r="G465" s="302">
        <v>610.24999999999989</v>
      </c>
      <c r="H465" s="302">
        <v>636.85</v>
      </c>
      <c r="I465" s="302">
        <v>644.05000000000007</v>
      </c>
      <c r="J465" s="302">
        <v>650.15000000000009</v>
      </c>
      <c r="K465" s="301">
        <v>637.95000000000005</v>
      </c>
      <c r="L465" s="301">
        <v>624.65</v>
      </c>
      <c r="M465" s="301">
        <v>0.28187000000000001</v>
      </c>
      <c r="N465" s="1"/>
      <c r="O465" s="1"/>
    </row>
    <row r="466" spans="1:15" ht="12.75" customHeight="1">
      <c r="A466" s="30">
        <v>456</v>
      </c>
      <c r="B466" s="311" t="s">
        <v>539</v>
      </c>
      <c r="C466" s="301">
        <v>1588.65</v>
      </c>
      <c r="D466" s="302">
        <v>1571.55</v>
      </c>
      <c r="E466" s="302">
        <v>1547.1</v>
      </c>
      <c r="F466" s="302">
        <v>1505.55</v>
      </c>
      <c r="G466" s="302">
        <v>1481.1</v>
      </c>
      <c r="H466" s="302">
        <v>1613.1</v>
      </c>
      <c r="I466" s="302">
        <v>1637.5500000000002</v>
      </c>
      <c r="J466" s="302">
        <v>1679.1</v>
      </c>
      <c r="K466" s="301">
        <v>1596</v>
      </c>
      <c r="L466" s="301">
        <v>1530</v>
      </c>
      <c r="M466" s="301">
        <v>3.2960400000000001</v>
      </c>
      <c r="N466" s="1"/>
      <c r="O466" s="1"/>
    </row>
    <row r="467" spans="1:15" ht="12.75" customHeight="1">
      <c r="A467" s="30">
        <v>457</v>
      </c>
      <c r="B467" s="311" t="s">
        <v>536</v>
      </c>
      <c r="C467" s="301">
        <v>2324.85</v>
      </c>
      <c r="D467" s="302">
        <v>2324.1666666666665</v>
      </c>
      <c r="E467" s="302">
        <v>2298.6833333333329</v>
      </c>
      <c r="F467" s="302">
        <v>2272.5166666666664</v>
      </c>
      <c r="G467" s="302">
        <v>2247.0333333333328</v>
      </c>
      <c r="H467" s="302">
        <v>2350.333333333333</v>
      </c>
      <c r="I467" s="302">
        <v>2375.8166666666666</v>
      </c>
      <c r="J467" s="302">
        <v>2401.9833333333331</v>
      </c>
      <c r="K467" s="301">
        <v>2349.65</v>
      </c>
      <c r="L467" s="301">
        <v>2298</v>
      </c>
      <c r="M467" s="301">
        <v>0.39279999999999998</v>
      </c>
      <c r="N467" s="1"/>
      <c r="O467" s="1"/>
    </row>
    <row r="468" spans="1:15" ht="12.75" customHeight="1">
      <c r="A468" s="30">
        <v>458</v>
      </c>
      <c r="B468" s="311" t="s">
        <v>202</v>
      </c>
      <c r="C468" s="301">
        <v>2045.6</v>
      </c>
      <c r="D468" s="302">
        <v>2051.9833333333331</v>
      </c>
      <c r="E468" s="302">
        <v>2027.5666666666662</v>
      </c>
      <c r="F468" s="302">
        <v>2009.5333333333331</v>
      </c>
      <c r="G468" s="302">
        <v>1985.1166666666661</v>
      </c>
      <c r="H468" s="302">
        <v>2070.0166666666664</v>
      </c>
      <c r="I468" s="302">
        <v>2094.4333333333334</v>
      </c>
      <c r="J468" s="302">
        <v>2112.4666666666662</v>
      </c>
      <c r="K468" s="301">
        <v>2076.4</v>
      </c>
      <c r="L468" s="301">
        <v>2033.95</v>
      </c>
      <c r="M468" s="301">
        <v>8.5461799999999997</v>
      </c>
      <c r="N468" s="1"/>
      <c r="O468" s="1"/>
    </row>
    <row r="469" spans="1:15" ht="12.75" customHeight="1">
      <c r="A469" s="30">
        <v>459</v>
      </c>
      <c r="B469" s="311" t="s">
        <v>203</v>
      </c>
      <c r="C469" s="301">
        <v>2869.25</v>
      </c>
      <c r="D469" s="302">
        <v>2879.3333333333335</v>
      </c>
      <c r="E469" s="302">
        <v>2847.666666666667</v>
      </c>
      <c r="F469" s="302">
        <v>2826.0833333333335</v>
      </c>
      <c r="G469" s="302">
        <v>2794.416666666667</v>
      </c>
      <c r="H469" s="302">
        <v>2900.916666666667</v>
      </c>
      <c r="I469" s="302">
        <v>2932.5833333333339</v>
      </c>
      <c r="J469" s="302">
        <v>2954.166666666667</v>
      </c>
      <c r="K469" s="301">
        <v>2911</v>
      </c>
      <c r="L469" s="301">
        <v>2857.75</v>
      </c>
      <c r="M469" s="301">
        <v>0.72728000000000004</v>
      </c>
      <c r="N469" s="1"/>
      <c r="O469" s="1"/>
    </row>
    <row r="470" spans="1:15" ht="12.75" customHeight="1">
      <c r="A470" s="30">
        <v>460</v>
      </c>
      <c r="B470" s="311" t="s">
        <v>204</v>
      </c>
      <c r="C470" s="301">
        <v>462.6</v>
      </c>
      <c r="D470" s="302">
        <v>460.40000000000003</v>
      </c>
      <c r="E470" s="302">
        <v>456.25000000000006</v>
      </c>
      <c r="F470" s="302">
        <v>449.90000000000003</v>
      </c>
      <c r="G470" s="302">
        <v>445.75000000000006</v>
      </c>
      <c r="H470" s="302">
        <v>466.75000000000006</v>
      </c>
      <c r="I470" s="302">
        <v>470.90000000000003</v>
      </c>
      <c r="J470" s="302">
        <v>477.25000000000006</v>
      </c>
      <c r="K470" s="301">
        <v>464.55</v>
      </c>
      <c r="L470" s="301">
        <v>454.05</v>
      </c>
      <c r="M470" s="301">
        <v>3.1459100000000002</v>
      </c>
      <c r="N470" s="1"/>
      <c r="O470" s="1"/>
    </row>
    <row r="471" spans="1:15" ht="12.75" customHeight="1">
      <c r="A471" s="30">
        <v>461</v>
      </c>
      <c r="B471" s="311" t="s">
        <v>205</v>
      </c>
      <c r="C471" s="301">
        <v>1058.7</v>
      </c>
      <c r="D471" s="302">
        <v>1051.8</v>
      </c>
      <c r="E471" s="302">
        <v>1041.0999999999999</v>
      </c>
      <c r="F471" s="302">
        <v>1023.5</v>
      </c>
      <c r="G471" s="302">
        <v>1012.8</v>
      </c>
      <c r="H471" s="302">
        <v>1069.3999999999999</v>
      </c>
      <c r="I471" s="302">
        <v>1080.1000000000001</v>
      </c>
      <c r="J471" s="302">
        <v>1097.6999999999998</v>
      </c>
      <c r="K471" s="301">
        <v>1062.5</v>
      </c>
      <c r="L471" s="301">
        <v>1034.2</v>
      </c>
      <c r="M471" s="301">
        <v>4.6289999999999996</v>
      </c>
      <c r="N471" s="1"/>
      <c r="O471" s="1"/>
    </row>
    <row r="472" spans="1:15" ht="12.75" customHeight="1">
      <c r="A472" s="30">
        <v>462</v>
      </c>
      <c r="B472" s="311" t="s">
        <v>537</v>
      </c>
      <c r="C472" s="301">
        <v>37.25</v>
      </c>
      <c r="D472" s="302">
        <v>37.883333333333333</v>
      </c>
      <c r="E472" s="302">
        <v>36.466666666666669</v>
      </c>
      <c r="F472" s="302">
        <v>35.683333333333337</v>
      </c>
      <c r="G472" s="302">
        <v>34.266666666666673</v>
      </c>
      <c r="H472" s="302">
        <v>38.666666666666664</v>
      </c>
      <c r="I472" s="302">
        <v>40.083333333333336</v>
      </c>
      <c r="J472" s="302">
        <v>40.86666666666666</v>
      </c>
      <c r="K472" s="301">
        <v>39.299999999999997</v>
      </c>
      <c r="L472" s="301">
        <v>37.1</v>
      </c>
      <c r="M472" s="301">
        <v>59.28586</v>
      </c>
      <c r="N472" s="1"/>
      <c r="O472" s="1"/>
    </row>
    <row r="473" spans="1:15" ht="12.75" customHeight="1">
      <c r="A473" s="30">
        <v>463</v>
      </c>
      <c r="B473" s="311" t="s">
        <v>538</v>
      </c>
      <c r="C473" s="301">
        <v>157.05000000000001</v>
      </c>
      <c r="D473" s="302">
        <v>157.68333333333334</v>
      </c>
      <c r="E473" s="302">
        <v>153.11666666666667</v>
      </c>
      <c r="F473" s="302">
        <v>149.18333333333334</v>
      </c>
      <c r="G473" s="302">
        <v>144.61666666666667</v>
      </c>
      <c r="H473" s="302">
        <v>161.61666666666667</v>
      </c>
      <c r="I473" s="302">
        <v>166.18333333333334</v>
      </c>
      <c r="J473" s="302">
        <v>170.11666666666667</v>
      </c>
      <c r="K473" s="301">
        <v>162.25</v>
      </c>
      <c r="L473" s="301">
        <v>153.75</v>
      </c>
      <c r="M473" s="301">
        <v>11.41747</v>
      </c>
      <c r="N473" s="1"/>
      <c r="O473" s="1"/>
    </row>
    <row r="474" spans="1:15" ht="12.75" customHeight="1">
      <c r="A474" s="30">
        <v>464</v>
      </c>
      <c r="B474" s="311" t="s">
        <v>525</v>
      </c>
      <c r="C474" s="301">
        <v>812.7</v>
      </c>
      <c r="D474" s="302">
        <v>808.43333333333339</v>
      </c>
      <c r="E474" s="302">
        <v>799.86666666666679</v>
      </c>
      <c r="F474" s="302">
        <v>787.03333333333342</v>
      </c>
      <c r="G474" s="302">
        <v>778.46666666666681</v>
      </c>
      <c r="H474" s="302">
        <v>821.26666666666677</v>
      </c>
      <c r="I474" s="302">
        <v>829.83333333333337</v>
      </c>
      <c r="J474" s="302">
        <v>842.66666666666674</v>
      </c>
      <c r="K474" s="301">
        <v>817</v>
      </c>
      <c r="L474" s="301">
        <v>795.6</v>
      </c>
      <c r="M474" s="301">
        <v>0.25784000000000001</v>
      </c>
      <c r="N474" s="1"/>
      <c r="O474" s="1"/>
    </row>
    <row r="475" spans="1:15" ht="12.75" customHeight="1">
      <c r="A475" s="30">
        <v>465</v>
      </c>
      <c r="B475" s="311" t="s">
        <v>845</v>
      </c>
      <c r="C475" s="301">
        <v>121.7</v>
      </c>
      <c r="D475" s="302">
        <v>120.39999999999999</v>
      </c>
      <c r="E475" s="302">
        <v>115.29999999999998</v>
      </c>
      <c r="F475" s="302">
        <v>108.89999999999999</v>
      </c>
      <c r="G475" s="302">
        <v>103.79999999999998</v>
      </c>
      <c r="H475" s="302">
        <v>126.79999999999998</v>
      </c>
      <c r="I475" s="302">
        <v>131.89999999999998</v>
      </c>
      <c r="J475" s="302">
        <v>138.29999999999998</v>
      </c>
      <c r="K475" s="301">
        <v>125.5</v>
      </c>
      <c r="L475" s="301">
        <v>114</v>
      </c>
      <c r="M475" s="301">
        <v>69.535489999999996</v>
      </c>
      <c r="N475" s="1"/>
      <c r="O475" s="1"/>
    </row>
    <row r="476" spans="1:15" ht="12.75" customHeight="1">
      <c r="A476" s="30">
        <v>466</v>
      </c>
      <c r="B476" s="311" t="s">
        <v>526</v>
      </c>
      <c r="C476" s="301">
        <v>37.450000000000003</v>
      </c>
      <c r="D476" s="302">
        <v>37.400000000000006</v>
      </c>
      <c r="E476" s="302">
        <v>36.95000000000001</v>
      </c>
      <c r="F476" s="302">
        <v>36.450000000000003</v>
      </c>
      <c r="G476" s="302">
        <v>36.000000000000007</v>
      </c>
      <c r="H476" s="302">
        <v>37.900000000000013</v>
      </c>
      <c r="I476" s="302">
        <v>38.35</v>
      </c>
      <c r="J476" s="302">
        <v>38.850000000000016</v>
      </c>
      <c r="K476" s="301">
        <v>37.85</v>
      </c>
      <c r="L476" s="301">
        <v>36.9</v>
      </c>
      <c r="M476" s="301">
        <v>77.601770000000002</v>
      </c>
      <c r="N476" s="1"/>
      <c r="O476" s="1"/>
    </row>
    <row r="477" spans="1:15" ht="12.75" customHeight="1">
      <c r="A477" s="30">
        <v>467</v>
      </c>
      <c r="B477" s="311" t="s">
        <v>206</v>
      </c>
      <c r="C477" s="301">
        <v>798.75</v>
      </c>
      <c r="D477" s="302">
        <v>793.81666666666661</v>
      </c>
      <c r="E477" s="302">
        <v>781.93333333333317</v>
      </c>
      <c r="F477" s="302">
        <v>765.11666666666656</v>
      </c>
      <c r="G477" s="302">
        <v>753.23333333333312</v>
      </c>
      <c r="H477" s="302">
        <v>810.63333333333321</v>
      </c>
      <c r="I477" s="302">
        <v>822.51666666666665</v>
      </c>
      <c r="J477" s="302">
        <v>839.33333333333326</v>
      </c>
      <c r="K477" s="301">
        <v>805.7</v>
      </c>
      <c r="L477" s="301">
        <v>777</v>
      </c>
      <c r="M477" s="301">
        <v>39.098370000000003</v>
      </c>
      <c r="N477" s="1"/>
      <c r="O477" s="1"/>
    </row>
    <row r="478" spans="1:15" ht="12.75" customHeight="1">
      <c r="A478" s="30">
        <v>468</v>
      </c>
      <c r="B478" s="311" t="s">
        <v>207</v>
      </c>
      <c r="C478" s="301">
        <v>1494.35</v>
      </c>
      <c r="D478" s="302">
        <v>1501.3666666666668</v>
      </c>
      <c r="E478" s="302">
        <v>1483.2833333333335</v>
      </c>
      <c r="F478" s="302">
        <v>1472.2166666666667</v>
      </c>
      <c r="G478" s="302">
        <v>1454.1333333333334</v>
      </c>
      <c r="H478" s="302">
        <v>1512.4333333333336</v>
      </c>
      <c r="I478" s="302">
        <v>1530.5166666666667</v>
      </c>
      <c r="J478" s="302">
        <v>1541.5833333333337</v>
      </c>
      <c r="K478" s="301">
        <v>1519.45</v>
      </c>
      <c r="L478" s="301">
        <v>1490.3</v>
      </c>
      <c r="M478" s="301">
        <v>2.3531</v>
      </c>
      <c r="N478" s="1"/>
      <c r="O478" s="1"/>
    </row>
    <row r="479" spans="1:15" ht="12.75" customHeight="1">
      <c r="A479" s="30">
        <v>469</v>
      </c>
      <c r="B479" s="311" t="s">
        <v>540</v>
      </c>
      <c r="C479" s="301">
        <v>11</v>
      </c>
      <c r="D479" s="302">
        <v>11</v>
      </c>
      <c r="E479" s="302">
        <v>10.9</v>
      </c>
      <c r="F479" s="302">
        <v>10.8</v>
      </c>
      <c r="G479" s="302">
        <v>10.700000000000001</v>
      </c>
      <c r="H479" s="302">
        <v>11.1</v>
      </c>
      <c r="I479" s="302">
        <v>11.200000000000001</v>
      </c>
      <c r="J479" s="302">
        <v>11.299999999999999</v>
      </c>
      <c r="K479" s="301">
        <v>11.1</v>
      </c>
      <c r="L479" s="301">
        <v>10.9</v>
      </c>
      <c r="M479" s="301">
        <v>20.966840000000001</v>
      </c>
      <c r="N479" s="1"/>
      <c r="O479" s="1"/>
    </row>
    <row r="480" spans="1:15" ht="12.75" customHeight="1">
      <c r="A480" s="30">
        <v>470</v>
      </c>
      <c r="B480" s="311" t="s">
        <v>541</v>
      </c>
      <c r="C480" s="301">
        <v>567.35</v>
      </c>
      <c r="D480" s="302">
        <v>562.43333333333339</v>
      </c>
      <c r="E480" s="302">
        <v>549.91666666666674</v>
      </c>
      <c r="F480" s="302">
        <v>532.48333333333335</v>
      </c>
      <c r="G480" s="302">
        <v>519.9666666666667</v>
      </c>
      <c r="H480" s="302">
        <v>579.86666666666679</v>
      </c>
      <c r="I480" s="302">
        <v>592.38333333333344</v>
      </c>
      <c r="J480" s="302">
        <v>609.81666666666683</v>
      </c>
      <c r="K480" s="301">
        <v>574.95000000000005</v>
      </c>
      <c r="L480" s="301">
        <v>545</v>
      </c>
      <c r="M480" s="301">
        <v>1.9786999999999999</v>
      </c>
      <c r="N480" s="1"/>
      <c r="O480" s="1"/>
    </row>
    <row r="481" spans="1:15" ht="12.75" customHeight="1">
      <c r="A481" s="30">
        <v>471</v>
      </c>
      <c r="B481" s="311" t="s">
        <v>543</v>
      </c>
      <c r="C481" s="301">
        <v>122.75</v>
      </c>
      <c r="D481" s="302">
        <v>122.93333333333334</v>
      </c>
      <c r="E481" s="302">
        <v>120.81666666666668</v>
      </c>
      <c r="F481" s="302">
        <v>118.88333333333334</v>
      </c>
      <c r="G481" s="302">
        <v>116.76666666666668</v>
      </c>
      <c r="H481" s="302">
        <v>124.86666666666667</v>
      </c>
      <c r="I481" s="302">
        <v>126.98333333333335</v>
      </c>
      <c r="J481" s="302">
        <v>128.91666666666669</v>
      </c>
      <c r="K481" s="301">
        <v>125.05</v>
      </c>
      <c r="L481" s="301">
        <v>121</v>
      </c>
      <c r="M481" s="301">
        <v>2.6771099999999999</v>
      </c>
      <c r="N481" s="1"/>
      <c r="O481" s="1"/>
    </row>
    <row r="482" spans="1:15" ht="12.75" customHeight="1">
      <c r="A482" s="30">
        <v>472</v>
      </c>
      <c r="B482" s="311" t="s">
        <v>544</v>
      </c>
      <c r="C482" s="301">
        <v>14.1</v>
      </c>
      <c r="D482" s="302">
        <v>14.049999999999999</v>
      </c>
      <c r="E482" s="302">
        <v>13.949999999999998</v>
      </c>
      <c r="F482" s="302">
        <v>13.799999999999999</v>
      </c>
      <c r="G482" s="302">
        <v>13.699999999999998</v>
      </c>
      <c r="H482" s="302">
        <v>14.199999999999998</v>
      </c>
      <c r="I482" s="302">
        <v>14.299999999999999</v>
      </c>
      <c r="J482" s="302">
        <v>14.449999999999998</v>
      </c>
      <c r="K482" s="301">
        <v>14.15</v>
      </c>
      <c r="L482" s="301">
        <v>13.9</v>
      </c>
      <c r="M482" s="301">
        <v>6.5029899999999996</v>
      </c>
      <c r="N482" s="1"/>
      <c r="O482" s="1"/>
    </row>
    <row r="483" spans="1:15" ht="12.75" customHeight="1">
      <c r="A483" s="30">
        <v>473</v>
      </c>
      <c r="B483" s="311" t="s">
        <v>208</v>
      </c>
      <c r="C483" s="301">
        <v>5468.3</v>
      </c>
      <c r="D483" s="302">
        <v>5471.166666666667</v>
      </c>
      <c r="E483" s="302">
        <v>5432.3333333333339</v>
      </c>
      <c r="F483" s="302">
        <v>5396.3666666666668</v>
      </c>
      <c r="G483" s="302">
        <v>5357.5333333333338</v>
      </c>
      <c r="H483" s="302">
        <v>5507.1333333333341</v>
      </c>
      <c r="I483" s="302">
        <v>5545.9666666666681</v>
      </c>
      <c r="J483" s="302">
        <v>5581.9333333333343</v>
      </c>
      <c r="K483" s="301">
        <v>5510</v>
      </c>
      <c r="L483" s="301">
        <v>5435.2</v>
      </c>
      <c r="M483" s="301">
        <v>2.65862</v>
      </c>
      <c r="N483" s="1"/>
      <c r="O483" s="1"/>
    </row>
    <row r="484" spans="1:15" ht="12.75" customHeight="1">
      <c r="A484" s="30">
        <v>474</v>
      </c>
      <c r="B484" s="311" t="s">
        <v>277</v>
      </c>
      <c r="C484" s="301">
        <v>35.35</v>
      </c>
      <c r="D484" s="302">
        <v>35.233333333333341</v>
      </c>
      <c r="E484" s="302">
        <v>35.01666666666668</v>
      </c>
      <c r="F484" s="302">
        <v>34.683333333333337</v>
      </c>
      <c r="G484" s="302">
        <v>34.466666666666676</v>
      </c>
      <c r="H484" s="302">
        <v>35.566666666666684</v>
      </c>
      <c r="I484" s="302">
        <v>35.783333333333339</v>
      </c>
      <c r="J484" s="302">
        <v>36.116666666666688</v>
      </c>
      <c r="K484" s="301">
        <v>35.450000000000003</v>
      </c>
      <c r="L484" s="301">
        <v>34.9</v>
      </c>
      <c r="M484" s="301">
        <v>40.048450000000003</v>
      </c>
      <c r="N484" s="1"/>
      <c r="O484" s="1"/>
    </row>
    <row r="485" spans="1:15" ht="12.75" customHeight="1">
      <c r="A485" s="30">
        <v>475</v>
      </c>
      <c r="B485" s="311" t="s">
        <v>209</v>
      </c>
      <c r="C485" s="301">
        <v>640.85</v>
      </c>
      <c r="D485" s="302">
        <v>639.04999999999995</v>
      </c>
      <c r="E485" s="302">
        <v>632.84999999999991</v>
      </c>
      <c r="F485" s="302">
        <v>624.84999999999991</v>
      </c>
      <c r="G485" s="302">
        <v>618.64999999999986</v>
      </c>
      <c r="H485" s="302">
        <v>647.04999999999995</v>
      </c>
      <c r="I485" s="302">
        <v>653.25</v>
      </c>
      <c r="J485" s="302">
        <v>661.25</v>
      </c>
      <c r="K485" s="301">
        <v>645.25</v>
      </c>
      <c r="L485" s="301">
        <v>631.04999999999995</v>
      </c>
      <c r="M485" s="301">
        <v>19.0167</v>
      </c>
      <c r="N485" s="1"/>
      <c r="O485" s="1"/>
    </row>
    <row r="486" spans="1:15" ht="12.75" customHeight="1">
      <c r="A486" s="30">
        <v>476</v>
      </c>
      <c r="B486" s="311" t="s">
        <v>542</v>
      </c>
      <c r="C486" s="301">
        <v>643</v>
      </c>
      <c r="D486" s="302">
        <v>639.06666666666672</v>
      </c>
      <c r="E486" s="302">
        <v>632.88333333333344</v>
      </c>
      <c r="F486" s="302">
        <v>622.76666666666677</v>
      </c>
      <c r="G486" s="302">
        <v>616.58333333333348</v>
      </c>
      <c r="H486" s="302">
        <v>649.18333333333339</v>
      </c>
      <c r="I486" s="302">
        <v>655.36666666666656</v>
      </c>
      <c r="J486" s="302">
        <v>665.48333333333335</v>
      </c>
      <c r="K486" s="301">
        <v>645.25</v>
      </c>
      <c r="L486" s="301">
        <v>628.95000000000005</v>
      </c>
      <c r="M486" s="301">
        <v>0.45911000000000002</v>
      </c>
      <c r="N486" s="1"/>
      <c r="O486" s="1"/>
    </row>
    <row r="487" spans="1:15" ht="12.75" customHeight="1">
      <c r="A487" s="30">
        <v>477</v>
      </c>
      <c r="B487" s="311" t="s">
        <v>547</v>
      </c>
      <c r="C487" s="301">
        <v>307.39999999999998</v>
      </c>
      <c r="D487" s="302">
        <v>308.55</v>
      </c>
      <c r="E487" s="302">
        <v>304.35000000000002</v>
      </c>
      <c r="F487" s="302">
        <v>301.3</v>
      </c>
      <c r="G487" s="302">
        <v>297.10000000000002</v>
      </c>
      <c r="H487" s="302">
        <v>311.60000000000002</v>
      </c>
      <c r="I487" s="302">
        <v>315.79999999999995</v>
      </c>
      <c r="J487" s="302">
        <v>318.85000000000002</v>
      </c>
      <c r="K487" s="301">
        <v>312.75</v>
      </c>
      <c r="L487" s="301">
        <v>305.5</v>
      </c>
      <c r="M487" s="301">
        <v>0.93959000000000004</v>
      </c>
      <c r="N487" s="1"/>
      <c r="O487" s="1"/>
    </row>
    <row r="488" spans="1:15" ht="12.75" customHeight="1">
      <c r="A488" s="30">
        <v>478</v>
      </c>
      <c r="B488" s="311" t="s">
        <v>548</v>
      </c>
      <c r="C488" s="301">
        <v>25.85</v>
      </c>
      <c r="D488" s="302">
        <v>25.583333333333332</v>
      </c>
      <c r="E488" s="302">
        <v>24.266666666666666</v>
      </c>
      <c r="F488" s="302">
        <v>22.683333333333334</v>
      </c>
      <c r="G488" s="302">
        <v>21.366666666666667</v>
      </c>
      <c r="H488" s="302">
        <v>27.166666666666664</v>
      </c>
      <c r="I488" s="302">
        <v>28.483333333333334</v>
      </c>
      <c r="J488" s="302">
        <v>30.066666666666663</v>
      </c>
      <c r="K488" s="301">
        <v>26.9</v>
      </c>
      <c r="L488" s="301">
        <v>24</v>
      </c>
      <c r="M488" s="301">
        <v>119.49796000000001</v>
      </c>
      <c r="N488" s="1"/>
      <c r="O488" s="1"/>
    </row>
    <row r="489" spans="1:15" ht="12.75" customHeight="1">
      <c r="A489" s="30">
        <v>479</v>
      </c>
      <c r="B489" s="311" t="s">
        <v>549</v>
      </c>
      <c r="C489" s="301">
        <v>519.5</v>
      </c>
      <c r="D489" s="302">
        <v>528.5</v>
      </c>
      <c r="E489" s="302">
        <v>503</v>
      </c>
      <c r="F489" s="302">
        <v>486.5</v>
      </c>
      <c r="G489" s="302">
        <v>461</v>
      </c>
      <c r="H489" s="302">
        <v>545</v>
      </c>
      <c r="I489" s="302">
        <v>570.5</v>
      </c>
      <c r="J489" s="302">
        <v>587</v>
      </c>
      <c r="K489" s="301">
        <v>554</v>
      </c>
      <c r="L489" s="301">
        <v>512</v>
      </c>
      <c r="M489" s="301">
        <v>0.88375999999999999</v>
      </c>
      <c r="N489" s="1"/>
      <c r="O489" s="1"/>
    </row>
    <row r="490" spans="1:15" ht="12.75" customHeight="1">
      <c r="A490" s="30">
        <v>480</v>
      </c>
      <c r="B490" s="311" t="s">
        <v>551</v>
      </c>
      <c r="C490" s="301">
        <v>310.7</v>
      </c>
      <c r="D490" s="302">
        <v>312.66666666666669</v>
      </c>
      <c r="E490" s="302">
        <v>296.08333333333337</v>
      </c>
      <c r="F490" s="302">
        <v>281.4666666666667</v>
      </c>
      <c r="G490" s="302">
        <v>264.88333333333338</v>
      </c>
      <c r="H490" s="302">
        <v>327.28333333333336</v>
      </c>
      <c r="I490" s="302">
        <v>343.86666666666673</v>
      </c>
      <c r="J490" s="302">
        <v>358.48333333333335</v>
      </c>
      <c r="K490" s="301">
        <v>329.25</v>
      </c>
      <c r="L490" s="301">
        <v>298.05</v>
      </c>
      <c r="M490" s="301">
        <v>13.758699999999999</v>
      </c>
      <c r="N490" s="1"/>
      <c r="O490" s="1"/>
    </row>
    <row r="491" spans="1:15" ht="12.75" customHeight="1">
      <c r="A491" s="30">
        <v>481</v>
      </c>
      <c r="B491" s="311" t="s">
        <v>279</v>
      </c>
      <c r="C491" s="301">
        <v>770.5</v>
      </c>
      <c r="D491" s="302">
        <v>768.83333333333337</v>
      </c>
      <c r="E491" s="302">
        <v>757.66666666666674</v>
      </c>
      <c r="F491" s="302">
        <v>744.83333333333337</v>
      </c>
      <c r="G491" s="302">
        <v>733.66666666666674</v>
      </c>
      <c r="H491" s="302">
        <v>781.66666666666674</v>
      </c>
      <c r="I491" s="302">
        <v>792.83333333333348</v>
      </c>
      <c r="J491" s="302">
        <v>805.66666666666674</v>
      </c>
      <c r="K491" s="301">
        <v>780</v>
      </c>
      <c r="L491" s="301">
        <v>756</v>
      </c>
      <c r="M491" s="301">
        <v>6.79169</v>
      </c>
      <c r="N491" s="1"/>
      <c r="O491" s="1"/>
    </row>
    <row r="492" spans="1:15" ht="12.75" customHeight="1">
      <c r="A492" s="30">
        <v>482</v>
      </c>
      <c r="B492" s="320" t="s">
        <v>210</v>
      </c>
      <c r="C492" s="321">
        <v>221.45</v>
      </c>
      <c r="D492" s="321">
        <v>221.28333333333333</v>
      </c>
      <c r="E492" s="321">
        <v>217.66666666666666</v>
      </c>
      <c r="F492" s="321">
        <v>213.88333333333333</v>
      </c>
      <c r="G492" s="321">
        <v>210.26666666666665</v>
      </c>
      <c r="H492" s="321">
        <v>225.06666666666666</v>
      </c>
      <c r="I492" s="321">
        <v>228.68333333333334</v>
      </c>
      <c r="J492" s="320">
        <v>232.46666666666667</v>
      </c>
      <c r="K492" s="320">
        <v>224.9</v>
      </c>
      <c r="L492" s="320">
        <v>217.5</v>
      </c>
      <c r="M492" s="270">
        <v>213.55402000000001</v>
      </c>
      <c r="N492" s="1"/>
      <c r="O492" s="1"/>
    </row>
    <row r="493" spans="1:15" ht="12.75" customHeight="1">
      <c r="A493" s="30">
        <v>483</v>
      </c>
      <c r="B493" s="320" t="s">
        <v>552</v>
      </c>
      <c r="C493" s="321">
        <v>1882.55</v>
      </c>
      <c r="D493" s="321">
        <v>1878.1000000000001</v>
      </c>
      <c r="E493" s="321">
        <v>1859.4000000000003</v>
      </c>
      <c r="F493" s="321">
        <v>1836.2500000000002</v>
      </c>
      <c r="G493" s="321">
        <v>1817.5500000000004</v>
      </c>
      <c r="H493" s="321">
        <v>1901.2500000000002</v>
      </c>
      <c r="I493" s="321">
        <v>1919.95</v>
      </c>
      <c r="J493" s="320">
        <v>1943.1000000000001</v>
      </c>
      <c r="K493" s="320">
        <v>1896.8</v>
      </c>
      <c r="L493" s="320">
        <v>1854.95</v>
      </c>
      <c r="M493" s="270">
        <v>0.19345000000000001</v>
      </c>
      <c r="N493" s="1"/>
      <c r="O493" s="1"/>
    </row>
    <row r="494" spans="1:15" ht="12.75" customHeight="1">
      <c r="A494" s="30">
        <v>484</v>
      </c>
      <c r="B494" s="320" t="s">
        <v>278</v>
      </c>
      <c r="C494" s="301">
        <v>218.2</v>
      </c>
      <c r="D494" s="302">
        <v>217.93333333333331</v>
      </c>
      <c r="E494" s="302">
        <v>216.26666666666662</v>
      </c>
      <c r="F494" s="302">
        <v>214.33333333333331</v>
      </c>
      <c r="G494" s="302">
        <v>212.66666666666663</v>
      </c>
      <c r="H494" s="302">
        <v>219.86666666666662</v>
      </c>
      <c r="I494" s="302">
        <v>221.5333333333333</v>
      </c>
      <c r="J494" s="302">
        <v>223.46666666666661</v>
      </c>
      <c r="K494" s="301">
        <v>219.6</v>
      </c>
      <c r="L494" s="301">
        <v>216</v>
      </c>
      <c r="M494" s="301">
        <v>1.30918</v>
      </c>
      <c r="N494" s="1"/>
      <c r="O494" s="1"/>
    </row>
    <row r="495" spans="1:15" ht="12.75" customHeight="1">
      <c r="A495" s="30">
        <v>485</v>
      </c>
      <c r="B495" s="320" t="s">
        <v>553</v>
      </c>
      <c r="C495" s="321">
        <v>1883.7</v>
      </c>
      <c r="D495" s="321">
        <v>1858.8833333333332</v>
      </c>
      <c r="E495" s="321">
        <v>1824.7666666666664</v>
      </c>
      <c r="F495" s="321">
        <v>1765.8333333333333</v>
      </c>
      <c r="G495" s="321">
        <v>1731.7166666666665</v>
      </c>
      <c r="H495" s="321">
        <v>1917.8166666666664</v>
      </c>
      <c r="I495" s="321">
        <v>1951.9333333333332</v>
      </c>
      <c r="J495" s="320">
        <v>2010.8666666666663</v>
      </c>
      <c r="K495" s="320">
        <v>1893</v>
      </c>
      <c r="L495" s="320">
        <v>1799.95</v>
      </c>
      <c r="M495" s="270">
        <v>0.49802000000000002</v>
      </c>
      <c r="N495" s="1"/>
      <c r="O495" s="1"/>
    </row>
    <row r="496" spans="1:15" ht="12.75" customHeight="1">
      <c r="A496" s="30">
        <v>486</v>
      </c>
      <c r="B496" s="353" t="s">
        <v>546</v>
      </c>
      <c r="C496" s="301">
        <v>642.65</v>
      </c>
      <c r="D496" s="302">
        <v>640.65</v>
      </c>
      <c r="E496" s="302">
        <v>632</v>
      </c>
      <c r="F496" s="302">
        <v>621.35</v>
      </c>
      <c r="G496" s="302">
        <v>612.70000000000005</v>
      </c>
      <c r="H496" s="302">
        <v>651.29999999999995</v>
      </c>
      <c r="I496" s="302">
        <v>659.94999999999982</v>
      </c>
      <c r="J496" s="302">
        <v>670.59999999999991</v>
      </c>
      <c r="K496" s="301">
        <v>649.29999999999995</v>
      </c>
      <c r="L496" s="301">
        <v>630</v>
      </c>
      <c r="M496" s="301">
        <v>4.2877599999999996</v>
      </c>
      <c r="N496" s="1"/>
      <c r="O496" s="1"/>
    </row>
    <row r="497" spans="1:15" ht="12.75" customHeight="1">
      <c r="A497" s="30">
        <v>487</v>
      </c>
      <c r="B497" s="355" t="s">
        <v>545</v>
      </c>
      <c r="C497" s="321">
        <v>2482.5</v>
      </c>
      <c r="D497" s="321">
        <v>2484.1166666666668</v>
      </c>
      <c r="E497" s="302">
        <v>2455.4833333333336</v>
      </c>
      <c r="F497" s="302">
        <v>2428.4666666666667</v>
      </c>
      <c r="G497" s="302">
        <v>2399.8333333333335</v>
      </c>
      <c r="H497" s="302">
        <v>2511.1333333333337</v>
      </c>
      <c r="I497" s="302">
        <v>2539.7666666666669</v>
      </c>
      <c r="J497" s="302">
        <v>2566.7833333333338</v>
      </c>
      <c r="K497" s="301">
        <v>2512.75</v>
      </c>
      <c r="L497" s="301">
        <v>2457.1</v>
      </c>
      <c r="M497" s="301">
        <v>0.95306000000000002</v>
      </c>
      <c r="N497" s="1"/>
      <c r="O497" s="1"/>
    </row>
    <row r="498" spans="1:15" ht="12.75" customHeight="1">
      <c r="A498" s="30">
        <v>488</v>
      </c>
      <c r="B498" s="281" t="s">
        <v>211</v>
      </c>
      <c r="C498" s="301">
        <v>992.15</v>
      </c>
      <c r="D498" s="302">
        <v>985.71666666666658</v>
      </c>
      <c r="E498" s="302">
        <v>976.48333333333312</v>
      </c>
      <c r="F498" s="302">
        <v>960.81666666666649</v>
      </c>
      <c r="G498" s="302">
        <v>951.58333333333303</v>
      </c>
      <c r="H498" s="302">
        <v>1001.3833333333332</v>
      </c>
      <c r="I498" s="302">
        <v>1010.6166666666666</v>
      </c>
      <c r="J498" s="302">
        <v>1026.2833333333333</v>
      </c>
      <c r="K498" s="301">
        <v>994.95</v>
      </c>
      <c r="L498" s="301">
        <v>970.05</v>
      </c>
      <c r="M498" s="301">
        <v>8.5664400000000001</v>
      </c>
      <c r="N498" s="1"/>
      <c r="O498" s="1"/>
    </row>
    <row r="499" spans="1:15" ht="12.75" customHeight="1">
      <c r="A499" s="30">
        <v>489</v>
      </c>
      <c r="B499" s="320" t="s">
        <v>550</v>
      </c>
      <c r="C499" s="321">
        <v>277.2</v>
      </c>
      <c r="D499" s="321">
        <v>273.5333333333333</v>
      </c>
      <c r="E499" s="302">
        <v>265.66666666666663</v>
      </c>
      <c r="F499" s="302">
        <v>254.13333333333333</v>
      </c>
      <c r="G499" s="302">
        <v>246.26666666666665</v>
      </c>
      <c r="H499" s="302">
        <v>285.06666666666661</v>
      </c>
      <c r="I499" s="302">
        <v>292.93333333333328</v>
      </c>
      <c r="J499" s="302">
        <v>304.46666666666658</v>
      </c>
      <c r="K499" s="301">
        <v>281.39999999999998</v>
      </c>
      <c r="L499" s="301">
        <v>262</v>
      </c>
      <c r="M499" s="301">
        <v>14.309659999999999</v>
      </c>
      <c r="N499" s="1"/>
      <c r="O499" s="1"/>
    </row>
    <row r="500" spans="1:15" ht="12.75" customHeight="1">
      <c r="A500" s="30">
        <v>490</v>
      </c>
      <c r="B500" s="270" t="s">
        <v>554</v>
      </c>
      <c r="C500" s="301">
        <v>213.4</v>
      </c>
      <c r="D500" s="302">
        <v>209.43333333333331</v>
      </c>
      <c r="E500" s="302">
        <v>203.96666666666661</v>
      </c>
      <c r="F500" s="302">
        <v>194.5333333333333</v>
      </c>
      <c r="G500" s="302">
        <v>189.06666666666661</v>
      </c>
      <c r="H500" s="302">
        <v>218.86666666666662</v>
      </c>
      <c r="I500" s="302">
        <v>224.33333333333331</v>
      </c>
      <c r="J500" s="302">
        <v>233.76666666666662</v>
      </c>
      <c r="K500" s="301">
        <v>214.9</v>
      </c>
      <c r="L500" s="301">
        <v>200</v>
      </c>
      <c r="M500" s="301">
        <v>16.116019999999999</v>
      </c>
      <c r="N500" s="1"/>
      <c r="O500" s="1"/>
    </row>
    <row r="501" spans="1:15" ht="12.75" customHeight="1">
      <c r="A501" s="30">
        <v>491</v>
      </c>
      <c r="B501" s="354" t="s">
        <v>555</v>
      </c>
      <c r="C501" s="321">
        <v>74.150000000000006</v>
      </c>
      <c r="D501" s="321">
        <v>73.516666666666666</v>
      </c>
      <c r="E501" s="302">
        <v>72.433333333333337</v>
      </c>
      <c r="F501" s="302">
        <v>70.716666666666669</v>
      </c>
      <c r="G501" s="302">
        <v>69.63333333333334</v>
      </c>
      <c r="H501" s="302">
        <v>75.233333333333334</v>
      </c>
      <c r="I501" s="302">
        <v>76.316666666666677</v>
      </c>
      <c r="J501" s="302">
        <v>78.033333333333331</v>
      </c>
      <c r="K501" s="301">
        <v>74.599999999999994</v>
      </c>
      <c r="L501" s="301">
        <v>71.8</v>
      </c>
      <c r="M501" s="301">
        <v>20.82113</v>
      </c>
      <c r="N501" s="1"/>
      <c r="O501" s="1"/>
    </row>
    <row r="502" spans="1:15" ht="12.75" customHeight="1">
      <c r="A502" s="30">
        <v>492</v>
      </c>
      <c r="B502" s="270" t="s">
        <v>556</v>
      </c>
      <c r="C502" s="301">
        <v>462.1</v>
      </c>
      <c r="D502" s="302">
        <v>461.7</v>
      </c>
      <c r="E502" s="302">
        <v>456.4</v>
      </c>
      <c r="F502" s="302">
        <v>450.7</v>
      </c>
      <c r="G502" s="302">
        <v>445.4</v>
      </c>
      <c r="H502" s="302">
        <v>467.4</v>
      </c>
      <c r="I502" s="302">
        <v>472.70000000000005</v>
      </c>
      <c r="J502" s="302">
        <v>478.4</v>
      </c>
      <c r="K502" s="301">
        <v>467</v>
      </c>
      <c r="L502" s="301">
        <v>456</v>
      </c>
      <c r="M502" s="301">
        <v>0.19620000000000001</v>
      </c>
      <c r="N502" s="1"/>
      <c r="O502" s="1"/>
    </row>
    <row r="503" spans="1:15" ht="12.75" customHeight="1">
      <c r="A503" s="30">
        <v>493</v>
      </c>
      <c r="B503" s="270" t="s">
        <v>280</v>
      </c>
      <c r="C503" s="321">
        <v>1520.7</v>
      </c>
      <c r="D503" s="321">
        <v>1511.3166666666666</v>
      </c>
      <c r="E503" s="302">
        <v>1490.6833333333332</v>
      </c>
      <c r="F503" s="302">
        <v>1460.6666666666665</v>
      </c>
      <c r="G503" s="302">
        <v>1440.0333333333331</v>
      </c>
      <c r="H503" s="302">
        <v>1541.3333333333333</v>
      </c>
      <c r="I503" s="302">
        <v>1561.9666666666665</v>
      </c>
      <c r="J503" s="302">
        <v>1591.9833333333333</v>
      </c>
      <c r="K503" s="301">
        <v>1531.95</v>
      </c>
      <c r="L503" s="301">
        <v>1481.3</v>
      </c>
      <c r="M503" s="301">
        <v>1.17011</v>
      </c>
      <c r="N503" s="1"/>
      <c r="O503" s="1"/>
    </row>
    <row r="504" spans="1:15" ht="12.75" customHeight="1">
      <c r="A504" s="30">
        <v>494</v>
      </c>
      <c r="B504" s="270" t="s">
        <v>212</v>
      </c>
      <c r="C504" s="321">
        <v>418.75</v>
      </c>
      <c r="D504" s="321">
        <v>420.16666666666669</v>
      </c>
      <c r="E504" s="302">
        <v>414.33333333333337</v>
      </c>
      <c r="F504" s="302">
        <v>409.91666666666669</v>
      </c>
      <c r="G504" s="302">
        <v>404.08333333333337</v>
      </c>
      <c r="H504" s="302">
        <v>424.58333333333337</v>
      </c>
      <c r="I504" s="302">
        <v>430.41666666666674</v>
      </c>
      <c r="J504" s="302">
        <v>434.83333333333337</v>
      </c>
      <c r="K504" s="301">
        <v>426</v>
      </c>
      <c r="L504" s="301">
        <v>415.75</v>
      </c>
      <c r="M504" s="301">
        <v>76.810509999999994</v>
      </c>
      <c r="N504" s="1"/>
      <c r="O504" s="1"/>
    </row>
    <row r="505" spans="1:15" ht="12.75" customHeight="1">
      <c r="A505" s="30">
        <v>495</v>
      </c>
      <c r="B505" s="270" t="s">
        <v>557</v>
      </c>
      <c r="C505" s="321">
        <v>221.25</v>
      </c>
      <c r="D505" s="321">
        <v>222.36666666666667</v>
      </c>
      <c r="E505" s="302">
        <v>216.98333333333335</v>
      </c>
      <c r="F505" s="302">
        <v>212.71666666666667</v>
      </c>
      <c r="G505" s="302">
        <v>207.33333333333334</v>
      </c>
      <c r="H505" s="302">
        <v>226.63333333333335</v>
      </c>
      <c r="I505" s="302">
        <v>232.01666666666668</v>
      </c>
      <c r="J505" s="302">
        <v>236.28333333333336</v>
      </c>
      <c r="K505" s="301">
        <v>227.75</v>
      </c>
      <c r="L505" s="301">
        <v>218.1</v>
      </c>
      <c r="M505" s="301">
        <v>4.9792699999999996</v>
      </c>
      <c r="N505" s="1"/>
      <c r="O505" s="1"/>
    </row>
    <row r="506" spans="1:15" ht="12.75" customHeight="1">
      <c r="A506" s="30">
        <v>496</v>
      </c>
      <c r="B506" s="270" t="s">
        <v>281</v>
      </c>
      <c r="C506" s="321">
        <v>12.75</v>
      </c>
      <c r="D506" s="321">
        <v>12.766666666666666</v>
      </c>
      <c r="E506" s="302">
        <v>12.483333333333331</v>
      </c>
      <c r="F506" s="302">
        <v>12.216666666666665</v>
      </c>
      <c r="G506" s="302">
        <v>11.93333333333333</v>
      </c>
      <c r="H506" s="302">
        <v>13.033333333333331</v>
      </c>
      <c r="I506" s="302">
        <v>13.316666666666666</v>
      </c>
      <c r="J506" s="302">
        <v>13.583333333333332</v>
      </c>
      <c r="K506" s="301">
        <v>13.05</v>
      </c>
      <c r="L506" s="301">
        <v>12.5</v>
      </c>
      <c r="M506" s="301">
        <v>866.25594000000001</v>
      </c>
      <c r="N506" s="1"/>
      <c r="O506" s="1"/>
    </row>
    <row r="507" spans="1:15" ht="12.75" customHeight="1">
      <c r="A507" s="377">
        <v>497</v>
      </c>
      <c r="B507" s="270" t="s">
        <v>213</v>
      </c>
      <c r="C507" s="321">
        <v>220.95</v>
      </c>
      <c r="D507" s="321">
        <v>219.61666666666665</v>
      </c>
      <c r="E507" s="302">
        <v>216.8833333333333</v>
      </c>
      <c r="F507" s="302">
        <v>212.81666666666666</v>
      </c>
      <c r="G507" s="302">
        <v>210.08333333333331</v>
      </c>
      <c r="H507" s="302">
        <v>223.68333333333328</v>
      </c>
      <c r="I507" s="302">
        <v>226.41666666666663</v>
      </c>
      <c r="J507" s="302">
        <v>230.48333333333326</v>
      </c>
      <c r="K507" s="301">
        <v>222.35</v>
      </c>
      <c r="L507" s="301">
        <v>215.55</v>
      </c>
      <c r="M507" s="301">
        <v>62.466790000000003</v>
      </c>
      <c r="N507" s="1"/>
      <c r="O507" s="1"/>
    </row>
    <row r="508" spans="1:15" ht="12.75" customHeight="1">
      <c r="A508" s="320">
        <v>498</v>
      </c>
      <c r="B508" s="270" t="s">
        <v>558</v>
      </c>
      <c r="C508" s="321">
        <v>272.05</v>
      </c>
      <c r="D508" s="321">
        <v>272.98333333333335</v>
      </c>
      <c r="E508" s="302">
        <v>269.66666666666669</v>
      </c>
      <c r="F508" s="302">
        <v>267.28333333333336</v>
      </c>
      <c r="G508" s="302">
        <v>263.9666666666667</v>
      </c>
      <c r="H508" s="302">
        <v>275.36666666666667</v>
      </c>
      <c r="I508" s="302">
        <v>278.68333333333328</v>
      </c>
      <c r="J508" s="302">
        <v>281.06666666666666</v>
      </c>
      <c r="K508" s="301">
        <v>276.3</v>
      </c>
      <c r="L508" s="301">
        <v>270.60000000000002</v>
      </c>
      <c r="M508" s="301">
        <v>1.99898</v>
      </c>
      <c r="N508" s="1"/>
      <c r="O508" s="1"/>
    </row>
    <row r="509" spans="1:15" ht="12.75" customHeight="1">
      <c r="A509" s="320">
        <v>499</v>
      </c>
      <c r="B509" s="270" t="s">
        <v>559</v>
      </c>
      <c r="C509" s="321">
        <v>1550.55</v>
      </c>
      <c r="D509" s="321">
        <v>1555.9666666666665</v>
      </c>
      <c r="E509" s="302">
        <v>1535.583333333333</v>
      </c>
      <c r="F509" s="302">
        <v>1520.6166666666666</v>
      </c>
      <c r="G509" s="302">
        <v>1500.2333333333331</v>
      </c>
      <c r="H509" s="302">
        <v>1570.9333333333329</v>
      </c>
      <c r="I509" s="302">
        <v>1591.3166666666666</v>
      </c>
      <c r="J509" s="302">
        <v>1606.2833333333328</v>
      </c>
      <c r="K509" s="301">
        <v>1576.35</v>
      </c>
      <c r="L509" s="301">
        <v>1541</v>
      </c>
      <c r="M509" s="301">
        <v>5.953E-2</v>
      </c>
      <c r="N509" s="1"/>
      <c r="O509" s="1"/>
    </row>
    <row r="510" spans="1:15" ht="12.75" customHeight="1">
      <c r="A510" s="320"/>
      <c r="J510" s="1"/>
      <c r="K510" s="1"/>
      <c r="L510" s="1"/>
      <c r="M510" s="1"/>
      <c r="N510" s="1"/>
      <c r="O510" s="1"/>
    </row>
    <row r="511" spans="1:15" ht="12.75" customHeight="1">
      <c r="A511" s="320"/>
      <c r="J511" s="1"/>
      <c r="K511" s="1"/>
      <c r="L511" s="1"/>
      <c r="M511" s="1"/>
      <c r="N511" s="1"/>
      <c r="O511" s="1"/>
    </row>
    <row r="512" spans="1:15" ht="12.75" customHeight="1">
      <c r="A512" s="28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502"/>
      <c r="B5" s="503"/>
      <c r="C5" s="502"/>
      <c r="D5" s="503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561</v>
      </c>
      <c r="B7" s="504" t="s">
        <v>562</v>
      </c>
      <c r="C7" s="503"/>
      <c r="D7" s="7">
        <f>Main!B10</f>
        <v>44739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563</v>
      </c>
      <c r="B9" s="85" t="s">
        <v>564</v>
      </c>
      <c r="C9" s="85" t="s">
        <v>565</v>
      </c>
      <c r="D9" s="85" t="s">
        <v>566</v>
      </c>
      <c r="E9" s="85" t="s">
        <v>567</v>
      </c>
      <c r="F9" s="85" t="s">
        <v>568</v>
      </c>
      <c r="G9" s="85" t="s">
        <v>569</v>
      </c>
      <c r="H9" s="85" t="s">
        <v>570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44736</v>
      </c>
      <c r="B10" s="29">
        <v>531681</v>
      </c>
      <c r="C10" s="28" t="s">
        <v>1103</v>
      </c>
      <c r="D10" s="28" t="s">
        <v>1104</v>
      </c>
      <c r="E10" s="28" t="s">
        <v>571</v>
      </c>
      <c r="F10" s="87">
        <v>468464</v>
      </c>
      <c r="G10" s="29">
        <v>0.91</v>
      </c>
      <c r="H10" s="29" t="s">
        <v>310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44736</v>
      </c>
      <c r="B11" s="29">
        <v>531681</v>
      </c>
      <c r="C11" s="28" t="s">
        <v>1103</v>
      </c>
      <c r="D11" s="28" t="s">
        <v>1104</v>
      </c>
      <c r="E11" s="28" t="s">
        <v>572</v>
      </c>
      <c r="F11" s="87">
        <v>335577</v>
      </c>
      <c r="G11" s="29">
        <v>0.92</v>
      </c>
      <c r="H11" s="29" t="s">
        <v>310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44736</v>
      </c>
      <c r="B12" s="29">
        <v>539621</v>
      </c>
      <c r="C12" s="28" t="s">
        <v>1105</v>
      </c>
      <c r="D12" s="28" t="s">
        <v>1091</v>
      </c>
      <c r="E12" s="28" t="s">
        <v>571</v>
      </c>
      <c r="F12" s="87">
        <v>333248</v>
      </c>
      <c r="G12" s="29">
        <v>2.78</v>
      </c>
      <c r="H12" s="29" t="s">
        <v>310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44736</v>
      </c>
      <c r="B13" s="29">
        <v>539621</v>
      </c>
      <c r="C13" s="28" t="s">
        <v>1105</v>
      </c>
      <c r="D13" s="28" t="s">
        <v>1091</v>
      </c>
      <c r="E13" s="28" t="s">
        <v>572</v>
      </c>
      <c r="F13" s="87">
        <v>259145</v>
      </c>
      <c r="G13" s="29">
        <v>2.66</v>
      </c>
      <c r="H13" s="29" t="s">
        <v>310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44736</v>
      </c>
      <c r="B14" s="29">
        <v>539621</v>
      </c>
      <c r="C14" s="28" t="s">
        <v>1105</v>
      </c>
      <c r="D14" s="28" t="s">
        <v>1106</v>
      </c>
      <c r="E14" s="28" t="s">
        <v>571</v>
      </c>
      <c r="F14" s="87">
        <v>850000</v>
      </c>
      <c r="G14" s="29">
        <v>2.67</v>
      </c>
      <c r="H14" s="29" t="s">
        <v>310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44736</v>
      </c>
      <c r="B15" s="29">
        <v>539621</v>
      </c>
      <c r="C15" s="28" t="s">
        <v>1105</v>
      </c>
      <c r="D15" s="28" t="s">
        <v>1107</v>
      </c>
      <c r="E15" s="28" t="s">
        <v>572</v>
      </c>
      <c r="F15" s="87">
        <v>2786974</v>
      </c>
      <c r="G15" s="29">
        <v>2.66</v>
      </c>
      <c r="H15" s="29" t="s">
        <v>310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44736</v>
      </c>
      <c r="B16" s="29">
        <v>539621</v>
      </c>
      <c r="C16" s="28" t="s">
        <v>1105</v>
      </c>
      <c r="D16" s="28" t="s">
        <v>1108</v>
      </c>
      <c r="E16" s="28" t="s">
        <v>571</v>
      </c>
      <c r="F16" s="87">
        <v>861242</v>
      </c>
      <c r="G16" s="29">
        <v>2.63</v>
      </c>
      <c r="H16" s="29" t="s">
        <v>310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44736</v>
      </c>
      <c r="B17" s="29">
        <v>539621</v>
      </c>
      <c r="C17" s="28" t="s">
        <v>1105</v>
      </c>
      <c r="D17" s="28" t="s">
        <v>1108</v>
      </c>
      <c r="E17" s="28" t="s">
        <v>572</v>
      </c>
      <c r="F17" s="87">
        <v>861242</v>
      </c>
      <c r="G17" s="29">
        <v>2.78</v>
      </c>
      <c r="H17" s="29" t="s">
        <v>310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44736</v>
      </c>
      <c r="B18" s="29">
        <v>543435</v>
      </c>
      <c r="C18" s="28" t="s">
        <v>1109</v>
      </c>
      <c r="D18" s="28" t="s">
        <v>1110</v>
      </c>
      <c r="E18" s="28" t="s">
        <v>571</v>
      </c>
      <c r="F18" s="87">
        <v>27000</v>
      </c>
      <c r="G18" s="29">
        <v>100.24</v>
      </c>
      <c r="H18" s="29" t="s">
        <v>310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44736</v>
      </c>
      <c r="B19" s="29">
        <v>543435</v>
      </c>
      <c r="C19" s="28" t="s">
        <v>1109</v>
      </c>
      <c r="D19" s="28" t="s">
        <v>1111</v>
      </c>
      <c r="E19" s="28" t="s">
        <v>572</v>
      </c>
      <c r="F19" s="87">
        <v>31500</v>
      </c>
      <c r="G19" s="29">
        <v>100.25</v>
      </c>
      <c r="H19" s="29" t="s">
        <v>310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44736</v>
      </c>
      <c r="B20" s="29">
        <v>539405</v>
      </c>
      <c r="C20" s="28" t="s">
        <v>1112</v>
      </c>
      <c r="D20" s="28" t="s">
        <v>1113</v>
      </c>
      <c r="E20" s="28" t="s">
        <v>571</v>
      </c>
      <c r="F20" s="87">
        <v>20500</v>
      </c>
      <c r="G20" s="29">
        <v>19.8</v>
      </c>
      <c r="H20" s="29" t="s">
        <v>310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44736</v>
      </c>
      <c r="B21" s="29">
        <v>540811</v>
      </c>
      <c r="C21" s="28" t="s">
        <v>1114</v>
      </c>
      <c r="D21" s="28" t="s">
        <v>1115</v>
      </c>
      <c r="E21" s="28" t="s">
        <v>572</v>
      </c>
      <c r="F21" s="87">
        <v>80000</v>
      </c>
      <c r="G21" s="29">
        <v>15</v>
      </c>
      <c r="H21" s="29" t="s">
        <v>310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44736</v>
      </c>
      <c r="B22" s="29">
        <v>540811</v>
      </c>
      <c r="C22" s="28" t="s">
        <v>1114</v>
      </c>
      <c r="D22" s="28" t="s">
        <v>1116</v>
      </c>
      <c r="E22" s="28" t="s">
        <v>572</v>
      </c>
      <c r="F22" s="87">
        <v>20000</v>
      </c>
      <c r="G22" s="29">
        <v>14.9</v>
      </c>
      <c r="H22" s="29" t="s">
        <v>310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44736</v>
      </c>
      <c r="B23" s="29">
        <v>540811</v>
      </c>
      <c r="C23" s="28" t="s">
        <v>1114</v>
      </c>
      <c r="D23" s="28" t="s">
        <v>1116</v>
      </c>
      <c r="E23" s="28" t="s">
        <v>571</v>
      </c>
      <c r="F23" s="87">
        <v>60000</v>
      </c>
      <c r="G23" s="29">
        <v>15.21</v>
      </c>
      <c r="H23" s="29" t="s">
        <v>310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44736</v>
      </c>
      <c r="B24" s="29">
        <v>540811</v>
      </c>
      <c r="C24" s="28" t="s">
        <v>1114</v>
      </c>
      <c r="D24" s="28" t="s">
        <v>1117</v>
      </c>
      <c r="E24" s="28" t="s">
        <v>572</v>
      </c>
      <c r="F24" s="87">
        <v>50000</v>
      </c>
      <c r="G24" s="29">
        <v>15.49</v>
      </c>
      <c r="H24" s="29" t="s">
        <v>310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44736</v>
      </c>
      <c r="B25" s="29">
        <v>542724</v>
      </c>
      <c r="C25" s="28" t="s">
        <v>1088</v>
      </c>
      <c r="D25" s="28" t="s">
        <v>1089</v>
      </c>
      <c r="E25" s="28" t="s">
        <v>572</v>
      </c>
      <c r="F25" s="87">
        <v>340893</v>
      </c>
      <c r="G25" s="29">
        <v>4.05</v>
      </c>
      <c r="H25" s="29" t="s">
        <v>310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44736</v>
      </c>
      <c r="B26" s="29">
        <v>535958</v>
      </c>
      <c r="C26" s="28" t="s">
        <v>1118</v>
      </c>
      <c r="D26" s="28" t="s">
        <v>1119</v>
      </c>
      <c r="E26" s="28" t="s">
        <v>571</v>
      </c>
      <c r="F26" s="87">
        <v>2000000</v>
      </c>
      <c r="G26" s="29">
        <v>2.2799999999999998</v>
      </c>
      <c r="H26" s="29" t="s">
        <v>310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44736</v>
      </c>
      <c r="B27" s="29">
        <v>540936</v>
      </c>
      <c r="C27" s="28" t="s">
        <v>1120</v>
      </c>
      <c r="D27" s="28" t="s">
        <v>1121</v>
      </c>
      <c r="E27" s="28" t="s">
        <v>571</v>
      </c>
      <c r="F27" s="87">
        <v>6270</v>
      </c>
      <c r="G27" s="29">
        <v>11.66</v>
      </c>
      <c r="H27" s="29" t="s">
        <v>310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44736</v>
      </c>
      <c r="B28" s="29">
        <v>540936</v>
      </c>
      <c r="C28" s="28" t="s">
        <v>1120</v>
      </c>
      <c r="D28" s="28" t="s">
        <v>1121</v>
      </c>
      <c r="E28" s="28" t="s">
        <v>572</v>
      </c>
      <c r="F28" s="87">
        <v>76368</v>
      </c>
      <c r="G28" s="29">
        <v>11.66</v>
      </c>
      <c r="H28" s="29" t="s">
        <v>310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44736</v>
      </c>
      <c r="B29" s="29">
        <v>542666</v>
      </c>
      <c r="C29" s="28" t="s">
        <v>1122</v>
      </c>
      <c r="D29" s="28" t="s">
        <v>1123</v>
      </c>
      <c r="E29" s="28" t="s">
        <v>571</v>
      </c>
      <c r="F29" s="87">
        <v>88000</v>
      </c>
      <c r="G29" s="29">
        <v>184.9</v>
      </c>
      <c r="H29" s="29" t="s">
        <v>310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44736</v>
      </c>
      <c r="B30" s="29">
        <v>514386</v>
      </c>
      <c r="C30" s="28" t="s">
        <v>1124</v>
      </c>
      <c r="D30" s="28" t="s">
        <v>1125</v>
      </c>
      <c r="E30" s="28" t="s">
        <v>571</v>
      </c>
      <c r="F30" s="87">
        <v>733260</v>
      </c>
      <c r="G30" s="29">
        <v>7.52</v>
      </c>
      <c r="H30" s="29" t="s">
        <v>310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44736</v>
      </c>
      <c r="B31" s="29">
        <v>514386</v>
      </c>
      <c r="C31" s="28" t="s">
        <v>1124</v>
      </c>
      <c r="D31" s="28" t="s">
        <v>1126</v>
      </c>
      <c r="E31" s="28" t="s">
        <v>572</v>
      </c>
      <c r="F31" s="87">
        <v>399727</v>
      </c>
      <c r="G31" s="29">
        <v>8.2799999999999994</v>
      </c>
      <c r="H31" s="29" t="s">
        <v>310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44736</v>
      </c>
      <c r="B32" s="29">
        <v>531661</v>
      </c>
      <c r="C32" s="28" t="s">
        <v>1127</v>
      </c>
      <c r="D32" s="28" t="s">
        <v>1128</v>
      </c>
      <c r="E32" s="28" t="s">
        <v>571</v>
      </c>
      <c r="F32" s="87">
        <v>33486</v>
      </c>
      <c r="G32" s="29">
        <v>8.11</v>
      </c>
      <c r="H32" s="29" t="s">
        <v>310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44736</v>
      </c>
      <c r="B33" s="29">
        <v>540377</v>
      </c>
      <c r="C33" s="28" t="s">
        <v>1129</v>
      </c>
      <c r="D33" s="28" t="s">
        <v>1130</v>
      </c>
      <c r="E33" s="28" t="s">
        <v>571</v>
      </c>
      <c r="F33" s="87">
        <v>18000</v>
      </c>
      <c r="G33" s="29">
        <v>79.33</v>
      </c>
      <c r="H33" s="29" t="s">
        <v>310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44736</v>
      </c>
      <c r="B34" s="29">
        <v>540377</v>
      </c>
      <c r="C34" s="28" t="s">
        <v>1129</v>
      </c>
      <c r="D34" s="28" t="s">
        <v>1130</v>
      </c>
      <c r="E34" s="28" t="s">
        <v>572</v>
      </c>
      <c r="F34" s="87">
        <v>18000</v>
      </c>
      <c r="G34" s="29">
        <v>79.25</v>
      </c>
      <c r="H34" s="29" t="s">
        <v>310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44736</v>
      </c>
      <c r="B35" s="29">
        <v>526859</v>
      </c>
      <c r="C35" s="28" t="s">
        <v>1131</v>
      </c>
      <c r="D35" s="28" t="s">
        <v>1132</v>
      </c>
      <c r="E35" s="28" t="s">
        <v>571</v>
      </c>
      <c r="F35" s="87">
        <v>584819</v>
      </c>
      <c r="G35" s="29">
        <v>3.31</v>
      </c>
      <c r="H35" s="29" t="s">
        <v>310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44736</v>
      </c>
      <c r="B36" s="29">
        <v>526859</v>
      </c>
      <c r="C36" s="28" t="s">
        <v>1131</v>
      </c>
      <c r="D36" s="28" t="s">
        <v>1132</v>
      </c>
      <c r="E36" s="28" t="s">
        <v>572</v>
      </c>
      <c r="F36" s="87">
        <v>261815</v>
      </c>
      <c r="G36" s="29">
        <v>3.27</v>
      </c>
      <c r="H36" s="29" t="s">
        <v>310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44736</v>
      </c>
      <c r="B37" s="29">
        <v>539686</v>
      </c>
      <c r="C37" s="28" t="s">
        <v>1133</v>
      </c>
      <c r="D37" s="28" t="s">
        <v>1134</v>
      </c>
      <c r="E37" s="28" t="s">
        <v>572</v>
      </c>
      <c r="F37" s="87">
        <v>87551</v>
      </c>
      <c r="G37" s="29">
        <v>157.57</v>
      </c>
      <c r="H37" s="29" t="s">
        <v>310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44736</v>
      </c>
      <c r="B38" s="29">
        <v>539519</v>
      </c>
      <c r="C38" s="28" t="s">
        <v>1135</v>
      </c>
      <c r="D38" s="28" t="s">
        <v>1136</v>
      </c>
      <c r="E38" s="28" t="s">
        <v>571</v>
      </c>
      <c r="F38" s="87">
        <v>36000</v>
      </c>
      <c r="G38" s="29">
        <v>9.99</v>
      </c>
      <c r="H38" s="29" t="s">
        <v>310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44736</v>
      </c>
      <c r="B39" s="29">
        <v>540730</v>
      </c>
      <c r="C39" s="28" t="s">
        <v>1137</v>
      </c>
      <c r="D39" s="28" t="s">
        <v>1138</v>
      </c>
      <c r="E39" s="28" t="s">
        <v>572</v>
      </c>
      <c r="F39" s="87">
        <v>75449</v>
      </c>
      <c r="G39" s="29">
        <v>48.43</v>
      </c>
      <c r="H39" s="29" t="s">
        <v>310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44736</v>
      </c>
      <c r="B40" s="29">
        <v>540730</v>
      </c>
      <c r="C40" s="28" t="s">
        <v>1137</v>
      </c>
      <c r="D40" s="28" t="s">
        <v>1139</v>
      </c>
      <c r="E40" s="28" t="s">
        <v>571</v>
      </c>
      <c r="F40" s="87">
        <v>60859</v>
      </c>
      <c r="G40" s="29">
        <v>48.03</v>
      </c>
      <c r="H40" s="29" t="s">
        <v>310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44736</v>
      </c>
      <c r="B41" s="29">
        <v>540730</v>
      </c>
      <c r="C41" s="28" t="s">
        <v>1137</v>
      </c>
      <c r="D41" s="28" t="s">
        <v>1139</v>
      </c>
      <c r="E41" s="28" t="s">
        <v>572</v>
      </c>
      <c r="F41" s="87">
        <v>60859</v>
      </c>
      <c r="G41" s="29">
        <v>47.35</v>
      </c>
      <c r="H41" s="29" t="s">
        <v>310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44736</v>
      </c>
      <c r="B42" s="29">
        <v>542801</v>
      </c>
      <c r="C42" s="28" t="s">
        <v>1140</v>
      </c>
      <c r="D42" s="28" t="s">
        <v>1111</v>
      </c>
      <c r="E42" s="28" t="s">
        <v>572</v>
      </c>
      <c r="F42" s="87">
        <v>16000</v>
      </c>
      <c r="G42" s="29">
        <v>27.61</v>
      </c>
      <c r="H42" s="29" t="s">
        <v>310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44736</v>
      </c>
      <c r="B43" s="29">
        <v>530557</v>
      </c>
      <c r="C43" s="28" t="s">
        <v>1141</v>
      </c>
      <c r="D43" s="28" t="s">
        <v>1142</v>
      </c>
      <c r="E43" s="28" t="s">
        <v>572</v>
      </c>
      <c r="F43" s="87">
        <v>7204657</v>
      </c>
      <c r="G43" s="29">
        <v>1.06</v>
      </c>
      <c r="H43" s="29" t="s">
        <v>310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44736</v>
      </c>
      <c r="B44" s="29">
        <v>539143</v>
      </c>
      <c r="C44" s="28" t="s">
        <v>952</v>
      </c>
      <c r="D44" s="28" t="s">
        <v>1106</v>
      </c>
      <c r="E44" s="28" t="s">
        <v>572</v>
      </c>
      <c r="F44" s="87">
        <v>82000</v>
      </c>
      <c r="G44" s="29">
        <v>35.130000000000003</v>
      </c>
      <c r="H44" s="29" t="s">
        <v>310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44736</v>
      </c>
      <c r="B45" s="29">
        <v>539143</v>
      </c>
      <c r="C45" s="28" t="s">
        <v>952</v>
      </c>
      <c r="D45" s="28" t="s">
        <v>1143</v>
      </c>
      <c r="E45" s="28" t="s">
        <v>571</v>
      </c>
      <c r="F45" s="87">
        <v>130000</v>
      </c>
      <c r="G45" s="29">
        <v>35.119999999999997</v>
      </c>
      <c r="H45" s="29" t="s">
        <v>310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44736</v>
      </c>
      <c r="B46" s="29">
        <v>539143</v>
      </c>
      <c r="C46" s="28" t="s">
        <v>952</v>
      </c>
      <c r="D46" s="28" t="s">
        <v>967</v>
      </c>
      <c r="E46" s="28" t="s">
        <v>571</v>
      </c>
      <c r="F46" s="87">
        <v>259124</v>
      </c>
      <c r="G46" s="29">
        <v>35.01</v>
      </c>
      <c r="H46" s="29" t="s">
        <v>310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44736</v>
      </c>
      <c r="B47" s="29">
        <v>539143</v>
      </c>
      <c r="C47" s="28" t="s">
        <v>952</v>
      </c>
      <c r="D47" s="28" t="s">
        <v>967</v>
      </c>
      <c r="E47" s="28" t="s">
        <v>572</v>
      </c>
      <c r="F47" s="87">
        <v>43761</v>
      </c>
      <c r="G47" s="29">
        <v>35.299999999999997</v>
      </c>
      <c r="H47" s="29" t="s">
        <v>310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44736</v>
      </c>
      <c r="B48" s="29">
        <v>539143</v>
      </c>
      <c r="C48" s="28" t="s">
        <v>952</v>
      </c>
      <c r="D48" s="28" t="s">
        <v>1143</v>
      </c>
      <c r="E48" s="28" t="s">
        <v>572</v>
      </c>
      <c r="F48" s="87">
        <v>50001</v>
      </c>
      <c r="G48" s="29">
        <v>35.299999999999997</v>
      </c>
      <c r="H48" s="29" t="s">
        <v>310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44736</v>
      </c>
      <c r="B49" s="29">
        <v>539143</v>
      </c>
      <c r="C49" s="28" t="s">
        <v>952</v>
      </c>
      <c r="D49" s="28" t="s">
        <v>1144</v>
      </c>
      <c r="E49" s="28" t="s">
        <v>571</v>
      </c>
      <c r="F49" s="87">
        <v>37601</v>
      </c>
      <c r="G49" s="29">
        <v>35.299999999999997</v>
      </c>
      <c r="H49" s="29" t="s">
        <v>310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44736</v>
      </c>
      <c r="B50" s="29">
        <v>539143</v>
      </c>
      <c r="C50" s="28" t="s">
        <v>952</v>
      </c>
      <c r="D50" s="28" t="s">
        <v>1144</v>
      </c>
      <c r="E50" s="28" t="s">
        <v>572</v>
      </c>
      <c r="F50" s="87">
        <v>74500</v>
      </c>
      <c r="G50" s="29">
        <v>35</v>
      </c>
      <c r="H50" s="29" t="s">
        <v>310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44736</v>
      </c>
      <c r="B51" s="29">
        <v>539143</v>
      </c>
      <c r="C51" s="28" t="s">
        <v>952</v>
      </c>
      <c r="D51" s="28" t="s">
        <v>1145</v>
      </c>
      <c r="E51" s="28" t="s">
        <v>572</v>
      </c>
      <c r="F51" s="87">
        <v>72000</v>
      </c>
      <c r="G51" s="29">
        <v>35.29</v>
      </c>
      <c r="H51" s="29" t="s">
        <v>310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44736</v>
      </c>
      <c r="B52" s="29">
        <v>539143</v>
      </c>
      <c r="C52" s="28" t="s">
        <v>952</v>
      </c>
      <c r="D52" s="28" t="s">
        <v>1145</v>
      </c>
      <c r="E52" s="28" t="s">
        <v>571</v>
      </c>
      <c r="F52" s="87">
        <v>35456</v>
      </c>
      <c r="G52" s="29">
        <v>35.200000000000003</v>
      </c>
      <c r="H52" s="29" t="s">
        <v>310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44736</v>
      </c>
      <c r="B53" s="29">
        <v>540159</v>
      </c>
      <c r="C53" s="28" t="s">
        <v>1146</v>
      </c>
      <c r="D53" s="28" t="s">
        <v>1147</v>
      </c>
      <c r="E53" s="28" t="s">
        <v>572</v>
      </c>
      <c r="F53" s="87">
        <v>172917</v>
      </c>
      <c r="G53" s="29">
        <v>7.78</v>
      </c>
      <c r="H53" s="29" t="s">
        <v>310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44736</v>
      </c>
      <c r="B54" s="29">
        <v>540159</v>
      </c>
      <c r="C54" s="28" t="s">
        <v>1146</v>
      </c>
      <c r="D54" s="28" t="s">
        <v>1148</v>
      </c>
      <c r="E54" s="28" t="s">
        <v>572</v>
      </c>
      <c r="F54" s="87">
        <v>53</v>
      </c>
      <c r="G54" s="29">
        <v>7.71</v>
      </c>
      <c r="H54" s="29" t="s">
        <v>310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44736</v>
      </c>
      <c r="B55" s="29">
        <v>540159</v>
      </c>
      <c r="C55" s="28" t="s">
        <v>1146</v>
      </c>
      <c r="D55" s="28" t="s">
        <v>1148</v>
      </c>
      <c r="E55" s="28" t="s">
        <v>571</v>
      </c>
      <c r="F55" s="87">
        <v>203270</v>
      </c>
      <c r="G55" s="29">
        <v>7.78</v>
      </c>
      <c r="H55" s="29" t="s">
        <v>310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44736</v>
      </c>
      <c r="B56" s="29">
        <v>535322</v>
      </c>
      <c r="C56" s="28" t="s">
        <v>1149</v>
      </c>
      <c r="D56" s="28" t="s">
        <v>1150</v>
      </c>
      <c r="E56" s="28" t="s">
        <v>572</v>
      </c>
      <c r="F56" s="87">
        <v>339349</v>
      </c>
      <c r="G56" s="29">
        <v>117</v>
      </c>
      <c r="H56" s="29" t="s">
        <v>310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44736</v>
      </c>
      <c r="B57" s="29">
        <v>542599</v>
      </c>
      <c r="C57" s="28" t="s">
        <v>1151</v>
      </c>
      <c r="D57" s="28" t="s">
        <v>1152</v>
      </c>
      <c r="E57" s="28" t="s">
        <v>571</v>
      </c>
      <c r="F57" s="87">
        <v>30000</v>
      </c>
      <c r="G57" s="29">
        <v>21.85</v>
      </c>
      <c r="H57" s="29" t="s">
        <v>310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44736</v>
      </c>
      <c r="B58" s="29">
        <v>542599</v>
      </c>
      <c r="C58" s="28" t="s">
        <v>1151</v>
      </c>
      <c r="D58" s="28" t="s">
        <v>1153</v>
      </c>
      <c r="E58" s="28" t="s">
        <v>571</v>
      </c>
      <c r="F58" s="87">
        <v>36000</v>
      </c>
      <c r="G58" s="29">
        <v>21.85</v>
      </c>
      <c r="H58" s="29" t="s">
        <v>310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44736</v>
      </c>
      <c r="B59" s="29">
        <v>542599</v>
      </c>
      <c r="C59" s="28" t="s">
        <v>1151</v>
      </c>
      <c r="D59" s="28" t="s">
        <v>1154</v>
      </c>
      <c r="E59" s="28" t="s">
        <v>572</v>
      </c>
      <c r="F59" s="87">
        <v>72000</v>
      </c>
      <c r="G59" s="29">
        <v>21.85</v>
      </c>
      <c r="H59" s="29" t="s">
        <v>310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44736</v>
      </c>
      <c r="B60" s="29">
        <v>532972</v>
      </c>
      <c r="C60" s="28" t="s">
        <v>1155</v>
      </c>
      <c r="D60" s="28" t="s">
        <v>1156</v>
      </c>
      <c r="E60" s="28" t="s">
        <v>572</v>
      </c>
      <c r="F60" s="87">
        <v>90684</v>
      </c>
      <c r="G60" s="29">
        <v>8.9700000000000006</v>
      </c>
      <c r="H60" s="29" t="s">
        <v>310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44736</v>
      </c>
      <c r="B61" s="29">
        <v>532972</v>
      </c>
      <c r="C61" s="28" t="s">
        <v>1155</v>
      </c>
      <c r="D61" s="28" t="s">
        <v>1132</v>
      </c>
      <c r="E61" s="28" t="s">
        <v>571</v>
      </c>
      <c r="F61" s="87">
        <v>461685</v>
      </c>
      <c r="G61" s="29">
        <v>8.73</v>
      </c>
      <c r="H61" s="29" t="s">
        <v>310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44736</v>
      </c>
      <c r="B62" s="29">
        <v>532972</v>
      </c>
      <c r="C62" s="28" t="s">
        <v>1155</v>
      </c>
      <c r="D62" s="28" t="s">
        <v>1132</v>
      </c>
      <c r="E62" s="28" t="s">
        <v>572</v>
      </c>
      <c r="F62" s="87">
        <v>1300</v>
      </c>
      <c r="G62" s="29">
        <v>9.5299999999999994</v>
      </c>
      <c r="H62" s="29" t="s">
        <v>310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44736</v>
      </c>
      <c r="B63" s="29">
        <v>516110</v>
      </c>
      <c r="C63" s="28" t="s">
        <v>995</v>
      </c>
      <c r="D63" s="28" t="s">
        <v>1157</v>
      </c>
      <c r="E63" s="28" t="s">
        <v>571</v>
      </c>
      <c r="F63" s="87">
        <v>229073</v>
      </c>
      <c r="G63" s="29">
        <v>43.41</v>
      </c>
      <c r="H63" s="29" t="s">
        <v>310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44736</v>
      </c>
      <c r="B64" s="29">
        <v>516110</v>
      </c>
      <c r="C64" s="28" t="s">
        <v>995</v>
      </c>
      <c r="D64" s="28" t="s">
        <v>1157</v>
      </c>
      <c r="E64" s="28" t="s">
        <v>572</v>
      </c>
      <c r="F64" s="87">
        <v>149386</v>
      </c>
      <c r="G64" s="29">
        <v>43.55</v>
      </c>
      <c r="H64" s="29" t="s">
        <v>310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44736</v>
      </c>
      <c r="B65" s="29">
        <v>538875</v>
      </c>
      <c r="C65" s="28" t="s">
        <v>1067</v>
      </c>
      <c r="D65" s="28" t="s">
        <v>1158</v>
      </c>
      <c r="E65" s="28" t="s">
        <v>572</v>
      </c>
      <c r="F65" s="87">
        <v>20079</v>
      </c>
      <c r="G65" s="29">
        <v>28.16</v>
      </c>
      <c r="H65" s="29" t="s">
        <v>310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44736</v>
      </c>
      <c r="B66" s="29">
        <v>538875</v>
      </c>
      <c r="C66" s="28" t="s">
        <v>1067</v>
      </c>
      <c r="D66" s="28" t="s">
        <v>1158</v>
      </c>
      <c r="E66" s="28" t="s">
        <v>571</v>
      </c>
      <c r="F66" s="87">
        <v>56468</v>
      </c>
      <c r="G66" s="29">
        <v>27.92</v>
      </c>
      <c r="H66" s="29" t="s">
        <v>310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44736</v>
      </c>
      <c r="B67" s="29">
        <v>539017</v>
      </c>
      <c r="C67" s="28" t="s">
        <v>1159</v>
      </c>
      <c r="D67" s="28" t="s">
        <v>1160</v>
      </c>
      <c r="E67" s="28" t="s">
        <v>572</v>
      </c>
      <c r="F67" s="87">
        <v>89750</v>
      </c>
      <c r="G67" s="29">
        <v>132.47999999999999</v>
      </c>
      <c r="H67" s="29" t="s">
        <v>310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44736</v>
      </c>
      <c r="B68" s="29">
        <v>511523</v>
      </c>
      <c r="C68" s="28" t="s">
        <v>1161</v>
      </c>
      <c r="D68" s="28" t="s">
        <v>1162</v>
      </c>
      <c r="E68" s="28" t="s">
        <v>571</v>
      </c>
      <c r="F68" s="87">
        <v>50000</v>
      </c>
      <c r="G68" s="29">
        <v>11.97</v>
      </c>
      <c r="H68" s="29" t="s">
        <v>310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44736</v>
      </c>
      <c r="B69" s="29">
        <v>511523</v>
      </c>
      <c r="C69" s="28" t="s">
        <v>1161</v>
      </c>
      <c r="D69" s="28" t="s">
        <v>1163</v>
      </c>
      <c r="E69" s="28" t="s">
        <v>572</v>
      </c>
      <c r="F69" s="87">
        <v>45739</v>
      </c>
      <c r="G69" s="29">
        <v>11.97</v>
      </c>
      <c r="H69" s="29" t="s">
        <v>310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44736</v>
      </c>
      <c r="B70" s="29">
        <v>530697</v>
      </c>
      <c r="C70" s="28" t="s">
        <v>1092</v>
      </c>
      <c r="D70" s="28" t="s">
        <v>1093</v>
      </c>
      <c r="E70" s="28" t="s">
        <v>572</v>
      </c>
      <c r="F70" s="87">
        <v>50000</v>
      </c>
      <c r="G70" s="29">
        <v>48.2</v>
      </c>
      <c r="H70" s="29" t="s">
        <v>310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44736</v>
      </c>
      <c r="B71" s="29" t="s">
        <v>251</v>
      </c>
      <c r="C71" s="28" t="s">
        <v>1164</v>
      </c>
      <c r="D71" s="28" t="s">
        <v>1165</v>
      </c>
      <c r="E71" s="28" t="s">
        <v>571</v>
      </c>
      <c r="F71" s="87">
        <v>1740127</v>
      </c>
      <c r="G71" s="29">
        <v>29.74</v>
      </c>
      <c r="H71" s="29" t="s">
        <v>850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44736</v>
      </c>
      <c r="B72" s="29" t="s">
        <v>1166</v>
      </c>
      <c r="C72" s="28" t="s">
        <v>1167</v>
      </c>
      <c r="D72" s="28" t="s">
        <v>1168</v>
      </c>
      <c r="E72" s="28" t="s">
        <v>571</v>
      </c>
      <c r="F72" s="87">
        <v>1500000</v>
      </c>
      <c r="G72" s="29">
        <v>6.9</v>
      </c>
      <c r="H72" s="29" t="s">
        <v>850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44736</v>
      </c>
      <c r="B73" s="29" t="s">
        <v>1169</v>
      </c>
      <c r="C73" s="28" t="s">
        <v>1170</v>
      </c>
      <c r="D73" s="28" t="s">
        <v>1068</v>
      </c>
      <c r="E73" s="28" t="s">
        <v>571</v>
      </c>
      <c r="F73" s="87">
        <v>700000</v>
      </c>
      <c r="G73" s="29">
        <v>18.07</v>
      </c>
      <c r="H73" s="29" t="s">
        <v>850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44736</v>
      </c>
      <c r="B74" s="29" t="s">
        <v>1169</v>
      </c>
      <c r="C74" s="28" t="s">
        <v>1170</v>
      </c>
      <c r="D74" s="28" t="s">
        <v>1144</v>
      </c>
      <c r="E74" s="28" t="s">
        <v>571</v>
      </c>
      <c r="F74" s="87">
        <v>357936</v>
      </c>
      <c r="G74" s="29">
        <v>19.72</v>
      </c>
      <c r="H74" s="29" t="s">
        <v>850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44736</v>
      </c>
      <c r="B75" s="29" t="s">
        <v>1171</v>
      </c>
      <c r="C75" s="28" t="s">
        <v>1172</v>
      </c>
      <c r="D75" s="28" t="s">
        <v>1173</v>
      </c>
      <c r="E75" s="28" t="s">
        <v>571</v>
      </c>
      <c r="F75" s="87">
        <v>59200</v>
      </c>
      <c r="G75" s="29">
        <v>89</v>
      </c>
      <c r="H75" s="29" t="s">
        <v>850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44736</v>
      </c>
      <c r="B76" s="29" t="s">
        <v>1174</v>
      </c>
      <c r="C76" s="28" t="s">
        <v>1175</v>
      </c>
      <c r="D76" s="28" t="s">
        <v>1090</v>
      </c>
      <c r="E76" s="28" t="s">
        <v>571</v>
      </c>
      <c r="F76" s="87">
        <v>263425</v>
      </c>
      <c r="G76" s="29">
        <v>13.9</v>
      </c>
      <c r="H76" s="29" t="s">
        <v>850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44736</v>
      </c>
      <c r="B77" s="29" t="s">
        <v>251</v>
      </c>
      <c r="C77" s="28" t="s">
        <v>1164</v>
      </c>
      <c r="D77" s="28" t="s">
        <v>1165</v>
      </c>
      <c r="E77" s="28" t="s">
        <v>572</v>
      </c>
      <c r="F77" s="87">
        <v>4440406</v>
      </c>
      <c r="G77" s="29">
        <v>29.16</v>
      </c>
      <c r="H77" s="29" t="s">
        <v>850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44736</v>
      </c>
      <c r="B78" s="29" t="s">
        <v>1166</v>
      </c>
      <c r="C78" s="28" t="s">
        <v>1167</v>
      </c>
      <c r="D78" s="28" t="s">
        <v>1176</v>
      </c>
      <c r="E78" s="28" t="s">
        <v>572</v>
      </c>
      <c r="F78" s="87">
        <v>1500000</v>
      </c>
      <c r="G78" s="29">
        <v>6.9</v>
      </c>
      <c r="H78" s="29" t="s">
        <v>850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44736</v>
      </c>
      <c r="B79" s="29" t="s">
        <v>1169</v>
      </c>
      <c r="C79" s="28" t="s">
        <v>1170</v>
      </c>
      <c r="D79" s="28" t="s">
        <v>1144</v>
      </c>
      <c r="E79" s="28" t="s">
        <v>572</v>
      </c>
      <c r="F79" s="87">
        <v>68487</v>
      </c>
      <c r="G79" s="29">
        <v>18</v>
      </c>
      <c r="H79" s="29" t="s">
        <v>850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44736</v>
      </c>
      <c r="B80" s="29" t="s">
        <v>1171</v>
      </c>
      <c r="C80" s="28" t="s">
        <v>1172</v>
      </c>
      <c r="D80" s="28" t="s">
        <v>1177</v>
      </c>
      <c r="E80" s="28" t="s">
        <v>572</v>
      </c>
      <c r="F80" s="87">
        <v>68800</v>
      </c>
      <c r="G80" s="29">
        <v>87.92</v>
      </c>
      <c r="H80" s="29" t="s">
        <v>850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44736</v>
      </c>
      <c r="B81" s="29" t="s">
        <v>1149</v>
      </c>
      <c r="C81" s="28" t="s">
        <v>1178</v>
      </c>
      <c r="D81" s="28" t="s">
        <v>1179</v>
      </c>
      <c r="E81" s="28" t="s">
        <v>572</v>
      </c>
      <c r="F81" s="87">
        <v>373659</v>
      </c>
      <c r="G81" s="29">
        <v>117</v>
      </c>
      <c r="H81" s="29" t="s">
        <v>850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44736</v>
      </c>
      <c r="B82" s="29" t="s">
        <v>1174</v>
      </c>
      <c r="C82" s="28" t="s">
        <v>1175</v>
      </c>
      <c r="D82" s="28" t="s">
        <v>1090</v>
      </c>
      <c r="E82" s="28" t="s">
        <v>572</v>
      </c>
      <c r="F82" s="87">
        <v>13425</v>
      </c>
      <c r="G82" s="29">
        <v>15.02</v>
      </c>
      <c r="H82" s="29" t="s">
        <v>850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44736</v>
      </c>
      <c r="B83" s="29" t="s">
        <v>1180</v>
      </c>
      <c r="C83" s="28" t="s">
        <v>1181</v>
      </c>
      <c r="D83" s="28" t="s">
        <v>1182</v>
      </c>
      <c r="E83" s="28" t="s">
        <v>572</v>
      </c>
      <c r="F83" s="87">
        <v>11200</v>
      </c>
      <c r="G83" s="29">
        <v>140.44999999999999</v>
      </c>
      <c r="H83" s="29" t="s">
        <v>850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37"/>
  <sheetViews>
    <sheetView zoomScale="85" zoomScaleNormal="85" workbookViewId="0">
      <selection activeCell="I19" sqref="I19:J1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2.2851562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878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44739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563</v>
      </c>
      <c r="C9" s="96"/>
      <c r="D9" s="97" t="s">
        <v>574</v>
      </c>
      <c r="E9" s="96" t="s">
        <v>575</v>
      </c>
      <c r="F9" s="96" t="s">
        <v>576</v>
      </c>
      <c r="G9" s="96" t="s">
        <v>577</v>
      </c>
      <c r="H9" s="96" t="s">
        <v>578</v>
      </c>
      <c r="I9" s="96" t="s">
        <v>579</v>
      </c>
      <c r="J9" s="95" t="s">
        <v>580</v>
      </c>
      <c r="K9" s="96" t="s">
        <v>581</v>
      </c>
      <c r="L9" s="98" t="s">
        <v>582</v>
      </c>
      <c r="M9" s="98" t="s">
        <v>583</v>
      </c>
      <c r="N9" s="96" t="s">
        <v>584</v>
      </c>
      <c r="O9" s="97" t="s">
        <v>585</v>
      </c>
      <c r="P9" s="96" t="s">
        <v>817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9"/>
      <c r="D10" s="316" t="s">
        <v>75</v>
      </c>
      <c r="E10" s="317" t="s">
        <v>588</v>
      </c>
      <c r="F10" s="251" t="s">
        <v>867</v>
      </c>
      <c r="G10" s="251">
        <v>635</v>
      </c>
      <c r="H10" s="251"/>
      <c r="I10" s="318" t="s">
        <v>866</v>
      </c>
      <c r="J10" s="342" t="s">
        <v>589</v>
      </c>
      <c r="K10" s="284"/>
      <c r="L10" s="285"/>
      <c r="M10" s="286"/>
      <c r="N10" s="284"/>
      <c r="O10" s="308"/>
      <c r="P10" s="284">
        <f>VLOOKUP(D10,'MidCap Intra'!B37:C588,2,0)</f>
        <v>671.2</v>
      </c>
      <c r="Q10" s="246"/>
      <c r="R10" s="246" t="s">
        <v>587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65">
        <v>2</v>
      </c>
      <c r="B11" s="362">
        <v>44706</v>
      </c>
      <c r="C11" s="373"/>
      <c r="D11" s="374" t="s">
        <v>145</v>
      </c>
      <c r="E11" s="375" t="s">
        <v>588</v>
      </c>
      <c r="F11" s="365">
        <v>1595</v>
      </c>
      <c r="G11" s="365">
        <v>1475</v>
      </c>
      <c r="H11" s="365">
        <v>1672.5</v>
      </c>
      <c r="I11" s="376" t="s">
        <v>870</v>
      </c>
      <c r="J11" s="322" t="s">
        <v>888</v>
      </c>
      <c r="K11" s="322">
        <f t="shared" ref="K11" si="0">H11-F11</f>
        <v>77.5</v>
      </c>
      <c r="L11" s="323">
        <f t="shared" ref="L11" si="1">(F11*-0.7)/100</f>
        <v>-11.164999999999999</v>
      </c>
      <c r="M11" s="324">
        <f t="shared" ref="M11" si="2">(K11+L11)/F11</f>
        <v>4.1589341692789973E-2</v>
      </c>
      <c r="N11" s="322" t="s">
        <v>586</v>
      </c>
      <c r="O11" s="366">
        <v>44715</v>
      </c>
      <c r="P11" s="370"/>
      <c r="Q11" s="246"/>
      <c r="R11" s="246" t="s">
        <v>587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454">
        <v>3</v>
      </c>
      <c r="B12" s="455">
        <v>44708</v>
      </c>
      <c r="C12" s="456"/>
      <c r="D12" s="457" t="s">
        <v>487</v>
      </c>
      <c r="E12" s="458" t="s">
        <v>588</v>
      </c>
      <c r="F12" s="454">
        <v>131</v>
      </c>
      <c r="G12" s="454">
        <v>123</v>
      </c>
      <c r="H12" s="454">
        <f>(123+136)/2</f>
        <v>129.5</v>
      </c>
      <c r="I12" s="459" t="s">
        <v>872</v>
      </c>
      <c r="J12" s="460" t="s">
        <v>985</v>
      </c>
      <c r="K12" s="460">
        <f t="shared" ref="K12:K13" si="3">H12-F12</f>
        <v>-1.5</v>
      </c>
      <c r="L12" s="461">
        <f t="shared" ref="L12:L13" si="4">(F12*-0.7)/100</f>
        <v>-0.91699999999999993</v>
      </c>
      <c r="M12" s="462">
        <f t="shared" ref="M12:M13" si="5">(K12+L12)/F12</f>
        <v>-1.8450381679389311E-2</v>
      </c>
      <c r="N12" s="330" t="s">
        <v>598</v>
      </c>
      <c r="O12" s="463">
        <v>44727</v>
      </c>
      <c r="P12" s="464"/>
      <c r="Q12" s="246"/>
      <c r="R12" s="246" t="s">
        <v>587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484">
        <v>4</v>
      </c>
      <c r="B13" s="485">
        <v>44719</v>
      </c>
      <c r="C13" s="486"/>
      <c r="D13" s="487" t="s">
        <v>122</v>
      </c>
      <c r="E13" s="488" t="s">
        <v>588</v>
      </c>
      <c r="F13" s="484">
        <v>2201</v>
      </c>
      <c r="G13" s="484">
        <v>2069</v>
      </c>
      <c r="H13" s="484">
        <v>2290</v>
      </c>
      <c r="I13" s="489" t="s">
        <v>904</v>
      </c>
      <c r="J13" s="326" t="s">
        <v>1097</v>
      </c>
      <c r="K13" s="326">
        <f t="shared" si="3"/>
        <v>89</v>
      </c>
      <c r="L13" s="327">
        <f t="shared" si="4"/>
        <v>-15.406999999999998</v>
      </c>
      <c r="M13" s="328">
        <f t="shared" si="5"/>
        <v>3.3436165379373016E-2</v>
      </c>
      <c r="N13" s="326" t="s">
        <v>586</v>
      </c>
      <c r="O13" s="490">
        <v>44736</v>
      </c>
      <c r="P13" s="491"/>
      <c r="Q13" s="246"/>
      <c r="R13" s="246" t="s">
        <v>587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36">
        <v>5</v>
      </c>
      <c r="B14" s="451">
        <v>44722</v>
      </c>
      <c r="C14" s="465"/>
      <c r="D14" s="466" t="s">
        <v>201</v>
      </c>
      <c r="E14" s="467" t="s">
        <v>588</v>
      </c>
      <c r="F14" s="336">
        <v>1110</v>
      </c>
      <c r="G14" s="336">
        <v>1040</v>
      </c>
      <c r="H14" s="336">
        <v>1040</v>
      </c>
      <c r="I14" s="468" t="s">
        <v>950</v>
      </c>
      <c r="J14" s="460" t="s">
        <v>986</v>
      </c>
      <c r="K14" s="460">
        <f t="shared" ref="K14" si="6">H14-F14</f>
        <v>-70</v>
      </c>
      <c r="L14" s="461">
        <f t="shared" ref="L14" si="7">(F14*-0.7)/100</f>
        <v>-7.77</v>
      </c>
      <c r="M14" s="462">
        <f t="shared" ref="M14" si="8">(K14+L14)/F14</f>
        <v>-7.0063063063063064E-2</v>
      </c>
      <c r="N14" s="330" t="s">
        <v>598</v>
      </c>
      <c r="O14" s="463">
        <v>44726</v>
      </c>
      <c r="P14" s="464"/>
      <c r="Q14" s="246"/>
      <c r="R14" s="246" t="s">
        <v>587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407">
        <v>44722</v>
      </c>
      <c r="C15" s="319"/>
      <c r="D15" s="316" t="s">
        <v>39</v>
      </c>
      <c r="E15" s="317" t="s">
        <v>588</v>
      </c>
      <c r="F15" s="251" t="s">
        <v>951</v>
      </c>
      <c r="G15" s="251">
        <v>670</v>
      </c>
      <c r="H15" s="251"/>
      <c r="I15" s="318" t="s">
        <v>866</v>
      </c>
      <c r="J15" s="284" t="s">
        <v>589</v>
      </c>
      <c r="K15" s="284"/>
      <c r="L15" s="285"/>
      <c r="M15" s="286"/>
      <c r="N15" s="284"/>
      <c r="O15" s="308"/>
      <c r="P15" s="284">
        <f>VLOOKUP(D15,'MidCap Intra'!B1:C593,2,0)</f>
        <v>712.45</v>
      </c>
      <c r="Q15" s="246"/>
      <c r="R15" s="246" t="s">
        <v>587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65">
        <v>7</v>
      </c>
      <c r="B16" s="414">
        <v>44725</v>
      </c>
      <c r="C16" s="373"/>
      <c r="D16" s="374" t="s">
        <v>414</v>
      </c>
      <c r="E16" s="375" t="s">
        <v>588</v>
      </c>
      <c r="F16" s="365">
        <v>397.5</v>
      </c>
      <c r="G16" s="365">
        <v>365</v>
      </c>
      <c r="H16" s="365">
        <v>422</v>
      </c>
      <c r="I16" s="376" t="s">
        <v>966</v>
      </c>
      <c r="J16" s="322" t="s">
        <v>880</v>
      </c>
      <c r="K16" s="322">
        <f t="shared" ref="K16" si="9">H16-F16</f>
        <v>24.5</v>
      </c>
      <c r="L16" s="323">
        <f t="shared" ref="L16" si="10">(F16*-0.7)/100</f>
        <v>-2.7825000000000002</v>
      </c>
      <c r="M16" s="324">
        <f t="shared" ref="M16" si="11">(K16+L16)/F16</f>
        <v>5.4635220125786164E-2</v>
      </c>
      <c r="N16" s="322" t="s">
        <v>586</v>
      </c>
      <c r="O16" s="366">
        <v>44735</v>
      </c>
      <c r="P16" s="370"/>
      <c r="Q16" s="246"/>
      <c r="R16" s="246" t="s">
        <v>587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>
        <v>8</v>
      </c>
      <c r="B17" s="407">
        <v>44733</v>
      </c>
      <c r="C17" s="319"/>
      <c r="D17" s="316" t="s">
        <v>201</v>
      </c>
      <c r="E17" s="317" t="s">
        <v>588</v>
      </c>
      <c r="F17" s="251" t="s">
        <v>1048</v>
      </c>
      <c r="G17" s="251">
        <v>898</v>
      </c>
      <c r="H17" s="251"/>
      <c r="I17" s="318" t="s">
        <v>1049</v>
      </c>
      <c r="J17" s="284" t="s">
        <v>589</v>
      </c>
      <c r="K17" s="284"/>
      <c r="L17" s="285"/>
      <c r="M17" s="286"/>
      <c r="N17" s="284"/>
      <c r="O17" s="308"/>
      <c r="P17" s="284"/>
      <c r="Q17" s="246"/>
      <c r="R17" s="246" t="s">
        <v>587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51">
        <v>9</v>
      </c>
      <c r="B18" s="248">
        <v>44735</v>
      </c>
      <c r="C18" s="319"/>
      <c r="D18" s="316" t="s">
        <v>66</v>
      </c>
      <c r="E18" s="317" t="s">
        <v>588</v>
      </c>
      <c r="F18" s="251" t="s">
        <v>1072</v>
      </c>
      <c r="G18" s="251">
        <v>1940</v>
      </c>
      <c r="H18" s="251"/>
      <c r="I18" s="318" t="s">
        <v>1073</v>
      </c>
      <c r="J18" s="284" t="s">
        <v>589</v>
      </c>
      <c r="K18" s="284"/>
      <c r="L18" s="285"/>
      <c r="M18" s="286"/>
      <c r="N18" s="284"/>
      <c r="O18" s="308"/>
      <c r="P18" s="284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385">
        <v>10</v>
      </c>
      <c r="B19" s="382">
        <v>44736</v>
      </c>
      <c r="C19" s="395"/>
      <c r="D19" s="396" t="s">
        <v>1098</v>
      </c>
      <c r="E19" s="397" t="s">
        <v>588</v>
      </c>
      <c r="F19" s="385" t="s">
        <v>1099</v>
      </c>
      <c r="G19" s="385">
        <v>975</v>
      </c>
      <c r="H19" s="385"/>
      <c r="I19" s="398" t="s">
        <v>1049</v>
      </c>
      <c r="J19" s="284" t="s">
        <v>589</v>
      </c>
      <c r="K19" s="386"/>
      <c r="L19" s="387"/>
      <c r="M19" s="388"/>
      <c r="N19" s="386"/>
      <c r="O19" s="389"/>
      <c r="P19" s="38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ht="13.9" customHeight="1">
      <c r="A20" s="385"/>
      <c r="B20" s="382"/>
      <c r="C20" s="395"/>
      <c r="D20" s="396"/>
      <c r="E20" s="397"/>
      <c r="F20" s="385"/>
      <c r="G20" s="385"/>
      <c r="H20" s="385"/>
      <c r="I20" s="398"/>
      <c r="J20" s="399"/>
      <c r="K20" s="386"/>
      <c r="L20" s="387"/>
      <c r="M20" s="388"/>
      <c r="N20" s="386"/>
      <c r="O20" s="389"/>
      <c r="P20" s="387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07"/>
      <c r="B21" s="108"/>
      <c r="C21" s="109"/>
      <c r="D21" s="110"/>
      <c r="E21" s="111"/>
      <c r="F21" s="111"/>
      <c r="H21" s="111"/>
      <c r="I21" s="112"/>
      <c r="J21" s="113"/>
      <c r="K21" s="113"/>
      <c r="L21" s="114"/>
      <c r="M21" s="115"/>
      <c r="N21" s="116"/>
      <c r="O21" s="117"/>
      <c r="P21" s="11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107"/>
      <c r="B22" s="108"/>
      <c r="C22" s="109"/>
      <c r="D22" s="110"/>
      <c r="E22" s="111"/>
      <c r="F22" s="111"/>
      <c r="G22" s="107"/>
      <c r="H22" s="111"/>
      <c r="I22" s="112"/>
      <c r="J22" s="113"/>
      <c r="K22" s="113"/>
      <c r="L22" s="114"/>
      <c r="M22" s="115"/>
      <c r="N22" s="116"/>
      <c r="O22" s="117"/>
      <c r="P22" s="118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19" t="s">
        <v>590</v>
      </c>
      <c r="B23" s="120"/>
      <c r="C23" s="121"/>
      <c r="D23" s="122"/>
      <c r="E23" s="123"/>
      <c r="F23" s="123"/>
      <c r="G23" s="123"/>
      <c r="H23" s="123"/>
      <c r="I23" s="123"/>
      <c r="J23" s="124"/>
      <c r="K23" s="123"/>
      <c r="L23" s="125"/>
      <c r="M23" s="56"/>
      <c r="N23" s="124"/>
      <c r="O23" s="12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26" t="s">
        <v>591</v>
      </c>
      <c r="B24" s="119"/>
      <c r="C24" s="119"/>
      <c r="D24" s="119"/>
      <c r="E24" s="41"/>
      <c r="F24" s="127" t="s">
        <v>592</v>
      </c>
      <c r="G24" s="6"/>
      <c r="H24" s="6"/>
      <c r="I24" s="6"/>
      <c r="J24" s="128"/>
      <c r="K24" s="129"/>
      <c r="L24" s="129"/>
      <c r="M24" s="130"/>
      <c r="N24" s="1"/>
      <c r="O24" s="13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19" t="s">
        <v>593</v>
      </c>
      <c r="B25" s="119"/>
      <c r="C25" s="119"/>
      <c r="D25" s="119" t="s">
        <v>849</v>
      </c>
      <c r="E25" s="6"/>
      <c r="F25" s="127" t="s">
        <v>594</v>
      </c>
      <c r="G25" s="6"/>
      <c r="H25" s="6"/>
      <c r="I25" s="6"/>
      <c r="J25" s="128"/>
      <c r="K25" s="129"/>
      <c r="L25" s="129"/>
      <c r="M25" s="130"/>
      <c r="N25" s="1"/>
      <c r="O25" s="13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/>
      <c r="B26" s="119"/>
      <c r="C26" s="119"/>
      <c r="D26" s="119"/>
      <c r="E26" s="6"/>
      <c r="F26" s="6"/>
      <c r="G26" s="6"/>
      <c r="H26" s="6"/>
      <c r="I26" s="6"/>
      <c r="J26" s="132"/>
      <c r="K26" s="129"/>
      <c r="L26" s="129"/>
      <c r="M26" s="6"/>
      <c r="N26" s="133"/>
      <c r="O26" s="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.75" customHeight="1">
      <c r="A27" s="1"/>
      <c r="B27" s="134" t="s">
        <v>595</v>
      </c>
      <c r="C27" s="134"/>
      <c r="D27" s="134"/>
      <c r="E27" s="134"/>
      <c r="F27" s="135"/>
      <c r="G27" s="6"/>
      <c r="H27" s="6"/>
      <c r="I27" s="136"/>
      <c r="J27" s="137"/>
      <c r="K27" s="138"/>
      <c r="L27" s="137"/>
      <c r="M27" s="6"/>
      <c r="N27" s="1"/>
      <c r="O27" s="1"/>
      <c r="P27" s="1"/>
      <c r="R27" s="56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5" t="s">
        <v>16</v>
      </c>
      <c r="B28" s="96" t="s">
        <v>563</v>
      </c>
      <c r="C28" s="98"/>
      <c r="D28" s="97" t="s">
        <v>574</v>
      </c>
      <c r="E28" s="96" t="s">
        <v>575</v>
      </c>
      <c r="F28" s="96" t="s">
        <v>576</v>
      </c>
      <c r="G28" s="96" t="s">
        <v>596</v>
      </c>
      <c r="H28" s="96" t="s">
        <v>578</v>
      </c>
      <c r="I28" s="96" t="s">
        <v>579</v>
      </c>
      <c r="J28" s="96" t="s">
        <v>580</v>
      </c>
      <c r="K28" s="96" t="s">
        <v>597</v>
      </c>
      <c r="L28" s="140" t="s">
        <v>582</v>
      </c>
      <c r="M28" s="98" t="s">
        <v>583</v>
      </c>
      <c r="N28" s="95" t="s">
        <v>584</v>
      </c>
      <c r="O28" s="291" t="s">
        <v>585</v>
      </c>
      <c r="P28" s="271"/>
      <c r="Q28" s="1"/>
      <c r="R28" s="288"/>
      <c r="S28" s="288"/>
      <c r="T28" s="288"/>
      <c r="U28" s="281"/>
      <c r="V28" s="281"/>
      <c r="W28" s="281"/>
      <c r="X28" s="281"/>
      <c r="Y28" s="28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s="257" customFormat="1" ht="15" customHeight="1">
      <c r="A29" s="419">
        <v>1</v>
      </c>
      <c r="B29" s="334">
        <v>44709</v>
      </c>
      <c r="C29" s="420"/>
      <c r="D29" s="421" t="s">
        <v>188</v>
      </c>
      <c r="E29" s="336" t="s">
        <v>588</v>
      </c>
      <c r="F29" s="336">
        <v>469.5</v>
      </c>
      <c r="G29" s="336">
        <v>457</v>
      </c>
      <c r="H29" s="336">
        <v>457</v>
      </c>
      <c r="I29" s="336" t="s">
        <v>871</v>
      </c>
      <c r="J29" s="330" t="s">
        <v>956</v>
      </c>
      <c r="K29" s="330">
        <f t="shared" ref="K29" si="12">H29-F29</f>
        <v>-12.5</v>
      </c>
      <c r="L29" s="422">
        <f t="shared" ref="L29" si="13">(F29*-0.7)/100</f>
        <v>-3.2864999999999998</v>
      </c>
      <c r="M29" s="423">
        <f t="shared" ref="M29" si="14">(K29+L29)/F29</f>
        <v>-3.3624068157614484E-2</v>
      </c>
      <c r="N29" s="330" t="s">
        <v>598</v>
      </c>
      <c r="O29" s="424">
        <v>44725</v>
      </c>
      <c r="P29" s="289"/>
      <c r="Q29" s="289"/>
      <c r="R29" s="290" t="s">
        <v>587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87"/>
      <c r="AJ29" s="280"/>
      <c r="AK29" s="280"/>
      <c r="AL29" s="280"/>
    </row>
    <row r="30" spans="1:38" s="257" customFormat="1" ht="15" customHeight="1">
      <c r="A30" s="361">
        <v>2</v>
      </c>
      <c r="B30" s="362">
        <v>44711</v>
      </c>
      <c r="C30" s="363"/>
      <c r="D30" s="364" t="s">
        <v>205</v>
      </c>
      <c r="E30" s="365" t="s">
        <v>588</v>
      </c>
      <c r="F30" s="365">
        <v>1115</v>
      </c>
      <c r="G30" s="365">
        <v>1079</v>
      </c>
      <c r="H30" s="365">
        <v>1145</v>
      </c>
      <c r="I30" s="365" t="s">
        <v>873</v>
      </c>
      <c r="J30" s="322" t="s">
        <v>601</v>
      </c>
      <c r="K30" s="322">
        <f t="shared" ref="K30" si="15">H30-F30</f>
        <v>30</v>
      </c>
      <c r="L30" s="323">
        <f t="shared" ref="L30" si="16">(F30*-0.7)/100</f>
        <v>-7.8049999999999997</v>
      </c>
      <c r="M30" s="324">
        <f t="shared" ref="M30" si="17">(K30+L30)/F30</f>
        <v>1.9905829596412555E-2</v>
      </c>
      <c r="N30" s="322" t="s">
        <v>586</v>
      </c>
      <c r="O30" s="366">
        <v>44715</v>
      </c>
      <c r="P30" s="289"/>
      <c r="Q30" s="289"/>
      <c r="R30" s="290" t="s">
        <v>587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87"/>
      <c r="AJ30" s="280"/>
      <c r="AK30" s="280"/>
      <c r="AL30" s="280"/>
    </row>
    <row r="31" spans="1:38" s="257" customFormat="1" ht="15" customHeight="1">
      <c r="A31" s="361">
        <v>3</v>
      </c>
      <c r="B31" s="362">
        <v>44713</v>
      </c>
      <c r="C31" s="363"/>
      <c r="D31" s="364" t="s">
        <v>82</v>
      </c>
      <c r="E31" s="365" t="s">
        <v>588</v>
      </c>
      <c r="F31" s="365">
        <v>207</v>
      </c>
      <c r="G31" s="365">
        <v>199</v>
      </c>
      <c r="H31" s="365">
        <v>212.75</v>
      </c>
      <c r="I31" s="365" t="s">
        <v>877</v>
      </c>
      <c r="J31" s="322" t="s">
        <v>886</v>
      </c>
      <c r="K31" s="322">
        <f t="shared" ref="K31:K32" si="18">H31-F31</f>
        <v>5.75</v>
      </c>
      <c r="L31" s="323">
        <f t="shared" ref="L31:L32" si="19">(F31*-0.7)/100</f>
        <v>-1.4489999999999998</v>
      </c>
      <c r="M31" s="324">
        <f t="shared" ref="M31:M32" si="20">(K31+L31)/F31</f>
        <v>2.0777777777777777E-2</v>
      </c>
      <c r="N31" s="322" t="s">
        <v>586</v>
      </c>
      <c r="O31" s="366">
        <v>44714</v>
      </c>
      <c r="P31" s="289"/>
      <c r="Q31" s="289"/>
      <c r="R31" s="290" t="s">
        <v>587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87"/>
      <c r="AJ31" s="280"/>
      <c r="AK31" s="280"/>
      <c r="AL31" s="280"/>
    </row>
    <row r="32" spans="1:38" s="257" customFormat="1" ht="15" customHeight="1">
      <c r="A32" s="419">
        <v>4</v>
      </c>
      <c r="B32" s="334">
        <v>44713</v>
      </c>
      <c r="C32" s="420"/>
      <c r="D32" s="421" t="s">
        <v>117</v>
      </c>
      <c r="E32" s="336" t="s">
        <v>588</v>
      </c>
      <c r="F32" s="336">
        <v>602</v>
      </c>
      <c r="G32" s="336">
        <v>584</v>
      </c>
      <c r="H32" s="336">
        <v>584</v>
      </c>
      <c r="I32" s="336" t="s">
        <v>854</v>
      </c>
      <c r="J32" s="330" t="s">
        <v>968</v>
      </c>
      <c r="K32" s="330">
        <f t="shared" si="18"/>
        <v>-18</v>
      </c>
      <c r="L32" s="422">
        <f t="shared" si="19"/>
        <v>-4.2139999999999995</v>
      </c>
      <c r="M32" s="423">
        <f t="shared" si="20"/>
        <v>-3.6900332225913622E-2</v>
      </c>
      <c r="N32" s="330" t="s">
        <v>598</v>
      </c>
      <c r="O32" s="424">
        <v>44726</v>
      </c>
      <c r="P32" s="289"/>
      <c r="Q32" s="289"/>
      <c r="R32" s="290" t="s">
        <v>587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87"/>
      <c r="AJ32" s="280"/>
      <c r="AK32" s="280"/>
      <c r="AL32" s="280"/>
    </row>
    <row r="33" spans="1:38" s="257" customFormat="1" ht="15" customHeight="1">
      <c r="A33" s="361">
        <v>5</v>
      </c>
      <c r="B33" s="362">
        <v>44714</v>
      </c>
      <c r="C33" s="363"/>
      <c r="D33" s="364" t="s">
        <v>530</v>
      </c>
      <c r="E33" s="365" t="s">
        <v>588</v>
      </c>
      <c r="F33" s="365">
        <v>962.5</v>
      </c>
      <c r="G33" s="365">
        <v>934</v>
      </c>
      <c r="H33" s="365">
        <v>994.5</v>
      </c>
      <c r="I33" s="365" t="s">
        <v>884</v>
      </c>
      <c r="J33" s="322" t="s">
        <v>889</v>
      </c>
      <c r="K33" s="322">
        <f t="shared" ref="K33:K34" si="21">H33-F33</f>
        <v>32</v>
      </c>
      <c r="L33" s="323">
        <f t="shared" ref="L33:L34" si="22">(F33*-0.7)/100</f>
        <v>-6.7374999999999998</v>
      </c>
      <c r="M33" s="324">
        <f t="shared" ref="M33:M34" si="23">(K33+L33)/F33</f>
        <v>2.6246753246753247E-2</v>
      </c>
      <c r="N33" s="322" t="s">
        <v>586</v>
      </c>
      <c r="O33" s="366">
        <v>44715</v>
      </c>
      <c r="P33" s="289"/>
      <c r="Q33" s="289"/>
      <c r="R33" s="290" t="s">
        <v>587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87"/>
      <c r="AJ33" s="280"/>
      <c r="AK33" s="280"/>
      <c r="AL33" s="280"/>
    </row>
    <row r="34" spans="1:38" s="257" customFormat="1" ht="15" customHeight="1">
      <c r="A34" s="419">
        <v>6</v>
      </c>
      <c r="B34" s="334">
        <v>44714</v>
      </c>
      <c r="C34" s="420"/>
      <c r="D34" s="421" t="s">
        <v>68</v>
      </c>
      <c r="E34" s="336" t="s">
        <v>588</v>
      </c>
      <c r="F34" s="336">
        <v>103.4</v>
      </c>
      <c r="G34" s="336">
        <v>100</v>
      </c>
      <c r="H34" s="336">
        <v>100</v>
      </c>
      <c r="I34" s="336" t="s">
        <v>885</v>
      </c>
      <c r="J34" s="330" t="s">
        <v>997</v>
      </c>
      <c r="K34" s="330">
        <f t="shared" si="21"/>
        <v>-3.4000000000000057</v>
      </c>
      <c r="L34" s="422">
        <f t="shared" si="22"/>
        <v>-0.7238</v>
      </c>
      <c r="M34" s="423">
        <f t="shared" si="23"/>
        <v>-3.9882011605415914E-2</v>
      </c>
      <c r="N34" s="330" t="s">
        <v>598</v>
      </c>
      <c r="O34" s="424">
        <v>44728</v>
      </c>
      <c r="P34" s="289"/>
      <c r="Q34" s="289"/>
      <c r="R34" s="290" t="s">
        <v>587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87"/>
      <c r="AJ34" s="280"/>
      <c r="AK34" s="280"/>
      <c r="AL34" s="280"/>
    </row>
    <row r="35" spans="1:38" s="380" customFormat="1" ht="15" customHeight="1">
      <c r="A35" s="419">
        <v>7</v>
      </c>
      <c r="B35" s="334">
        <v>44714</v>
      </c>
      <c r="C35" s="420"/>
      <c r="D35" s="421" t="s">
        <v>55</v>
      </c>
      <c r="E35" s="336" t="s">
        <v>588</v>
      </c>
      <c r="F35" s="336">
        <v>143.5</v>
      </c>
      <c r="G35" s="336">
        <v>139.69999999999999</v>
      </c>
      <c r="H35" s="336">
        <v>139.69999999999999</v>
      </c>
      <c r="I35" s="336">
        <v>150</v>
      </c>
      <c r="J35" s="330" t="s">
        <v>895</v>
      </c>
      <c r="K35" s="330">
        <f t="shared" ref="K35:K37" si="24">H35-F35</f>
        <v>-3.8000000000000114</v>
      </c>
      <c r="L35" s="422">
        <f t="shared" ref="L35:L37" si="25">(F35*-0.7)/100</f>
        <v>-1.0044999999999999</v>
      </c>
      <c r="M35" s="423">
        <f t="shared" ref="M35:M37" si="26">(K35+L35)/F35</f>
        <v>-3.3480836236933875E-2</v>
      </c>
      <c r="N35" s="330" t="s">
        <v>598</v>
      </c>
      <c r="O35" s="424">
        <v>44718</v>
      </c>
      <c r="P35" s="289"/>
      <c r="Q35" s="289"/>
      <c r="R35" s="290" t="s">
        <v>587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78"/>
      <c r="AJ35" s="379"/>
      <c r="AK35" s="379"/>
      <c r="AL35" s="379"/>
    </row>
    <row r="36" spans="1:38" s="393" customFormat="1" ht="15" customHeight="1">
      <c r="A36" s="425">
        <v>8</v>
      </c>
      <c r="B36" s="426">
        <v>44719</v>
      </c>
      <c r="C36" s="427"/>
      <c r="D36" s="428" t="s">
        <v>404</v>
      </c>
      <c r="E36" s="429" t="s">
        <v>588</v>
      </c>
      <c r="F36" s="429">
        <v>179.5</v>
      </c>
      <c r="G36" s="429">
        <v>174</v>
      </c>
      <c r="H36" s="429">
        <v>185.5</v>
      </c>
      <c r="I36" s="429" t="s">
        <v>905</v>
      </c>
      <c r="J36" s="322" t="s">
        <v>929</v>
      </c>
      <c r="K36" s="322">
        <f t="shared" si="24"/>
        <v>6</v>
      </c>
      <c r="L36" s="323">
        <f t="shared" si="25"/>
        <v>-1.2565</v>
      </c>
      <c r="M36" s="324">
        <f t="shared" si="26"/>
        <v>2.6426183844011141E-2</v>
      </c>
      <c r="N36" s="430" t="s">
        <v>586</v>
      </c>
      <c r="O36" s="431">
        <v>44721</v>
      </c>
      <c r="P36" s="289"/>
      <c r="Q36" s="289"/>
      <c r="R36" s="290" t="s">
        <v>587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394"/>
      <c r="AI36" s="394"/>
      <c r="AJ36" s="394"/>
      <c r="AK36" s="394"/>
      <c r="AL36" s="394"/>
    </row>
    <row r="37" spans="1:38" s="393" customFormat="1" ht="15" customHeight="1">
      <c r="A37" s="470">
        <v>9</v>
      </c>
      <c r="B37" s="471">
        <v>44719</v>
      </c>
      <c r="C37" s="472"/>
      <c r="D37" s="473" t="s">
        <v>145</v>
      </c>
      <c r="E37" s="474" t="s">
        <v>588</v>
      </c>
      <c r="F37" s="474">
        <v>1588</v>
      </c>
      <c r="G37" s="474">
        <v>1535</v>
      </c>
      <c r="H37" s="474">
        <v>1535</v>
      </c>
      <c r="I37" s="474" t="s">
        <v>906</v>
      </c>
      <c r="J37" s="330" t="s">
        <v>1000</v>
      </c>
      <c r="K37" s="330">
        <f t="shared" si="24"/>
        <v>-53</v>
      </c>
      <c r="L37" s="422">
        <f t="shared" si="25"/>
        <v>-11.116</v>
      </c>
      <c r="M37" s="423">
        <f t="shared" si="26"/>
        <v>-4.0375314861460954E-2</v>
      </c>
      <c r="N37" s="330" t="s">
        <v>598</v>
      </c>
      <c r="O37" s="424">
        <v>44728</v>
      </c>
      <c r="P37" s="289"/>
      <c r="Q37" s="289"/>
      <c r="R37" s="290" t="s">
        <v>587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394"/>
      <c r="AI37" s="394"/>
      <c r="AJ37" s="394"/>
      <c r="AK37" s="394"/>
      <c r="AL37" s="394"/>
    </row>
    <row r="38" spans="1:38" s="393" customFormat="1" ht="15" customHeight="1">
      <c r="A38" s="470">
        <v>10</v>
      </c>
      <c r="B38" s="471">
        <v>44720</v>
      </c>
      <c r="C38" s="472"/>
      <c r="D38" s="473" t="s">
        <v>520</v>
      </c>
      <c r="E38" s="474" t="s">
        <v>588</v>
      </c>
      <c r="F38" s="474">
        <v>484</v>
      </c>
      <c r="G38" s="474">
        <v>470</v>
      </c>
      <c r="H38" s="474">
        <v>470</v>
      </c>
      <c r="I38" s="474" t="s">
        <v>925</v>
      </c>
      <c r="J38" s="330" t="s">
        <v>1020</v>
      </c>
      <c r="K38" s="330">
        <f t="shared" ref="K38" si="27">H38-F38</f>
        <v>-14</v>
      </c>
      <c r="L38" s="422">
        <f t="shared" ref="L38" si="28">(F38*-0.7)/100</f>
        <v>-3.3879999999999995</v>
      </c>
      <c r="M38" s="423">
        <f t="shared" ref="M38" si="29">(K38+L38)/F38</f>
        <v>-3.5925619834710737E-2</v>
      </c>
      <c r="N38" s="330" t="s">
        <v>598</v>
      </c>
      <c r="O38" s="424">
        <v>44729</v>
      </c>
      <c r="P38" s="289"/>
      <c r="Q38" s="289"/>
      <c r="R38" s="290" t="s">
        <v>587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394"/>
      <c r="AI38" s="394"/>
      <c r="AJ38" s="394"/>
      <c r="AK38" s="394"/>
      <c r="AL38" s="394"/>
    </row>
    <row r="39" spans="1:38" s="393" customFormat="1" ht="15" customHeight="1">
      <c r="A39" s="470">
        <v>11</v>
      </c>
      <c r="B39" s="475">
        <v>44722</v>
      </c>
      <c r="C39" s="472"/>
      <c r="D39" s="473" t="s">
        <v>404</v>
      </c>
      <c r="E39" s="474" t="s">
        <v>588</v>
      </c>
      <c r="F39" s="474">
        <v>180.5</v>
      </c>
      <c r="G39" s="474">
        <v>174.5</v>
      </c>
      <c r="H39" s="474">
        <v>174.5</v>
      </c>
      <c r="I39" s="474" t="s">
        <v>949</v>
      </c>
      <c r="J39" s="330" t="s">
        <v>998</v>
      </c>
      <c r="K39" s="330">
        <f t="shared" ref="K39" si="30">H39-F39</f>
        <v>-6</v>
      </c>
      <c r="L39" s="422">
        <f t="shared" ref="L39" si="31">(F39*-0.7)/100</f>
        <v>-1.2634999999999998</v>
      </c>
      <c r="M39" s="423">
        <f t="shared" ref="M39" si="32">(K39+L39)/F39</f>
        <v>-4.0240997229916899E-2</v>
      </c>
      <c r="N39" s="330" t="s">
        <v>598</v>
      </c>
      <c r="O39" s="424">
        <v>44728</v>
      </c>
      <c r="P39" s="289"/>
      <c r="Q39" s="289"/>
      <c r="R39" s="290" t="s">
        <v>587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394"/>
      <c r="AI39" s="394"/>
      <c r="AJ39" s="394"/>
      <c r="AK39" s="394"/>
      <c r="AL39" s="394"/>
    </row>
    <row r="40" spans="1:38" s="436" customFormat="1" ht="15" customHeight="1">
      <c r="A40" s="437">
        <v>12</v>
      </c>
      <c r="B40" s="438">
        <v>44725</v>
      </c>
      <c r="C40" s="439"/>
      <c r="D40" s="440" t="s">
        <v>136</v>
      </c>
      <c r="E40" s="441" t="s">
        <v>588</v>
      </c>
      <c r="F40" s="441">
        <v>624.5</v>
      </c>
      <c r="G40" s="441">
        <v>605</v>
      </c>
      <c r="H40" s="441">
        <v>627.5</v>
      </c>
      <c r="I40" s="441" t="s">
        <v>957</v>
      </c>
      <c r="J40" s="442" t="s">
        <v>958</v>
      </c>
      <c r="K40" s="442">
        <f t="shared" ref="K40:K42" si="33">H40-F40</f>
        <v>3</v>
      </c>
      <c r="L40" s="443">
        <f>(F40*-0.07)/100</f>
        <v>-0.43715000000000004</v>
      </c>
      <c r="M40" s="444">
        <f t="shared" ref="M40:M42" si="34">(K40+L40)/F40</f>
        <v>4.1038430744595681E-3</v>
      </c>
      <c r="N40" s="445" t="s">
        <v>708</v>
      </c>
      <c r="O40" s="446">
        <v>44725</v>
      </c>
      <c r="P40" s="289"/>
      <c r="Q40" s="289"/>
      <c r="R40" s="290" t="s">
        <v>587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433"/>
      <c r="AI40" s="434"/>
      <c r="AJ40" s="435"/>
      <c r="AK40" s="435"/>
      <c r="AL40" s="435"/>
    </row>
    <row r="41" spans="1:38" s="436" customFormat="1" ht="15" customHeight="1">
      <c r="A41" s="470">
        <v>13</v>
      </c>
      <c r="B41" s="475">
        <v>44725</v>
      </c>
      <c r="C41" s="472"/>
      <c r="D41" s="473" t="s">
        <v>113</v>
      </c>
      <c r="E41" s="474" t="s">
        <v>588</v>
      </c>
      <c r="F41" s="474">
        <v>995</v>
      </c>
      <c r="G41" s="474">
        <v>968</v>
      </c>
      <c r="H41" s="474">
        <v>968</v>
      </c>
      <c r="I41" s="474" t="s">
        <v>959</v>
      </c>
      <c r="J41" s="330" t="s">
        <v>1014</v>
      </c>
      <c r="K41" s="330">
        <f t="shared" si="33"/>
        <v>-27</v>
      </c>
      <c r="L41" s="422">
        <f t="shared" ref="L41" si="35">(F41*-0.7)/100</f>
        <v>-6.9649999999999999</v>
      </c>
      <c r="M41" s="423">
        <f t="shared" si="34"/>
        <v>-3.4135678391959801E-2</v>
      </c>
      <c r="N41" s="330" t="s">
        <v>598</v>
      </c>
      <c r="O41" s="424">
        <v>44729</v>
      </c>
      <c r="P41" s="289"/>
      <c r="Q41" s="289"/>
      <c r="R41" s="290" t="s">
        <v>587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433"/>
      <c r="AI41" s="434"/>
      <c r="AJ41" s="435"/>
      <c r="AK41" s="435"/>
      <c r="AL41" s="435"/>
    </row>
    <row r="42" spans="1:38" s="436" customFormat="1" ht="15" customHeight="1">
      <c r="A42" s="470">
        <v>14</v>
      </c>
      <c r="B42" s="475">
        <v>44725</v>
      </c>
      <c r="C42" s="472"/>
      <c r="D42" s="473" t="s">
        <v>71</v>
      </c>
      <c r="E42" s="474" t="s">
        <v>588</v>
      </c>
      <c r="F42" s="474">
        <v>240</v>
      </c>
      <c r="G42" s="474">
        <v>233</v>
      </c>
      <c r="H42" s="474">
        <v>233</v>
      </c>
      <c r="I42" s="474" t="s">
        <v>960</v>
      </c>
      <c r="J42" s="330" t="s">
        <v>999</v>
      </c>
      <c r="K42" s="330">
        <f t="shared" si="33"/>
        <v>-7</v>
      </c>
      <c r="L42" s="422">
        <f>(F42*-0.7)/100</f>
        <v>-1.68</v>
      </c>
      <c r="M42" s="423">
        <f t="shared" si="34"/>
        <v>-3.6166666666666666E-2</v>
      </c>
      <c r="N42" s="330" t="s">
        <v>598</v>
      </c>
      <c r="O42" s="424">
        <v>44732</v>
      </c>
      <c r="P42" s="289"/>
      <c r="Q42" s="289"/>
      <c r="R42" s="290" t="s">
        <v>587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433"/>
      <c r="AI42" s="434"/>
      <c r="AJ42" s="435"/>
      <c r="AK42" s="435"/>
      <c r="AL42" s="435"/>
    </row>
    <row r="43" spans="1:38" s="436" customFormat="1" ht="15" customHeight="1">
      <c r="A43" s="470">
        <v>15</v>
      </c>
      <c r="B43" s="475">
        <v>44726</v>
      </c>
      <c r="C43" s="472"/>
      <c r="D43" s="473" t="s">
        <v>136</v>
      </c>
      <c r="E43" s="474" t="s">
        <v>588</v>
      </c>
      <c r="F43" s="474">
        <v>626</v>
      </c>
      <c r="G43" s="474">
        <v>605</v>
      </c>
      <c r="H43" s="474">
        <v>605</v>
      </c>
      <c r="I43" s="474" t="s">
        <v>957</v>
      </c>
      <c r="J43" s="330" t="s">
        <v>999</v>
      </c>
      <c r="K43" s="330">
        <f t="shared" ref="K43" si="36">H43-F43</f>
        <v>-21</v>
      </c>
      <c r="L43" s="422">
        <f t="shared" ref="L43" si="37">(F43*-0.7)/100</f>
        <v>-4.3819999999999997</v>
      </c>
      <c r="M43" s="423">
        <f t="shared" ref="M43" si="38">(K43+L43)/F43</f>
        <v>-4.0546325878594247E-2</v>
      </c>
      <c r="N43" s="330" t="s">
        <v>598</v>
      </c>
      <c r="O43" s="424">
        <v>44728</v>
      </c>
      <c r="P43" s="289"/>
      <c r="Q43" s="289"/>
      <c r="R43" s="290" t="s">
        <v>587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433"/>
      <c r="AI43" s="434"/>
      <c r="AJ43" s="435"/>
      <c r="AK43" s="435"/>
      <c r="AL43" s="435"/>
    </row>
    <row r="44" spans="1:38" s="436" customFormat="1" ht="15" customHeight="1">
      <c r="A44" s="425">
        <v>16</v>
      </c>
      <c r="B44" s="469">
        <v>44727</v>
      </c>
      <c r="C44" s="427"/>
      <c r="D44" s="428" t="s">
        <v>295</v>
      </c>
      <c r="E44" s="429" t="s">
        <v>588</v>
      </c>
      <c r="F44" s="429">
        <v>224</v>
      </c>
      <c r="G44" s="429">
        <v>217</v>
      </c>
      <c r="H44" s="429">
        <v>229.5</v>
      </c>
      <c r="I44" s="429" t="s">
        <v>988</v>
      </c>
      <c r="J44" s="322" t="s">
        <v>989</v>
      </c>
      <c r="K44" s="322">
        <f t="shared" ref="K44" si="39">H44-F44</f>
        <v>5.5</v>
      </c>
      <c r="L44" s="323">
        <f>(F44*-0.07)/100</f>
        <v>-0.15680000000000002</v>
      </c>
      <c r="M44" s="324">
        <f t="shared" ref="M44" si="40">(K44+L44)/F44</f>
        <v>2.3853571428571429E-2</v>
      </c>
      <c r="N44" s="430" t="s">
        <v>586</v>
      </c>
      <c r="O44" s="431">
        <v>44727</v>
      </c>
      <c r="P44" s="289"/>
      <c r="Q44" s="289"/>
      <c r="R44" s="290" t="s">
        <v>587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433"/>
      <c r="AI44" s="434"/>
      <c r="AJ44" s="435"/>
      <c r="AK44" s="435"/>
      <c r="AL44" s="435"/>
    </row>
    <row r="45" spans="1:38" s="436" customFormat="1" ht="15" customHeight="1">
      <c r="A45" s="425">
        <v>17</v>
      </c>
      <c r="B45" s="469">
        <v>44727</v>
      </c>
      <c r="C45" s="427"/>
      <c r="D45" s="428" t="s">
        <v>436</v>
      </c>
      <c r="E45" s="429" t="s">
        <v>588</v>
      </c>
      <c r="F45" s="429">
        <v>364</v>
      </c>
      <c r="G45" s="429">
        <v>353</v>
      </c>
      <c r="H45" s="429">
        <v>372.5</v>
      </c>
      <c r="I45" s="429" t="s">
        <v>990</v>
      </c>
      <c r="J45" s="322" t="s">
        <v>991</v>
      </c>
      <c r="K45" s="322">
        <f t="shared" ref="K45:K46" si="41">H45-F45</f>
        <v>8.5</v>
      </c>
      <c r="L45" s="323">
        <f>(F45*-0.07)/100</f>
        <v>-0.25480000000000003</v>
      </c>
      <c r="M45" s="324">
        <f t="shared" ref="M45:M46" si="42">(K45+L45)/F45</f>
        <v>2.2651648351648353E-2</v>
      </c>
      <c r="N45" s="430" t="s">
        <v>586</v>
      </c>
      <c r="O45" s="431">
        <v>44727</v>
      </c>
      <c r="P45" s="289"/>
      <c r="Q45" s="289"/>
      <c r="R45" s="290" t="s">
        <v>587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433"/>
      <c r="AI45" s="434"/>
      <c r="AJ45" s="435"/>
      <c r="AK45" s="435"/>
      <c r="AL45" s="435"/>
    </row>
    <row r="46" spans="1:38" s="436" customFormat="1" ht="15" customHeight="1">
      <c r="A46" s="470">
        <v>18</v>
      </c>
      <c r="B46" s="475">
        <v>44728</v>
      </c>
      <c r="C46" s="472"/>
      <c r="D46" s="473" t="s">
        <v>347</v>
      </c>
      <c r="E46" s="474" t="s">
        <v>588</v>
      </c>
      <c r="F46" s="474">
        <v>706</v>
      </c>
      <c r="G46" s="474">
        <v>685</v>
      </c>
      <c r="H46" s="474">
        <v>685</v>
      </c>
      <c r="I46" s="474" t="s">
        <v>1012</v>
      </c>
      <c r="J46" s="330" t="s">
        <v>999</v>
      </c>
      <c r="K46" s="330">
        <f t="shared" si="41"/>
        <v>-21</v>
      </c>
      <c r="L46" s="422">
        <f>(F46*-0.07)/100</f>
        <v>-0.49420000000000003</v>
      </c>
      <c r="M46" s="423">
        <f t="shared" si="42"/>
        <v>-3.0445042492917847E-2</v>
      </c>
      <c r="N46" s="330" t="s">
        <v>598</v>
      </c>
      <c r="O46" s="424">
        <v>44732</v>
      </c>
      <c r="P46" s="289"/>
      <c r="Q46" s="289"/>
      <c r="R46" s="290" t="s">
        <v>587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433"/>
      <c r="AI46" s="434"/>
      <c r="AJ46" s="435"/>
      <c r="AK46" s="435"/>
      <c r="AL46" s="435"/>
    </row>
    <row r="47" spans="1:38" s="436" customFormat="1" ht="15" customHeight="1">
      <c r="A47" s="381">
        <v>19</v>
      </c>
      <c r="B47" s="432">
        <v>44732</v>
      </c>
      <c r="C47" s="383"/>
      <c r="D47" s="384" t="s">
        <v>61</v>
      </c>
      <c r="E47" s="385" t="s">
        <v>588</v>
      </c>
      <c r="F47" s="385" t="s">
        <v>1021</v>
      </c>
      <c r="G47" s="385">
        <v>615</v>
      </c>
      <c r="H47" s="385"/>
      <c r="I47" s="385" t="s">
        <v>1022</v>
      </c>
      <c r="J47" s="386" t="s">
        <v>589</v>
      </c>
      <c r="K47" s="386"/>
      <c r="L47" s="387"/>
      <c r="M47" s="388"/>
      <c r="N47" s="386"/>
      <c r="O47" s="389"/>
      <c r="P47" s="289"/>
      <c r="Q47" s="289"/>
      <c r="R47" s="290" t="s">
        <v>587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433"/>
      <c r="AI47" s="434"/>
      <c r="AJ47" s="435"/>
      <c r="AK47" s="435"/>
      <c r="AL47" s="435"/>
    </row>
    <row r="48" spans="1:38" s="436" customFormat="1" ht="15" customHeight="1">
      <c r="A48" s="470">
        <v>20</v>
      </c>
      <c r="B48" s="475">
        <v>44732</v>
      </c>
      <c r="C48" s="472"/>
      <c r="D48" s="473" t="s">
        <v>404</v>
      </c>
      <c r="E48" s="474" t="s">
        <v>588</v>
      </c>
      <c r="F48" s="474">
        <v>172.5</v>
      </c>
      <c r="G48" s="474">
        <v>168</v>
      </c>
      <c r="H48" s="474">
        <v>168</v>
      </c>
      <c r="I48" s="474" t="s">
        <v>1023</v>
      </c>
      <c r="J48" s="330" t="s">
        <v>1025</v>
      </c>
      <c r="K48" s="330">
        <f t="shared" ref="K48" si="43">H48-F48</f>
        <v>-4.5</v>
      </c>
      <c r="L48" s="422">
        <f>(F48*-0.07)/100</f>
        <v>-0.12075000000000001</v>
      </c>
      <c r="M48" s="423">
        <f t="shared" ref="M48" si="44">(K48+L48)/F48</f>
        <v>-2.6786956521739132E-2</v>
      </c>
      <c r="N48" s="330" t="s">
        <v>598</v>
      </c>
      <c r="O48" s="424">
        <v>44732</v>
      </c>
      <c r="P48" s="289"/>
      <c r="Q48" s="289"/>
      <c r="R48" s="290" t="s">
        <v>587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433"/>
      <c r="AI48" s="434"/>
      <c r="AJ48" s="435"/>
      <c r="AK48" s="435"/>
      <c r="AL48" s="435"/>
    </row>
    <row r="49" spans="1:38" s="436" customFormat="1" ht="15" customHeight="1">
      <c r="A49" s="425">
        <v>21</v>
      </c>
      <c r="B49" s="469">
        <v>44732</v>
      </c>
      <c r="C49" s="427"/>
      <c r="D49" s="428" t="s">
        <v>124</v>
      </c>
      <c r="E49" s="429" t="s">
        <v>588</v>
      </c>
      <c r="F49" s="429">
        <v>680</v>
      </c>
      <c r="G49" s="429">
        <v>662</v>
      </c>
      <c r="H49" s="429">
        <v>687.5</v>
      </c>
      <c r="I49" s="429" t="s">
        <v>1024</v>
      </c>
      <c r="J49" s="322" t="s">
        <v>923</v>
      </c>
      <c r="K49" s="322">
        <f t="shared" ref="K49" si="45">H49-F49</f>
        <v>7.5</v>
      </c>
      <c r="L49" s="323">
        <f>(F49*-0.07)/100</f>
        <v>-0.47600000000000003</v>
      </c>
      <c r="M49" s="324">
        <f t="shared" ref="M49" si="46">(K49+L49)/F49</f>
        <v>1.0329411764705882E-2</v>
      </c>
      <c r="N49" s="430" t="s">
        <v>586</v>
      </c>
      <c r="O49" s="431">
        <v>44732</v>
      </c>
      <c r="P49" s="289"/>
      <c r="Q49" s="289"/>
      <c r="R49" s="290" t="s">
        <v>587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433"/>
      <c r="AI49" s="434"/>
      <c r="AJ49" s="435"/>
      <c r="AK49" s="435"/>
      <c r="AL49" s="435"/>
    </row>
    <row r="50" spans="1:38" s="436" customFormat="1" ht="15" customHeight="1">
      <c r="A50" s="425">
        <v>22</v>
      </c>
      <c r="B50" s="469">
        <v>44733</v>
      </c>
      <c r="C50" s="427"/>
      <c r="D50" s="428" t="s">
        <v>295</v>
      </c>
      <c r="E50" s="429" t="s">
        <v>588</v>
      </c>
      <c r="F50" s="429">
        <v>199.5</v>
      </c>
      <c r="G50" s="429">
        <v>193</v>
      </c>
      <c r="H50" s="429">
        <v>204.5</v>
      </c>
      <c r="I50" s="429" t="s">
        <v>1036</v>
      </c>
      <c r="J50" s="453" t="s">
        <v>994</v>
      </c>
      <c r="K50" s="453">
        <f t="shared" ref="K50:K52" si="47">H50-F50</f>
        <v>5</v>
      </c>
      <c r="L50" s="476">
        <f>(F50*-0.07)/100</f>
        <v>-0.13965000000000002</v>
      </c>
      <c r="M50" s="477">
        <f t="shared" ref="M50:M52" si="48">(K50+L50)/F50</f>
        <v>2.4362656641604013E-2</v>
      </c>
      <c r="N50" s="478" t="s">
        <v>586</v>
      </c>
      <c r="O50" s="479">
        <v>44733</v>
      </c>
      <c r="P50" s="289"/>
      <c r="Q50" s="289"/>
      <c r="R50" s="290" t="s">
        <v>863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433"/>
      <c r="AI50" s="434"/>
      <c r="AJ50" s="435"/>
      <c r="AK50" s="435"/>
      <c r="AL50" s="435"/>
    </row>
    <row r="51" spans="1:38" s="436" customFormat="1" ht="15" customHeight="1">
      <c r="A51" s="437">
        <v>23</v>
      </c>
      <c r="B51" s="438">
        <v>44733</v>
      </c>
      <c r="C51" s="439"/>
      <c r="D51" s="440" t="s">
        <v>149</v>
      </c>
      <c r="E51" s="441" t="s">
        <v>588</v>
      </c>
      <c r="F51" s="441">
        <v>997</v>
      </c>
      <c r="G51" s="441">
        <v>968</v>
      </c>
      <c r="H51" s="441">
        <v>999</v>
      </c>
      <c r="I51" s="441" t="s">
        <v>959</v>
      </c>
      <c r="J51" s="417" t="s">
        <v>1038</v>
      </c>
      <c r="K51" s="417">
        <f t="shared" si="47"/>
        <v>2</v>
      </c>
      <c r="L51" s="480">
        <f>(F51*-0.07)/100</f>
        <v>-0.69790000000000008</v>
      </c>
      <c r="M51" s="481">
        <f t="shared" si="48"/>
        <v>1.3060180541624874E-3</v>
      </c>
      <c r="N51" s="417" t="s">
        <v>708</v>
      </c>
      <c r="O51" s="446">
        <v>44733</v>
      </c>
      <c r="P51" s="289"/>
      <c r="Q51" s="289"/>
      <c r="R51" s="290" t="s">
        <v>587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433"/>
      <c r="AI51" s="434"/>
      <c r="AJ51" s="435"/>
      <c r="AK51" s="435"/>
      <c r="AL51" s="435"/>
    </row>
    <row r="52" spans="1:38" s="436" customFormat="1" ht="15" customHeight="1">
      <c r="A52" s="425">
        <v>24</v>
      </c>
      <c r="B52" s="469">
        <v>44733</v>
      </c>
      <c r="C52" s="427"/>
      <c r="D52" s="428" t="s">
        <v>330</v>
      </c>
      <c r="E52" s="429" t="s">
        <v>588</v>
      </c>
      <c r="F52" s="429">
        <v>658</v>
      </c>
      <c r="G52" s="429">
        <v>640</v>
      </c>
      <c r="H52" s="429">
        <v>677.5</v>
      </c>
      <c r="I52" s="429" t="s">
        <v>1037</v>
      </c>
      <c r="J52" s="322" t="s">
        <v>1069</v>
      </c>
      <c r="K52" s="322">
        <f t="shared" si="47"/>
        <v>19.5</v>
      </c>
      <c r="L52" s="323">
        <f t="shared" ref="L52" si="49">(F52*-0.7)/100</f>
        <v>-4.6059999999999999</v>
      </c>
      <c r="M52" s="324">
        <f t="shared" si="48"/>
        <v>2.2635258358662615E-2</v>
      </c>
      <c r="N52" s="322" t="s">
        <v>586</v>
      </c>
      <c r="O52" s="479">
        <v>44735</v>
      </c>
      <c r="P52" s="289"/>
      <c r="Q52" s="289"/>
      <c r="R52" s="290" t="s">
        <v>863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433"/>
      <c r="AI52" s="434"/>
      <c r="AJ52" s="435"/>
      <c r="AK52" s="435"/>
      <c r="AL52" s="435"/>
    </row>
    <row r="53" spans="1:38" s="436" customFormat="1" ht="15" customHeight="1">
      <c r="A53" s="381">
        <v>25</v>
      </c>
      <c r="B53" s="432">
        <v>44734</v>
      </c>
      <c r="C53" s="383"/>
      <c r="D53" s="384" t="s">
        <v>378</v>
      </c>
      <c r="E53" s="385" t="s">
        <v>588</v>
      </c>
      <c r="F53" s="385" t="s">
        <v>1052</v>
      </c>
      <c r="G53" s="385">
        <v>560</v>
      </c>
      <c r="H53" s="385"/>
      <c r="I53" s="385">
        <v>600</v>
      </c>
      <c r="J53" s="284" t="s">
        <v>589</v>
      </c>
      <c r="K53" s="284"/>
      <c r="L53" s="285"/>
      <c r="M53" s="286"/>
      <c r="N53" s="284"/>
      <c r="O53" s="308"/>
      <c r="P53" s="289"/>
      <c r="Q53" s="289"/>
      <c r="R53" s="290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433"/>
      <c r="AI53" s="434"/>
      <c r="AJ53" s="435"/>
      <c r="AK53" s="435"/>
      <c r="AL53" s="435"/>
    </row>
    <row r="54" spans="1:38" s="436" customFormat="1" ht="15" customHeight="1">
      <c r="A54" s="425">
        <v>26</v>
      </c>
      <c r="B54" s="469">
        <v>44734</v>
      </c>
      <c r="C54" s="427"/>
      <c r="D54" s="428" t="s">
        <v>209</v>
      </c>
      <c r="E54" s="429" t="s">
        <v>588</v>
      </c>
      <c r="F54" s="429">
        <v>620</v>
      </c>
      <c r="G54" s="429">
        <v>600</v>
      </c>
      <c r="H54" s="429">
        <v>640</v>
      </c>
      <c r="I54" s="429" t="s">
        <v>1053</v>
      </c>
      <c r="J54" s="322" t="s">
        <v>922</v>
      </c>
      <c r="K54" s="322">
        <f t="shared" ref="K54:K55" si="50">H54-F54</f>
        <v>20</v>
      </c>
      <c r="L54" s="323">
        <f t="shared" ref="L54:L55" si="51">(F54*-0.7)/100</f>
        <v>-4.34</v>
      </c>
      <c r="M54" s="324">
        <f t="shared" ref="M54:M55" si="52">(K54+L54)/F54</f>
        <v>2.5258064516129032E-2</v>
      </c>
      <c r="N54" s="322" t="s">
        <v>586</v>
      </c>
      <c r="O54" s="479">
        <v>44736</v>
      </c>
      <c r="P54" s="289"/>
      <c r="Q54" s="289"/>
      <c r="R54" s="290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433"/>
      <c r="AI54" s="434"/>
      <c r="AJ54" s="435"/>
      <c r="AK54" s="435"/>
      <c r="AL54" s="435"/>
    </row>
    <row r="55" spans="1:38" s="436" customFormat="1" ht="15" customHeight="1">
      <c r="A55" s="425">
        <v>27</v>
      </c>
      <c r="B55" s="469">
        <v>44734</v>
      </c>
      <c r="C55" s="427"/>
      <c r="D55" s="428" t="s">
        <v>487</v>
      </c>
      <c r="E55" s="429" t="s">
        <v>588</v>
      </c>
      <c r="F55" s="429">
        <v>117</v>
      </c>
      <c r="G55" s="429">
        <v>113.5</v>
      </c>
      <c r="H55" s="429">
        <v>121.5</v>
      </c>
      <c r="I55" s="429" t="s">
        <v>1054</v>
      </c>
      <c r="J55" s="322" t="s">
        <v>972</v>
      </c>
      <c r="K55" s="322">
        <f t="shared" si="50"/>
        <v>4.5</v>
      </c>
      <c r="L55" s="323">
        <f t="shared" si="51"/>
        <v>-0.81899999999999995</v>
      </c>
      <c r="M55" s="324">
        <f t="shared" si="52"/>
        <v>3.1461538461538464E-2</v>
      </c>
      <c r="N55" s="322" t="s">
        <v>586</v>
      </c>
      <c r="O55" s="479">
        <v>44736</v>
      </c>
      <c r="P55" s="289"/>
      <c r="Q55" s="289"/>
      <c r="R55" s="290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433"/>
      <c r="AI55" s="434"/>
      <c r="AJ55" s="435"/>
      <c r="AK55" s="435"/>
      <c r="AL55" s="435"/>
    </row>
    <row r="56" spans="1:38" s="436" customFormat="1" ht="15" customHeight="1">
      <c r="A56" s="381"/>
      <c r="B56" s="432"/>
      <c r="C56" s="383"/>
      <c r="D56" s="384"/>
      <c r="E56" s="385"/>
      <c r="F56" s="385"/>
      <c r="G56" s="385"/>
      <c r="H56" s="385"/>
      <c r="I56" s="385"/>
      <c r="J56" s="284"/>
      <c r="K56" s="284"/>
      <c r="L56" s="285"/>
      <c r="M56" s="286"/>
      <c r="N56" s="284"/>
      <c r="O56" s="308"/>
      <c r="P56" s="289"/>
      <c r="Q56" s="289"/>
      <c r="R56" s="290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433"/>
      <c r="AI56" s="434"/>
      <c r="AJ56" s="435"/>
      <c r="AK56" s="435"/>
      <c r="AL56" s="435"/>
    </row>
    <row r="57" spans="1:38" s="436" customFormat="1" ht="15" customHeight="1">
      <c r="A57" s="381"/>
      <c r="B57" s="432"/>
      <c r="C57" s="383"/>
      <c r="D57" s="384"/>
      <c r="E57" s="385"/>
      <c r="F57" s="385"/>
      <c r="G57" s="385"/>
      <c r="H57" s="385"/>
      <c r="I57" s="385"/>
      <c r="J57" s="284"/>
      <c r="K57" s="284"/>
      <c r="L57" s="285"/>
      <c r="M57" s="286"/>
      <c r="N57" s="284"/>
      <c r="O57" s="308"/>
      <c r="P57" s="289"/>
      <c r="Q57" s="289"/>
      <c r="R57" s="290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433"/>
      <c r="AI57" s="434"/>
      <c r="AJ57" s="435"/>
      <c r="AK57" s="435"/>
      <c r="AL57" s="435"/>
    </row>
    <row r="58" spans="1:38" s="392" customFormat="1" ht="15" customHeight="1">
      <c r="A58" s="381"/>
      <c r="B58" s="382"/>
      <c r="C58" s="383"/>
      <c r="D58" s="384"/>
      <c r="E58" s="385"/>
      <c r="F58" s="385"/>
      <c r="G58" s="385"/>
      <c r="H58" s="385"/>
      <c r="I58" s="385"/>
      <c r="J58" s="284"/>
      <c r="K58" s="284"/>
      <c r="L58" s="285"/>
      <c r="M58" s="286"/>
      <c r="N58" s="284"/>
      <c r="O58" s="308"/>
      <c r="P58" s="289"/>
      <c r="Q58" s="289"/>
      <c r="R58" s="290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390"/>
      <c r="AJ58" s="391"/>
      <c r="AK58" s="391"/>
      <c r="AL58" s="391"/>
    </row>
    <row r="59" spans="1:38" ht="15" customHeight="1">
      <c r="A59" s="292"/>
      <c r="B59" s="293"/>
      <c r="C59" s="294"/>
      <c r="D59" s="295"/>
      <c r="E59" s="296"/>
      <c r="F59" s="296"/>
      <c r="G59" s="296"/>
      <c r="H59" s="296"/>
      <c r="I59" s="296"/>
      <c r="J59" s="297"/>
      <c r="K59" s="297"/>
      <c r="L59" s="298"/>
      <c r="M59" s="299"/>
      <c r="N59" s="297"/>
      <c r="O59" s="300"/>
      <c r="P59" s="289"/>
      <c r="Q59" s="289"/>
      <c r="R59" s="290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1"/>
      <c r="AI59" s="1"/>
      <c r="AJ59" s="1"/>
      <c r="AK59" s="1"/>
      <c r="AL59" s="1"/>
    </row>
    <row r="60" spans="1:38" ht="44.25" customHeight="1">
      <c r="A60" s="119" t="s">
        <v>590</v>
      </c>
      <c r="B60" s="142"/>
      <c r="C60" s="142"/>
      <c r="D60" s="1"/>
      <c r="E60" s="6"/>
      <c r="F60" s="6"/>
      <c r="G60" s="6"/>
      <c r="H60" s="6" t="s">
        <v>602</v>
      </c>
      <c r="I60" s="6"/>
      <c r="J60" s="6"/>
      <c r="K60" s="115"/>
      <c r="L60" s="144"/>
      <c r="M60" s="115"/>
      <c r="N60" s="116"/>
      <c r="O60" s="115"/>
      <c r="P60" s="1"/>
      <c r="Q60" s="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283"/>
      <c r="AD60" s="283"/>
      <c r="AE60" s="283"/>
      <c r="AF60" s="283"/>
      <c r="AG60" s="283"/>
      <c r="AH60" s="283"/>
    </row>
    <row r="61" spans="1:38" ht="12.75" customHeight="1">
      <c r="A61" s="126" t="s">
        <v>591</v>
      </c>
      <c r="B61" s="119"/>
      <c r="C61" s="119"/>
      <c r="D61" s="119"/>
      <c r="E61" s="41"/>
      <c r="F61" s="127" t="s">
        <v>592</v>
      </c>
      <c r="G61" s="56"/>
      <c r="H61" s="41"/>
      <c r="I61" s="56"/>
      <c r="J61" s="6"/>
      <c r="K61" s="145"/>
      <c r="L61" s="146"/>
      <c r="M61" s="6"/>
      <c r="N61" s="109"/>
      <c r="O61" s="147"/>
      <c r="P61" s="41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4.25" customHeight="1">
      <c r="A62" s="126"/>
      <c r="B62" s="119"/>
      <c r="C62" s="119"/>
      <c r="D62" s="119"/>
      <c r="E62" s="6"/>
      <c r="F62" s="127" t="s">
        <v>594</v>
      </c>
      <c r="G62" s="56"/>
      <c r="H62" s="41"/>
      <c r="I62" s="56"/>
      <c r="J62" s="6"/>
      <c r="K62" s="145"/>
      <c r="L62" s="146"/>
      <c r="M62" s="6"/>
      <c r="N62" s="109"/>
      <c r="O62" s="147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4.25" customHeight="1">
      <c r="A63" s="119"/>
      <c r="B63" s="119"/>
      <c r="C63" s="119"/>
      <c r="D63" s="119"/>
      <c r="E63" s="6"/>
      <c r="F63" s="6"/>
      <c r="G63" s="6"/>
      <c r="H63" s="6"/>
      <c r="I63" s="6"/>
      <c r="J63" s="132"/>
      <c r="K63" s="129"/>
      <c r="L63" s="130"/>
      <c r="M63" s="6"/>
      <c r="N63" s="133"/>
      <c r="O63" s="1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2.75" customHeight="1">
      <c r="A64" s="148" t="s">
        <v>603</v>
      </c>
      <c r="B64" s="148"/>
      <c r="C64" s="148"/>
      <c r="D64" s="148"/>
      <c r="E64" s="6"/>
      <c r="F64" s="6"/>
      <c r="G64" s="6"/>
      <c r="H64" s="6"/>
      <c r="I64" s="6"/>
      <c r="J64" s="6"/>
      <c r="K64" s="6"/>
      <c r="L64" s="6"/>
      <c r="M64" s="6"/>
      <c r="N64" s="6"/>
      <c r="O64" s="2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38.25" customHeight="1">
      <c r="A65" s="96" t="s">
        <v>16</v>
      </c>
      <c r="B65" s="96" t="s">
        <v>563</v>
      </c>
      <c r="C65" s="96"/>
      <c r="D65" s="97" t="s">
        <v>574</v>
      </c>
      <c r="E65" s="96" t="s">
        <v>575</v>
      </c>
      <c r="F65" s="96" t="s">
        <v>576</v>
      </c>
      <c r="G65" s="96" t="s">
        <v>596</v>
      </c>
      <c r="H65" s="96" t="s">
        <v>578</v>
      </c>
      <c r="I65" s="96" t="s">
        <v>579</v>
      </c>
      <c r="J65" s="95" t="s">
        <v>580</v>
      </c>
      <c r="K65" s="149" t="s">
        <v>604</v>
      </c>
      <c r="L65" s="98" t="s">
        <v>582</v>
      </c>
      <c r="M65" s="149" t="s">
        <v>605</v>
      </c>
      <c r="N65" s="96" t="s">
        <v>606</v>
      </c>
      <c r="O65" s="95" t="s">
        <v>584</v>
      </c>
      <c r="P65" s="97" t="s">
        <v>585</v>
      </c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s="247" customFormat="1" ht="12.75" customHeight="1">
      <c r="A66" s="336">
        <v>1</v>
      </c>
      <c r="B66" s="334">
        <v>44713</v>
      </c>
      <c r="C66" s="352"/>
      <c r="D66" s="335" t="s">
        <v>874</v>
      </c>
      <c r="E66" s="336" t="s">
        <v>588</v>
      </c>
      <c r="F66" s="336">
        <v>2750</v>
      </c>
      <c r="G66" s="336">
        <v>2700</v>
      </c>
      <c r="H66" s="331">
        <v>2700</v>
      </c>
      <c r="I66" s="331" t="s">
        <v>875</v>
      </c>
      <c r="J66" s="330" t="s">
        <v>881</v>
      </c>
      <c r="K66" s="331">
        <f t="shared" ref="K66" si="53">H66-F66</f>
        <v>-50</v>
      </c>
      <c r="L66" s="332">
        <f t="shared" ref="L66" si="54">(H66*N66)*0.07%</f>
        <v>472.50000000000006</v>
      </c>
      <c r="M66" s="333">
        <f t="shared" ref="M66" si="55">(K66*N66)-L66</f>
        <v>-12972.5</v>
      </c>
      <c r="N66" s="331">
        <v>250</v>
      </c>
      <c r="O66" s="340" t="s">
        <v>598</v>
      </c>
      <c r="P66" s="334">
        <v>44714</v>
      </c>
      <c r="Q66" s="249"/>
      <c r="R66" s="290" t="s">
        <v>587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96"/>
      <c r="AG66" s="293"/>
      <c r="AH66" s="249"/>
      <c r="AI66" s="249"/>
      <c r="AJ66" s="296"/>
      <c r="AK66" s="296"/>
      <c r="AL66" s="296"/>
    </row>
    <row r="67" spans="1:38" s="247" customFormat="1" ht="12.75" customHeight="1">
      <c r="A67" s="365">
        <v>2</v>
      </c>
      <c r="B67" s="362">
        <v>44713</v>
      </c>
      <c r="C67" s="367"/>
      <c r="D67" s="368" t="s">
        <v>876</v>
      </c>
      <c r="E67" s="365" t="s">
        <v>588</v>
      </c>
      <c r="F67" s="365">
        <v>16505</v>
      </c>
      <c r="G67" s="365">
        <v>16350</v>
      </c>
      <c r="H67" s="369">
        <v>16560</v>
      </c>
      <c r="I67" s="369">
        <v>16800</v>
      </c>
      <c r="J67" s="370" t="s">
        <v>725</v>
      </c>
      <c r="K67" s="369">
        <f t="shared" ref="K67" si="56">H67-F67</f>
        <v>55</v>
      </c>
      <c r="L67" s="371">
        <f t="shared" ref="L67" si="57">(H67*N67)*0.07%</f>
        <v>579.60000000000014</v>
      </c>
      <c r="M67" s="372">
        <f t="shared" ref="M67" si="58">(K67*N67)-L67</f>
        <v>2170.3999999999996</v>
      </c>
      <c r="N67" s="369">
        <v>50</v>
      </c>
      <c r="O67" s="322" t="s">
        <v>586</v>
      </c>
      <c r="P67" s="362">
        <v>44714</v>
      </c>
      <c r="Q67" s="249"/>
      <c r="R67" s="290" t="s">
        <v>587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96"/>
      <c r="AG67" s="293"/>
      <c r="AH67" s="249"/>
      <c r="AI67" s="249"/>
      <c r="AJ67" s="296"/>
      <c r="AK67" s="296"/>
      <c r="AL67" s="296"/>
    </row>
    <row r="68" spans="1:38" s="247" customFormat="1" ht="12.75" customHeight="1">
      <c r="A68" s="365">
        <v>3</v>
      </c>
      <c r="B68" s="362">
        <v>44714</v>
      </c>
      <c r="C68" s="367"/>
      <c r="D68" s="368" t="s">
        <v>882</v>
      </c>
      <c r="E68" s="365" t="s">
        <v>588</v>
      </c>
      <c r="F68" s="365">
        <v>16510</v>
      </c>
      <c r="G68" s="365">
        <v>16370</v>
      </c>
      <c r="H68" s="369">
        <v>16590</v>
      </c>
      <c r="I68" s="369" t="s">
        <v>883</v>
      </c>
      <c r="J68" s="370" t="s">
        <v>887</v>
      </c>
      <c r="K68" s="369">
        <f t="shared" ref="K68" si="59">H68-F68</f>
        <v>80</v>
      </c>
      <c r="L68" s="371">
        <f t="shared" ref="L68" si="60">(H68*N68)*0.07%</f>
        <v>580.65000000000009</v>
      </c>
      <c r="M68" s="372">
        <f t="shared" ref="M68" si="61">(K68*N68)-L68</f>
        <v>3419.35</v>
      </c>
      <c r="N68" s="369">
        <v>50</v>
      </c>
      <c r="O68" s="322" t="s">
        <v>586</v>
      </c>
      <c r="P68" s="362">
        <v>44714</v>
      </c>
      <c r="Q68" s="249"/>
      <c r="R68" s="290" t="s">
        <v>587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96"/>
      <c r="AG68" s="293"/>
      <c r="AH68" s="249"/>
      <c r="AI68" s="249"/>
      <c r="AJ68" s="296"/>
      <c r="AK68" s="296"/>
      <c r="AL68" s="296"/>
    </row>
    <row r="69" spans="1:38" s="247" customFormat="1" ht="12.75" customHeight="1">
      <c r="A69" s="365">
        <v>4</v>
      </c>
      <c r="B69" s="362">
        <v>44715</v>
      </c>
      <c r="C69" s="367"/>
      <c r="D69" s="368" t="s">
        <v>882</v>
      </c>
      <c r="E69" s="365" t="s">
        <v>890</v>
      </c>
      <c r="F69" s="365">
        <v>16765</v>
      </c>
      <c r="G69" s="365">
        <v>16910</v>
      </c>
      <c r="H69" s="369">
        <v>16700</v>
      </c>
      <c r="I69" s="369" t="s">
        <v>891</v>
      </c>
      <c r="J69" s="370" t="s">
        <v>892</v>
      </c>
      <c r="K69" s="369">
        <f>F69-H69</f>
        <v>65</v>
      </c>
      <c r="L69" s="371">
        <f t="shared" ref="L69:L70" si="62">(H69*N69)*0.07%</f>
        <v>584.50000000000011</v>
      </c>
      <c r="M69" s="372">
        <f t="shared" ref="M69:M70" si="63">(K69*N69)-L69</f>
        <v>2665.5</v>
      </c>
      <c r="N69" s="369">
        <v>50</v>
      </c>
      <c r="O69" s="322" t="s">
        <v>586</v>
      </c>
      <c r="P69" s="362">
        <v>44715</v>
      </c>
      <c r="Q69" s="249"/>
      <c r="R69" s="290" t="s">
        <v>587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96"/>
      <c r="AG69" s="293"/>
      <c r="AH69" s="249"/>
      <c r="AI69" s="249"/>
      <c r="AJ69" s="296"/>
      <c r="AK69" s="296"/>
      <c r="AL69" s="296"/>
    </row>
    <row r="70" spans="1:38" s="247" customFormat="1" ht="12.75" customHeight="1">
      <c r="A70" s="336">
        <v>5</v>
      </c>
      <c r="B70" s="334">
        <v>44715</v>
      </c>
      <c r="C70" s="352"/>
      <c r="D70" s="335" t="s">
        <v>893</v>
      </c>
      <c r="E70" s="336" t="s">
        <v>588</v>
      </c>
      <c r="F70" s="336">
        <v>1574</v>
      </c>
      <c r="G70" s="336">
        <v>1545</v>
      </c>
      <c r="H70" s="331">
        <v>1545</v>
      </c>
      <c r="I70" s="331" t="s">
        <v>894</v>
      </c>
      <c r="J70" s="330" t="s">
        <v>911</v>
      </c>
      <c r="K70" s="331">
        <f t="shared" ref="K70" si="64">H70-F70</f>
        <v>-29</v>
      </c>
      <c r="L70" s="332">
        <f t="shared" si="62"/>
        <v>378.52500000000003</v>
      </c>
      <c r="M70" s="333">
        <f t="shared" si="63"/>
        <v>-10528.525</v>
      </c>
      <c r="N70" s="331">
        <v>350</v>
      </c>
      <c r="O70" s="340" t="s">
        <v>598</v>
      </c>
      <c r="P70" s="334">
        <v>44718</v>
      </c>
      <c r="Q70" s="249"/>
      <c r="R70" s="253" t="s">
        <v>587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6"/>
      <c r="AG70" s="293"/>
      <c r="AH70" s="249"/>
      <c r="AI70" s="249"/>
      <c r="AJ70" s="296"/>
      <c r="AK70" s="296"/>
      <c r="AL70" s="296"/>
    </row>
    <row r="71" spans="1:38" s="247" customFormat="1" ht="12.75" customHeight="1">
      <c r="A71" s="365">
        <v>6</v>
      </c>
      <c r="B71" s="362">
        <v>44718</v>
      </c>
      <c r="C71" s="367"/>
      <c r="D71" s="368" t="s">
        <v>896</v>
      </c>
      <c r="E71" s="365" t="s">
        <v>890</v>
      </c>
      <c r="F71" s="365">
        <v>683</v>
      </c>
      <c r="G71" s="365">
        <v>693</v>
      </c>
      <c r="H71" s="369">
        <v>676</v>
      </c>
      <c r="I71" s="369" t="s">
        <v>897</v>
      </c>
      <c r="J71" s="370" t="s">
        <v>898</v>
      </c>
      <c r="K71" s="369">
        <f>F71-H71</f>
        <v>7</v>
      </c>
      <c r="L71" s="371">
        <f t="shared" ref="L71:L74" si="65">(H71*N71)*0.07%</f>
        <v>567.84</v>
      </c>
      <c r="M71" s="372">
        <f t="shared" ref="M71:M74" si="66">(K71*N71)-L71</f>
        <v>7832.16</v>
      </c>
      <c r="N71" s="369">
        <v>1200</v>
      </c>
      <c r="O71" s="322" t="s">
        <v>586</v>
      </c>
      <c r="P71" s="362">
        <v>44718</v>
      </c>
      <c r="Q71" s="249"/>
      <c r="R71" s="253" t="s">
        <v>587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6"/>
      <c r="AG71" s="293"/>
      <c r="AH71" s="249"/>
      <c r="AI71" s="249"/>
      <c r="AJ71" s="296"/>
      <c r="AK71" s="296"/>
      <c r="AL71" s="296"/>
    </row>
    <row r="72" spans="1:38" s="247" customFormat="1" ht="12.75" customHeight="1">
      <c r="A72" s="365">
        <v>7</v>
      </c>
      <c r="B72" s="362">
        <v>44718</v>
      </c>
      <c r="C72" s="367"/>
      <c r="D72" s="368" t="s">
        <v>899</v>
      </c>
      <c r="E72" s="365" t="s">
        <v>588</v>
      </c>
      <c r="F72" s="365">
        <v>239.5</v>
      </c>
      <c r="G72" s="365">
        <v>236.5</v>
      </c>
      <c r="H72" s="369">
        <v>242.25</v>
      </c>
      <c r="I72" s="369" t="s">
        <v>900</v>
      </c>
      <c r="J72" s="370" t="s">
        <v>901</v>
      </c>
      <c r="K72" s="369">
        <f t="shared" ref="K72" si="67">H72-F72</f>
        <v>2.75</v>
      </c>
      <c r="L72" s="371">
        <f t="shared" si="65"/>
        <v>644.3850000000001</v>
      </c>
      <c r="M72" s="372">
        <f t="shared" si="66"/>
        <v>9805.6149999999998</v>
      </c>
      <c r="N72" s="369">
        <v>3800</v>
      </c>
      <c r="O72" s="322" t="s">
        <v>586</v>
      </c>
      <c r="P72" s="362">
        <v>44718</v>
      </c>
      <c r="Q72" s="249"/>
      <c r="R72" s="253" t="s">
        <v>587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6"/>
      <c r="AG72" s="293"/>
      <c r="AH72" s="249"/>
      <c r="AI72" s="249"/>
      <c r="AJ72" s="296"/>
      <c r="AK72" s="296"/>
      <c r="AL72" s="296"/>
    </row>
    <row r="73" spans="1:38" s="247" customFormat="1" ht="12.75" customHeight="1">
      <c r="A73" s="336">
        <v>8</v>
      </c>
      <c r="B73" s="334">
        <v>44718</v>
      </c>
      <c r="C73" s="352"/>
      <c r="D73" s="335" t="s">
        <v>902</v>
      </c>
      <c r="E73" s="336" t="s">
        <v>890</v>
      </c>
      <c r="F73" s="336">
        <v>107.25</v>
      </c>
      <c r="G73" s="336">
        <v>111</v>
      </c>
      <c r="H73" s="336">
        <v>110</v>
      </c>
      <c r="I73" s="331" t="s">
        <v>903</v>
      </c>
      <c r="J73" s="330" t="s">
        <v>912</v>
      </c>
      <c r="K73" s="331">
        <f>F73-H73</f>
        <v>-2.75</v>
      </c>
      <c r="L73" s="332">
        <f t="shared" si="65"/>
        <v>223.30000000000004</v>
      </c>
      <c r="M73" s="333">
        <f t="shared" si="66"/>
        <v>-8198.2999999999993</v>
      </c>
      <c r="N73" s="331">
        <v>2900</v>
      </c>
      <c r="O73" s="340" t="s">
        <v>598</v>
      </c>
      <c r="P73" s="334">
        <v>44719</v>
      </c>
      <c r="Q73" s="249"/>
      <c r="R73" s="253" t="s">
        <v>587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96"/>
      <c r="AG73" s="293"/>
      <c r="AH73" s="249"/>
      <c r="AI73" s="249"/>
      <c r="AJ73" s="296"/>
      <c r="AK73" s="296"/>
      <c r="AL73" s="296"/>
    </row>
    <row r="74" spans="1:38" s="247" customFormat="1" ht="12.75" customHeight="1">
      <c r="A74" s="336">
        <v>9</v>
      </c>
      <c r="B74" s="334">
        <v>44719</v>
      </c>
      <c r="C74" s="352"/>
      <c r="D74" s="335" t="s">
        <v>913</v>
      </c>
      <c r="E74" s="336" t="s">
        <v>588</v>
      </c>
      <c r="F74" s="336">
        <v>3390</v>
      </c>
      <c r="G74" s="336">
        <v>3300</v>
      </c>
      <c r="H74" s="352">
        <v>3300</v>
      </c>
      <c r="I74" s="331" t="s">
        <v>914</v>
      </c>
      <c r="J74" s="330" t="s">
        <v>955</v>
      </c>
      <c r="K74" s="331">
        <f t="shared" ref="K74" si="68">H74-F74</f>
        <v>-90</v>
      </c>
      <c r="L74" s="332">
        <f t="shared" si="65"/>
        <v>346.50000000000006</v>
      </c>
      <c r="M74" s="333">
        <f t="shared" si="66"/>
        <v>-13846.5</v>
      </c>
      <c r="N74" s="331">
        <v>150</v>
      </c>
      <c r="O74" s="340" t="s">
        <v>598</v>
      </c>
      <c r="P74" s="334">
        <v>44725</v>
      </c>
      <c r="Q74" s="249"/>
      <c r="R74" s="253" t="s">
        <v>587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96"/>
      <c r="AG74" s="293"/>
      <c r="AH74" s="249"/>
      <c r="AI74" s="249"/>
      <c r="AJ74" s="296"/>
      <c r="AK74" s="296"/>
      <c r="AL74" s="296"/>
    </row>
    <row r="75" spans="1:38" s="247" customFormat="1" ht="12.75" customHeight="1">
      <c r="A75" s="408">
        <v>10</v>
      </c>
      <c r="B75" s="409">
        <v>44719</v>
      </c>
      <c r="C75" s="416"/>
      <c r="D75" s="410" t="s">
        <v>882</v>
      </c>
      <c r="E75" s="408" t="s">
        <v>588</v>
      </c>
      <c r="F75" s="408">
        <v>16440</v>
      </c>
      <c r="G75" s="408">
        <v>16340</v>
      </c>
      <c r="H75" s="411">
        <v>16455</v>
      </c>
      <c r="I75" s="411" t="s">
        <v>915</v>
      </c>
      <c r="J75" s="417" t="s">
        <v>928</v>
      </c>
      <c r="K75" s="411">
        <f t="shared" ref="K75:K76" si="69">H75-F75</f>
        <v>15</v>
      </c>
      <c r="L75" s="418">
        <f t="shared" ref="L75:L76" si="70">(H75*N75)*0.07%</f>
        <v>575.92500000000007</v>
      </c>
      <c r="M75" s="412">
        <f t="shared" ref="M75:M76" si="71">(K75*N75)-L75</f>
        <v>174.07499999999993</v>
      </c>
      <c r="N75" s="411">
        <v>50</v>
      </c>
      <c r="O75" s="406" t="s">
        <v>708</v>
      </c>
      <c r="P75" s="409">
        <v>44720</v>
      </c>
      <c r="Q75" s="249"/>
      <c r="R75" s="253" t="s">
        <v>587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96"/>
      <c r="AG75" s="293"/>
      <c r="AH75" s="249"/>
      <c r="AI75" s="249"/>
      <c r="AJ75" s="296"/>
      <c r="AK75" s="296"/>
      <c r="AL75" s="296"/>
    </row>
    <row r="76" spans="1:38" s="247" customFormat="1" ht="12.75" customHeight="1">
      <c r="A76" s="365">
        <v>11</v>
      </c>
      <c r="B76" s="362">
        <v>44720</v>
      </c>
      <c r="C76" s="367"/>
      <c r="D76" s="368" t="s">
        <v>926</v>
      </c>
      <c r="E76" s="365" t="s">
        <v>588</v>
      </c>
      <c r="F76" s="365">
        <v>2352.5</v>
      </c>
      <c r="G76" s="365">
        <v>2305</v>
      </c>
      <c r="H76" s="369">
        <v>2395</v>
      </c>
      <c r="I76" s="369" t="s">
        <v>927</v>
      </c>
      <c r="J76" s="370" t="s">
        <v>942</v>
      </c>
      <c r="K76" s="369">
        <f t="shared" si="69"/>
        <v>42.5</v>
      </c>
      <c r="L76" s="371">
        <f t="shared" si="70"/>
        <v>461.03750000000008</v>
      </c>
      <c r="M76" s="372">
        <f t="shared" si="71"/>
        <v>11226.4625</v>
      </c>
      <c r="N76" s="369">
        <v>275</v>
      </c>
      <c r="O76" s="322" t="s">
        <v>586</v>
      </c>
      <c r="P76" s="362">
        <v>44722</v>
      </c>
      <c r="Q76" s="249"/>
      <c r="R76" s="253" t="s">
        <v>863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96"/>
      <c r="AG76" s="293"/>
      <c r="AH76" s="249"/>
      <c r="AI76" s="249"/>
      <c r="AJ76" s="296"/>
      <c r="AK76" s="296"/>
      <c r="AL76" s="296"/>
    </row>
    <row r="77" spans="1:38" s="247" customFormat="1" ht="12.75" customHeight="1">
      <c r="A77" s="336">
        <v>12</v>
      </c>
      <c r="B77" s="334">
        <v>44720</v>
      </c>
      <c r="C77" s="352"/>
      <c r="D77" s="335" t="s">
        <v>882</v>
      </c>
      <c r="E77" s="336" t="s">
        <v>588</v>
      </c>
      <c r="F77" s="336">
        <v>16400</v>
      </c>
      <c r="G77" s="336">
        <v>16330</v>
      </c>
      <c r="H77" s="331">
        <v>16295</v>
      </c>
      <c r="I77" s="331" t="s">
        <v>915</v>
      </c>
      <c r="J77" s="330" t="s">
        <v>930</v>
      </c>
      <c r="K77" s="331">
        <f t="shared" ref="K77:K78" si="72">H77-F77</f>
        <v>-105</v>
      </c>
      <c r="L77" s="332">
        <f t="shared" ref="L77:L78" si="73">(H77*N77)*0.07%</f>
        <v>570.32500000000005</v>
      </c>
      <c r="M77" s="333">
        <f t="shared" ref="M77:M78" si="74">(K77*N77)-L77</f>
        <v>-5820.3249999999998</v>
      </c>
      <c r="N77" s="331">
        <v>50</v>
      </c>
      <c r="O77" s="340" t="s">
        <v>598</v>
      </c>
      <c r="P77" s="334">
        <v>44721</v>
      </c>
      <c r="Q77" s="249"/>
      <c r="R77" s="253" t="s">
        <v>587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96"/>
      <c r="AG77" s="293"/>
      <c r="AH77" s="249"/>
      <c r="AI77" s="249"/>
      <c r="AJ77" s="296"/>
      <c r="AK77" s="296"/>
      <c r="AL77" s="296"/>
    </row>
    <row r="78" spans="1:38" s="247" customFormat="1" ht="12.75" customHeight="1">
      <c r="A78" s="365">
        <v>13</v>
      </c>
      <c r="B78" s="362">
        <v>44721</v>
      </c>
      <c r="C78" s="367"/>
      <c r="D78" s="368" t="s">
        <v>937</v>
      </c>
      <c r="E78" s="365" t="s">
        <v>588</v>
      </c>
      <c r="F78" s="365">
        <v>3640</v>
      </c>
      <c r="G78" s="365">
        <v>3540</v>
      </c>
      <c r="H78" s="369">
        <v>3710</v>
      </c>
      <c r="I78" s="369" t="s">
        <v>938</v>
      </c>
      <c r="J78" s="370" t="s">
        <v>769</v>
      </c>
      <c r="K78" s="369">
        <f t="shared" si="72"/>
        <v>70</v>
      </c>
      <c r="L78" s="371">
        <f t="shared" si="73"/>
        <v>324.62500000000006</v>
      </c>
      <c r="M78" s="372">
        <f t="shared" si="74"/>
        <v>8425.375</v>
      </c>
      <c r="N78" s="369">
        <v>125</v>
      </c>
      <c r="O78" s="453" t="s">
        <v>586</v>
      </c>
      <c r="P78" s="362">
        <v>44722</v>
      </c>
      <c r="Q78" s="249"/>
      <c r="R78" s="253" t="s">
        <v>863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96"/>
      <c r="AG78" s="293"/>
      <c r="AH78" s="249"/>
      <c r="AI78" s="249"/>
      <c r="AJ78" s="296"/>
      <c r="AK78" s="296"/>
      <c r="AL78" s="296"/>
    </row>
    <row r="79" spans="1:38" s="247" customFormat="1" ht="12.75" customHeight="1">
      <c r="A79" s="336">
        <v>14</v>
      </c>
      <c r="B79" s="334">
        <v>44721</v>
      </c>
      <c r="C79" s="352"/>
      <c r="D79" s="335" t="s">
        <v>939</v>
      </c>
      <c r="E79" s="336" t="s">
        <v>588</v>
      </c>
      <c r="F79" s="336">
        <v>1877.5</v>
      </c>
      <c r="G79" s="336">
        <v>1815</v>
      </c>
      <c r="H79" s="331">
        <v>1815</v>
      </c>
      <c r="I79" s="331" t="s">
        <v>940</v>
      </c>
      <c r="J79" s="330" t="s">
        <v>954</v>
      </c>
      <c r="K79" s="331">
        <f t="shared" ref="K79:K81" si="75">H79-F79</f>
        <v>-62.5</v>
      </c>
      <c r="L79" s="332">
        <f t="shared" ref="L79:L81" si="76">(H79*N79)*0.07%</f>
        <v>254.10000000000002</v>
      </c>
      <c r="M79" s="333">
        <f t="shared" ref="M79:M81" si="77">(K79*N79)-L79</f>
        <v>-12754.1</v>
      </c>
      <c r="N79" s="331">
        <v>200</v>
      </c>
      <c r="O79" s="340" t="s">
        <v>598</v>
      </c>
      <c r="P79" s="334">
        <v>44725</v>
      </c>
      <c r="Q79" s="249"/>
      <c r="R79" s="253" t="s">
        <v>863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96"/>
      <c r="AG79" s="293"/>
      <c r="AH79" s="249"/>
      <c r="AI79" s="249"/>
      <c r="AJ79" s="296"/>
      <c r="AK79" s="296"/>
      <c r="AL79" s="296"/>
    </row>
    <row r="80" spans="1:38" s="247" customFormat="1" ht="12.75" customHeight="1">
      <c r="A80" s="336">
        <v>15</v>
      </c>
      <c r="B80" s="334">
        <v>44722</v>
      </c>
      <c r="C80" s="352"/>
      <c r="D80" s="335" t="s">
        <v>943</v>
      </c>
      <c r="E80" s="336" t="s">
        <v>588</v>
      </c>
      <c r="F80" s="336">
        <v>726</v>
      </c>
      <c r="G80" s="336">
        <v>717</v>
      </c>
      <c r="H80" s="331">
        <v>717</v>
      </c>
      <c r="I80" s="331" t="s">
        <v>944</v>
      </c>
      <c r="J80" s="330" t="s">
        <v>953</v>
      </c>
      <c r="K80" s="331">
        <f t="shared" si="75"/>
        <v>-9</v>
      </c>
      <c r="L80" s="332">
        <f t="shared" si="76"/>
        <v>690.11250000000007</v>
      </c>
      <c r="M80" s="333">
        <f t="shared" si="77"/>
        <v>-13065.112499999999</v>
      </c>
      <c r="N80" s="331">
        <v>1375</v>
      </c>
      <c r="O80" s="340" t="s">
        <v>598</v>
      </c>
      <c r="P80" s="334">
        <v>44725</v>
      </c>
      <c r="Q80" s="249"/>
      <c r="R80" s="253" t="s">
        <v>587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96"/>
      <c r="AG80" s="293"/>
      <c r="AH80" s="249"/>
      <c r="AI80" s="249"/>
      <c r="AJ80" s="296"/>
      <c r="AK80" s="296"/>
      <c r="AL80" s="296"/>
    </row>
    <row r="81" spans="1:38" s="247" customFormat="1" ht="12.75" customHeight="1">
      <c r="A81" s="365">
        <v>16</v>
      </c>
      <c r="B81" s="362">
        <v>166</v>
      </c>
      <c r="C81" s="367"/>
      <c r="D81" s="368" t="s">
        <v>982</v>
      </c>
      <c r="E81" s="365" t="s">
        <v>588</v>
      </c>
      <c r="F81" s="365">
        <v>2550</v>
      </c>
      <c r="G81" s="365">
        <v>2498</v>
      </c>
      <c r="H81" s="369">
        <v>2593</v>
      </c>
      <c r="I81" s="369" t="s">
        <v>983</v>
      </c>
      <c r="J81" s="370" t="s">
        <v>984</v>
      </c>
      <c r="K81" s="369">
        <f t="shared" si="75"/>
        <v>43</v>
      </c>
      <c r="L81" s="371">
        <f t="shared" si="76"/>
        <v>453.77500000000009</v>
      </c>
      <c r="M81" s="372">
        <f t="shared" si="77"/>
        <v>10296.225</v>
      </c>
      <c r="N81" s="369">
        <v>250</v>
      </c>
      <c r="O81" s="453" t="s">
        <v>586</v>
      </c>
      <c r="P81" s="362">
        <v>44726</v>
      </c>
      <c r="Q81" s="249"/>
      <c r="R81" s="253" t="s">
        <v>863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96"/>
      <c r="AG81" s="293"/>
      <c r="AH81" s="249"/>
      <c r="AI81" s="249"/>
      <c r="AJ81" s="296"/>
      <c r="AK81" s="296"/>
      <c r="AL81" s="296"/>
    </row>
    <row r="82" spans="1:38" s="247" customFormat="1" ht="12.75" customHeight="1">
      <c r="A82" s="365">
        <v>17</v>
      </c>
      <c r="B82" s="362">
        <v>166</v>
      </c>
      <c r="C82" s="367"/>
      <c r="D82" s="368" t="s">
        <v>926</v>
      </c>
      <c r="E82" s="365" t="s">
        <v>588</v>
      </c>
      <c r="F82" s="365">
        <v>2327.5</v>
      </c>
      <c r="G82" s="365">
        <v>2280</v>
      </c>
      <c r="H82" s="369">
        <v>2360</v>
      </c>
      <c r="I82" s="369" t="s">
        <v>969</v>
      </c>
      <c r="J82" s="370" t="s">
        <v>752</v>
      </c>
      <c r="K82" s="369">
        <f t="shared" ref="K82" si="78">H82-F82</f>
        <v>32.5</v>
      </c>
      <c r="L82" s="371">
        <f t="shared" ref="L82:L84" si="79">(H82*N82)*0.07%</f>
        <v>454.30000000000007</v>
      </c>
      <c r="M82" s="372">
        <f t="shared" ref="M82:M84" si="80">(K82*N82)-L82</f>
        <v>8483.2000000000007</v>
      </c>
      <c r="N82" s="369">
        <v>275</v>
      </c>
      <c r="O82" s="453" t="s">
        <v>586</v>
      </c>
      <c r="P82" s="362">
        <v>44726</v>
      </c>
      <c r="Q82" s="249"/>
      <c r="R82" s="253" t="s">
        <v>863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96"/>
      <c r="AG82" s="293"/>
      <c r="AH82" s="249"/>
      <c r="AI82" s="249"/>
      <c r="AJ82" s="296"/>
      <c r="AK82" s="296"/>
      <c r="AL82" s="296"/>
    </row>
    <row r="83" spans="1:38" s="247" customFormat="1" ht="12.75" customHeight="1">
      <c r="A83" s="365">
        <v>18</v>
      </c>
      <c r="B83" s="362">
        <v>166</v>
      </c>
      <c r="C83" s="367"/>
      <c r="D83" s="368" t="s">
        <v>973</v>
      </c>
      <c r="E83" s="365" t="s">
        <v>890</v>
      </c>
      <c r="F83" s="365">
        <v>577</v>
      </c>
      <c r="G83" s="365">
        <v>588</v>
      </c>
      <c r="H83" s="369">
        <v>569</v>
      </c>
      <c r="I83" s="369" t="s">
        <v>974</v>
      </c>
      <c r="J83" s="370" t="s">
        <v>975</v>
      </c>
      <c r="K83" s="369">
        <f>F83-H83</f>
        <v>8</v>
      </c>
      <c r="L83" s="371">
        <f t="shared" si="79"/>
        <v>438.13000000000005</v>
      </c>
      <c r="M83" s="372">
        <f t="shared" si="80"/>
        <v>8361.8700000000008</v>
      </c>
      <c r="N83" s="369">
        <v>1100</v>
      </c>
      <c r="O83" s="453" t="s">
        <v>586</v>
      </c>
      <c r="P83" s="362">
        <v>44726</v>
      </c>
      <c r="Q83" s="249"/>
      <c r="R83" s="253" t="s">
        <v>863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96"/>
      <c r="AG83" s="293"/>
      <c r="AH83" s="249"/>
      <c r="AI83" s="249"/>
      <c r="AJ83" s="296"/>
      <c r="AK83" s="296"/>
      <c r="AL83" s="296"/>
    </row>
    <row r="84" spans="1:38" s="247" customFormat="1" ht="12.75" customHeight="1">
      <c r="A84" s="336">
        <v>19</v>
      </c>
      <c r="B84" s="334">
        <v>166</v>
      </c>
      <c r="C84" s="352"/>
      <c r="D84" s="335" t="s">
        <v>980</v>
      </c>
      <c r="E84" s="336" t="s">
        <v>588</v>
      </c>
      <c r="F84" s="336">
        <v>362.5</v>
      </c>
      <c r="G84" s="336">
        <v>352</v>
      </c>
      <c r="H84" s="331">
        <v>352</v>
      </c>
      <c r="I84" s="331" t="s">
        <v>981</v>
      </c>
      <c r="J84" s="330" t="s">
        <v>1001</v>
      </c>
      <c r="K84" s="331">
        <f t="shared" ref="K84" si="81">H84-F84</f>
        <v>-10.5</v>
      </c>
      <c r="L84" s="332">
        <f t="shared" si="79"/>
        <v>264.88000000000005</v>
      </c>
      <c r="M84" s="333">
        <f t="shared" si="80"/>
        <v>-11552.38</v>
      </c>
      <c r="N84" s="331">
        <v>1075</v>
      </c>
      <c r="O84" s="340" t="s">
        <v>598</v>
      </c>
      <c r="P84" s="334">
        <v>44728</v>
      </c>
      <c r="Q84" s="249"/>
      <c r="R84" s="253" t="s">
        <v>587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96"/>
      <c r="AG84" s="293"/>
      <c r="AH84" s="249"/>
      <c r="AI84" s="249"/>
      <c r="AJ84" s="296"/>
      <c r="AK84" s="296"/>
      <c r="AL84" s="296"/>
    </row>
    <row r="85" spans="1:38" s="247" customFormat="1" ht="12.75" customHeight="1">
      <c r="A85" s="365">
        <v>20</v>
      </c>
      <c r="B85" s="362">
        <v>166</v>
      </c>
      <c r="C85" s="367"/>
      <c r="D85" s="368" t="s">
        <v>982</v>
      </c>
      <c r="E85" s="365" t="s">
        <v>588</v>
      </c>
      <c r="F85" s="365">
        <v>2450</v>
      </c>
      <c r="G85" s="365">
        <v>2498</v>
      </c>
      <c r="H85" s="369">
        <v>2487.5</v>
      </c>
      <c r="I85" s="369" t="s">
        <v>983</v>
      </c>
      <c r="J85" s="370" t="s">
        <v>996</v>
      </c>
      <c r="K85" s="369">
        <f t="shared" ref="K85" si="82">H85-F85</f>
        <v>37.5</v>
      </c>
      <c r="L85" s="371">
        <f t="shared" ref="L85:L87" si="83">(H85*N85)*0.07%</f>
        <v>435.31250000000006</v>
      </c>
      <c r="M85" s="372">
        <f t="shared" ref="M85:M87" si="84">(K85*N85)-L85</f>
        <v>8939.6875</v>
      </c>
      <c r="N85" s="369">
        <v>250</v>
      </c>
      <c r="O85" s="453" t="s">
        <v>586</v>
      </c>
      <c r="P85" s="362">
        <v>44727</v>
      </c>
      <c r="Q85" s="249"/>
      <c r="R85" s="253" t="s">
        <v>863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96"/>
      <c r="AG85" s="293"/>
      <c r="AH85" s="249"/>
      <c r="AI85" s="249"/>
      <c r="AJ85" s="296"/>
      <c r="AK85" s="296"/>
      <c r="AL85" s="296"/>
    </row>
    <row r="86" spans="1:38" s="247" customFormat="1" ht="12.75" customHeight="1">
      <c r="A86" s="365">
        <v>21</v>
      </c>
      <c r="B86" s="469">
        <v>44728</v>
      </c>
      <c r="C86" s="367"/>
      <c r="D86" s="368" t="s">
        <v>973</v>
      </c>
      <c r="E86" s="365" t="s">
        <v>890</v>
      </c>
      <c r="F86" s="365">
        <v>582</v>
      </c>
      <c r="G86" s="365">
        <v>593</v>
      </c>
      <c r="H86" s="369">
        <v>573</v>
      </c>
      <c r="I86" s="369" t="s">
        <v>1002</v>
      </c>
      <c r="J86" s="370" t="s">
        <v>794</v>
      </c>
      <c r="K86" s="369">
        <f>F86-H86</f>
        <v>9</v>
      </c>
      <c r="L86" s="371">
        <f t="shared" si="83"/>
        <v>441.21000000000004</v>
      </c>
      <c r="M86" s="372">
        <f t="shared" si="84"/>
        <v>9458.7900000000009</v>
      </c>
      <c r="N86" s="369">
        <v>1100</v>
      </c>
      <c r="O86" s="453" t="s">
        <v>586</v>
      </c>
      <c r="P86" s="362">
        <v>44728</v>
      </c>
      <c r="Q86" s="249"/>
      <c r="R86" s="253" t="s">
        <v>863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96"/>
      <c r="AG86" s="293"/>
      <c r="AH86" s="249"/>
      <c r="AI86" s="249"/>
      <c r="AJ86" s="296"/>
      <c r="AK86" s="296"/>
      <c r="AL86" s="296"/>
    </row>
    <row r="87" spans="1:38" s="247" customFormat="1" ht="12.75" customHeight="1">
      <c r="A87" s="336">
        <v>22</v>
      </c>
      <c r="B87" s="475">
        <v>44728</v>
      </c>
      <c r="C87" s="352"/>
      <c r="D87" s="335" t="s">
        <v>1003</v>
      </c>
      <c r="E87" s="336" t="s">
        <v>588</v>
      </c>
      <c r="F87" s="336">
        <v>2115</v>
      </c>
      <c r="G87" s="336">
        <v>2065</v>
      </c>
      <c r="H87" s="331">
        <v>2065</v>
      </c>
      <c r="I87" s="331" t="s">
        <v>1004</v>
      </c>
      <c r="J87" s="330" t="s">
        <v>881</v>
      </c>
      <c r="K87" s="331">
        <f t="shared" ref="K87" si="85">H87-F87</f>
        <v>-50</v>
      </c>
      <c r="L87" s="332">
        <f t="shared" si="83"/>
        <v>361.37500000000006</v>
      </c>
      <c r="M87" s="333">
        <f t="shared" si="84"/>
        <v>-12861.375</v>
      </c>
      <c r="N87" s="331">
        <v>250</v>
      </c>
      <c r="O87" s="340" t="s">
        <v>598</v>
      </c>
      <c r="P87" s="334">
        <v>44729</v>
      </c>
      <c r="Q87" s="249"/>
      <c r="R87" s="253" t="s">
        <v>587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96"/>
      <c r="AG87" s="293"/>
      <c r="AH87" s="249"/>
      <c r="AI87" s="249"/>
      <c r="AJ87" s="296"/>
      <c r="AK87" s="296"/>
      <c r="AL87" s="296"/>
    </row>
    <row r="88" spans="1:38" s="247" customFormat="1" ht="13.15" customHeight="1">
      <c r="A88" s="336">
        <v>23</v>
      </c>
      <c r="B88" s="475">
        <v>44728</v>
      </c>
      <c r="C88" s="352"/>
      <c r="D88" s="335" t="s">
        <v>882</v>
      </c>
      <c r="E88" s="336" t="s">
        <v>588</v>
      </c>
      <c r="F88" s="336">
        <v>16610</v>
      </c>
      <c r="G88" s="336">
        <v>16450</v>
      </c>
      <c r="H88" s="331">
        <v>16450</v>
      </c>
      <c r="I88" s="331" t="s">
        <v>1005</v>
      </c>
      <c r="J88" s="330" t="s">
        <v>1006</v>
      </c>
      <c r="K88" s="331">
        <f t="shared" ref="K88:K89" si="86">H88-F88</f>
        <v>-160</v>
      </c>
      <c r="L88" s="332">
        <f t="shared" ref="L88:L89" si="87">(H88*N88)*0.07%</f>
        <v>575.75000000000011</v>
      </c>
      <c r="M88" s="333">
        <f t="shared" ref="M88:M89" si="88">(K88*N88)-L88</f>
        <v>-8575.75</v>
      </c>
      <c r="N88" s="331">
        <v>50</v>
      </c>
      <c r="O88" s="340" t="s">
        <v>598</v>
      </c>
      <c r="P88" s="334">
        <v>44728</v>
      </c>
      <c r="Q88" s="249"/>
      <c r="R88" s="253" t="s">
        <v>587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96"/>
      <c r="AG88" s="293"/>
      <c r="AH88" s="249"/>
      <c r="AI88" s="249"/>
      <c r="AJ88" s="296"/>
      <c r="AK88" s="296"/>
      <c r="AL88" s="296"/>
    </row>
    <row r="89" spans="1:38" s="247" customFormat="1" ht="13.15" customHeight="1">
      <c r="A89" s="365">
        <v>24</v>
      </c>
      <c r="B89" s="469">
        <v>44729</v>
      </c>
      <c r="C89" s="367"/>
      <c r="D89" s="368" t="s">
        <v>937</v>
      </c>
      <c r="E89" s="365" t="s">
        <v>588</v>
      </c>
      <c r="F89" s="365">
        <v>3605</v>
      </c>
      <c r="G89" s="365">
        <v>3500</v>
      </c>
      <c r="H89" s="369">
        <v>3664</v>
      </c>
      <c r="I89" s="369" t="s">
        <v>1015</v>
      </c>
      <c r="J89" s="370" t="s">
        <v>1018</v>
      </c>
      <c r="K89" s="369">
        <f t="shared" si="86"/>
        <v>59</v>
      </c>
      <c r="L89" s="371">
        <f t="shared" si="87"/>
        <v>320.60000000000002</v>
      </c>
      <c r="M89" s="372">
        <f t="shared" si="88"/>
        <v>7054.4</v>
      </c>
      <c r="N89" s="369">
        <v>125</v>
      </c>
      <c r="O89" s="453" t="s">
        <v>586</v>
      </c>
      <c r="P89" s="362">
        <v>44729</v>
      </c>
      <c r="Q89" s="249"/>
      <c r="R89" s="253" t="s">
        <v>863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96"/>
      <c r="AG89" s="293"/>
      <c r="AH89" s="249"/>
      <c r="AI89" s="249"/>
      <c r="AJ89" s="296"/>
      <c r="AK89" s="296"/>
      <c r="AL89" s="296"/>
    </row>
    <row r="90" spans="1:38" s="247" customFormat="1" ht="13.15" customHeight="1">
      <c r="A90" s="365">
        <v>25</v>
      </c>
      <c r="B90" s="469">
        <v>44729</v>
      </c>
      <c r="C90" s="367"/>
      <c r="D90" s="368" t="s">
        <v>874</v>
      </c>
      <c r="E90" s="365" t="s">
        <v>588</v>
      </c>
      <c r="F90" s="365">
        <v>2495</v>
      </c>
      <c r="G90" s="365">
        <v>2440</v>
      </c>
      <c r="H90" s="369">
        <v>2540</v>
      </c>
      <c r="I90" s="369" t="s">
        <v>1016</v>
      </c>
      <c r="J90" s="370" t="s">
        <v>1019</v>
      </c>
      <c r="K90" s="369">
        <f t="shared" ref="K90" si="89">H90-F90</f>
        <v>45</v>
      </c>
      <c r="L90" s="371">
        <f t="shared" ref="L90:L92" si="90">(H90*N90)*0.07%</f>
        <v>444.50000000000006</v>
      </c>
      <c r="M90" s="372">
        <f t="shared" ref="M90:M92" si="91">(K90*N90)-L90</f>
        <v>10805.5</v>
      </c>
      <c r="N90" s="369">
        <v>250</v>
      </c>
      <c r="O90" s="453" t="s">
        <v>586</v>
      </c>
      <c r="P90" s="362">
        <v>44729</v>
      </c>
      <c r="Q90" s="249"/>
      <c r="R90" s="253" t="s">
        <v>863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96"/>
      <c r="AG90" s="293"/>
      <c r="AH90" s="249"/>
      <c r="AI90" s="249"/>
      <c r="AJ90" s="296"/>
      <c r="AK90" s="296"/>
      <c r="AL90" s="296"/>
    </row>
    <row r="91" spans="1:38" s="247" customFormat="1" ht="13.15" customHeight="1">
      <c r="A91" s="365">
        <v>26</v>
      </c>
      <c r="B91" s="469">
        <v>44729</v>
      </c>
      <c r="C91" s="367"/>
      <c r="D91" s="368" t="s">
        <v>973</v>
      </c>
      <c r="E91" s="365" t="s">
        <v>890</v>
      </c>
      <c r="F91" s="365">
        <v>566</v>
      </c>
      <c r="G91" s="365">
        <v>577</v>
      </c>
      <c r="H91" s="369">
        <v>557</v>
      </c>
      <c r="I91" s="369" t="s">
        <v>1017</v>
      </c>
      <c r="J91" s="370" t="s">
        <v>794</v>
      </c>
      <c r="K91" s="369">
        <f>F91-H91</f>
        <v>9</v>
      </c>
      <c r="L91" s="371">
        <f t="shared" si="90"/>
        <v>428.89000000000004</v>
      </c>
      <c r="M91" s="372">
        <f t="shared" si="91"/>
        <v>9471.11</v>
      </c>
      <c r="N91" s="369">
        <v>1100</v>
      </c>
      <c r="O91" s="453" t="s">
        <v>586</v>
      </c>
      <c r="P91" s="362">
        <v>44729</v>
      </c>
      <c r="Q91" s="249"/>
      <c r="R91" s="253" t="s">
        <v>863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96"/>
      <c r="AG91" s="293"/>
      <c r="AH91" s="249"/>
      <c r="AI91" s="249"/>
      <c r="AJ91" s="296"/>
      <c r="AK91" s="296"/>
      <c r="AL91" s="296"/>
    </row>
    <row r="92" spans="1:38" s="247" customFormat="1" ht="13.15" customHeight="1">
      <c r="A92" s="336">
        <v>27</v>
      </c>
      <c r="B92" s="334">
        <v>44729</v>
      </c>
      <c r="C92" s="335"/>
      <c r="D92" s="335" t="s">
        <v>926</v>
      </c>
      <c r="E92" s="336" t="s">
        <v>588</v>
      </c>
      <c r="F92" s="336">
        <v>2337.5</v>
      </c>
      <c r="G92" s="336">
        <v>2295</v>
      </c>
      <c r="H92" s="331">
        <v>2295</v>
      </c>
      <c r="I92" s="331" t="s">
        <v>969</v>
      </c>
      <c r="J92" s="330" t="s">
        <v>1027</v>
      </c>
      <c r="K92" s="331">
        <f t="shared" ref="K92:K93" si="92">H92-F92</f>
        <v>-42.5</v>
      </c>
      <c r="L92" s="332">
        <f t="shared" si="90"/>
        <v>441.78750000000008</v>
      </c>
      <c r="M92" s="333">
        <f t="shared" si="91"/>
        <v>-12129.2875</v>
      </c>
      <c r="N92" s="331">
        <v>275</v>
      </c>
      <c r="O92" s="340" t="s">
        <v>598</v>
      </c>
      <c r="P92" s="334">
        <v>44732</v>
      </c>
      <c r="Q92" s="249"/>
      <c r="R92" s="253" t="s">
        <v>863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96"/>
      <c r="AG92" s="293"/>
      <c r="AH92" s="249"/>
      <c r="AI92" s="249"/>
      <c r="AJ92" s="296"/>
      <c r="AK92" s="296"/>
      <c r="AL92" s="296"/>
    </row>
    <row r="93" spans="1:38" s="247" customFormat="1" ht="13.15" customHeight="1">
      <c r="A93" s="365">
        <v>28</v>
      </c>
      <c r="B93" s="426">
        <v>44732</v>
      </c>
      <c r="C93" s="368"/>
      <c r="D93" s="368" t="s">
        <v>874</v>
      </c>
      <c r="E93" s="365" t="s">
        <v>588</v>
      </c>
      <c r="F93" s="365">
        <v>2460</v>
      </c>
      <c r="G93" s="365">
        <v>2410</v>
      </c>
      <c r="H93" s="369">
        <v>2490</v>
      </c>
      <c r="I93" s="369" t="s">
        <v>1026</v>
      </c>
      <c r="J93" s="370" t="s">
        <v>601</v>
      </c>
      <c r="K93" s="369">
        <f t="shared" si="92"/>
        <v>30</v>
      </c>
      <c r="L93" s="371">
        <f t="shared" ref="L93" si="93">(H93*N93)*0.07%</f>
        <v>435.75000000000006</v>
      </c>
      <c r="M93" s="372">
        <f t="shared" ref="M93" si="94">(K93*N93)-L93</f>
        <v>7064.25</v>
      </c>
      <c r="N93" s="369">
        <v>250</v>
      </c>
      <c r="O93" s="453" t="s">
        <v>586</v>
      </c>
      <c r="P93" s="362">
        <v>44732</v>
      </c>
      <c r="Q93" s="249"/>
      <c r="R93" s="253" t="s">
        <v>863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96"/>
      <c r="AG93" s="293"/>
      <c r="AH93" s="249"/>
      <c r="AI93" s="249"/>
      <c r="AJ93" s="296"/>
      <c r="AK93" s="296"/>
      <c r="AL93" s="296"/>
    </row>
    <row r="94" spans="1:38" s="247" customFormat="1" ht="13.15" customHeight="1">
      <c r="A94" s="365">
        <v>29</v>
      </c>
      <c r="B94" s="426">
        <v>44732</v>
      </c>
      <c r="C94" s="367"/>
      <c r="D94" s="368" t="s">
        <v>893</v>
      </c>
      <c r="E94" s="365" t="s">
        <v>588</v>
      </c>
      <c r="F94" s="365">
        <v>1492.5</v>
      </c>
      <c r="G94" s="365">
        <v>1455</v>
      </c>
      <c r="H94" s="369">
        <v>1518</v>
      </c>
      <c r="I94" s="369" t="s">
        <v>1028</v>
      </c>
      <c r="J94" s="370" t="s">
        <v>1050</v>
      </c>
      <c r="K94" s="369">
        <f t="shared" ref="K94" si="95">H94-F94</f>
        <v>25.5</v>
      </c>
      <c r="L94" s="371">
        <f t="shared" ref="L94:L95" si="96">(H94*N94)*0.07%</f>
        <v>371.91000000000008</v>
      </c>
      <c r="M94" s="372">
        <f t="shared" ref="M94:M95" si="97">(K94*N94)-L94</f>
        <v>8553.09</v>
      </c>
      <c r="N94" s="369">
        <v>350</v>
      </c>
      <c r="O94" s="453" t="s">
        <v>586</v>
      </c>
      <c r="P94" s="362">
        <v>44734</v>
      </c>
      <c r="Q94" s="249"/>
      <c r="R94" s="253" t="s">
        <v>587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96"/>
      <c r="AG94" s="293"/>
      <c r="AH94" s="249"/>
      <c r="AI94" s="249"/>
      <c r="AJ94" s="296"/>
      <c r="AK94" s="296"/>
      <c r="AL94" s="296"/>
    </row>
    <row r="95" spans="1:38" s="247" customFormat="1" ht="13.15" customHeight="1">
      <c r="A95" s="336">
        <v>30</v>
      </c>
      <c r="B95" s="471">
        <v>44732</v>
      </c>
      <c r="C95" s="352"/>
      <c r="D95" s="335" t="s">
        <v>973</v>
      </c>
      <c r="E95" s="336" t="s">
        <v>890</v>
      </c>
      <c r="F95" s="336">
        <v>577</v>
      </c>
      <c r="G95" s="336">
        <v>588</v>
      </c>
      <c r="H95" s="331">
        <v>588</v>
      </c>
      <c r="I95" s="331" t="s">
        <v>1029</v>
      </c>
      <c r="J95" s="330" t="s">
        <v>1051</v>
      </c>
      <c r="K95" s="331">
        <f>F95-H95</f>
        <v>-11</v>
      </c>
      <c r="L95" s="332">
        <f t="shared" si="96"/>
        <v>452.76000000000005</v>
      </c>
      <c r="M95" s="333">
        <f t="shared" si="97"/>
        <v>-12552.76</v>
      </c>
      <c r="N95" s="331">
        <v>1100</v>
      </c>
      <c r="O95" s="340" t="s">
        <v>598</v>
      </c>
      <c r="P95" s="334">
        <v>44734</v>
      </c>
      <c r="Q95" s="249"/>
      <c r="R95" s="253" t="s">
        <v>863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96"/>
      <c r="AG95" s="293"/>
      <c r="AH95" s="249"/>
      <c r="AI95" s="249"/>
      <c r="AJ95" s="296"/>
      <c r="AK95" s="296"/>
      <c r="AL95" s="296"/>
    </row>
    <row r="96" spans="1:38" s="247" customFormat="1" ht="13.15" customHeight="1">
      <c r="A96" s="365">
        <v>31</v>
      </c>
      <c r="B96" s="426">
        <v>44732</v>
      </c>
      <c r="C96" s="367"/>
      <c r="D96" s="368" t="s">
        <v>874</v>
      </c>
      <c r="E96" s="365" t="s">
        <v>588</v>
      </c>
      <c r="F96" s="365">
        <v>2455</v>
      </c>
      <c r="G96" s="365">
        <v>2405</v>
      </c>
      <c r="H96" s="369">
        <v>2495</v>
      </c>
      <c r="I96" s="369" t="s">
        <v>1026</v>
      </c>
      <c r="J96" s="370" t="s">
        <v>630</v>
      </c>
      <c r="K96" s="369">
        <f t="shared" ref="K96" si="98">H96-F96</f>
        <v>40</v>
      </c>
      <c r="L96" s="371">
        <f t="shared" ref="L96" si="99">(H96*N96)*0.07%</f>
        <v>436.62500000000006</v>
      </c>
      <c r="M96" s="372">
        <f t="shared" ref="M96" si="100">(K96*N96)-L96</f>
        <v>9563.375</v>
      </c>
      <c r="N96" s="369">
        <v>250</v>
      </c>
      <c r="O96" s="453" t="s">
        <v>586</v>
      </c>
      <c r="P96" s="362">
        <v>44733</v>
      </c>
      <c r="Q96" s="249"/>
      <c r="R96" s="253" t="s">
        <v>863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96"/>
      <c r="AG96" s="293"/>
      <c r="AH96" s="249"/>
      <c r="AI96" s="249"/>
      <c r="AJ96" s="296"/>
      <c r="AK96" s="296"/>
      <c r="AL96" s="296"/>
    </row>
    <row r="97" spans="1:38" s="247" customFormat="1" ht="13.15" customHeight="1">
      <c r="A97" s="365">
        <v>32</v>
      </c>
      <c r="B97" s="426">
        <v>44732</v>
      </c>
      <c r="C97" s="367"/>
      <c r="D97" s="368" t="s">
        <v>1030</v>
      </c>
      <c r="E97" s="365" t="s">
        <v>588</v>
      </c>
      <c r="F97" s="365">
        <v>901.5</v>
      </c>
      <c r="G97" s="365">
        <v>880</v>
      </c>
      <c r="H97" s="369">
        <v>918</v>
      </c>
      <c r="I97" s="369" t="s">
        <v>1031</v>
      </c>
      <c r="J97" s="370" t="s">
        <v>1035</v>
      </c>
      <c r="K97" s="369">
        <f t="shared" ref="K97" si="101">H97-F97</f>
        <v>16.5</v>
      </c>
      <c r="L97" s="371">
        <f t="shared" ref="L97" si="102">(H97*N97)*0.07%</f>
        <v>401.62500000000006</v>
      </c>
      <c r="M97" s="372">
        <f t="shared" ref="M97" si="103">(K97*N97)-L97</f>
        <v>9910.875</v>
      </c>
      <c r="N97" s="369">
        <v>625</v>
      </c>
      <c r="O97" s="453" t="s">
        <v>586</v>
      </c>
      <c r="P97" s="362">
        <v>44733</v>
      </c>
      <c r="Q97" s="249"/>
      <c r="R97" s="253" t="s">
        <v>863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96"/>
      <c r="AG97" s="293"/>
      <c r="AH97" s="249"/>
      <c r="AI97" s="249"/>
      <c r="AJ97" s="296"/>
      <c r="AK97" s="296"/>
      <c r="AL97" s="296"/>
    </row>
    <row r="98" spans="1:38" s="247" customFormat="1" ht="13.15" customHeight="1">
      <c r="A98" s="336">
        <v>33</v>
      </c>
      <c r="B98" s="471">
        <v>44732</v>
      </c>
      <c r="C98" s="352"/>
      <c r="D98" s="335" t="s">
        <v>1032</v>
      </c>
      <c r="E98" s="336" t="s">
        <v>890</v>
      </c>
      <c r="F98" s="336">
        <v>1967.5</v>
      </c>
      <c r="G98" s="336">
        <v>2005</v>
      </c>
      <c r="H98" s="331">
        <v>2005</v>
      </c>
      <c r="I98" s="331" t="s">
        <v>1033</v>
      </c>
      <c r="J98" s="330" t="s">
        <v>1034</v>
      </c>
      <c r="K98" s="331">
        <f>F98-H98</f>
        <v>-37.5</v>
      </c>
      <c r="L98" s="332">
        <f t="shared" ref="L98:L100" si="104">(H98*N98)*0.07%</f>
        <v>526.31250000000011</v>
      </c>
      <c r="M98" s="333">
        <f t="shared" ref="M98:M100" si="105">(K98*N98)-L98</f>
        <v>-14588.8125</v>
      </c>
      <c r="N98" s="331">
        <v>375</v>
      </c>
      <c r="O98" s="340" t="s">
        <v>598</v>
      </c>
      <c r="P98" s="334">
        <v>44733</v>
      </c>
      <c r="Q98" s="249"/>
      <c r="R98" s="253" t="s">
        <v>863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96"/>
      <c r="AG98" s="293"/>
      <c r="AH98" s="249"/>
      <c r="AI98" s="249"/>
      <c r="AJ98" s="296"/>
      <c r="AK98" s="296"/>
      <c r="AL98" s="296"/>
    </row>
    <row r="99" spans="1:38" s="247" customFormat="1" ht="13.15" customHeight="1">
      <c r="A99" s="365">
        <v>34</v>
      </c>
      <c r="B99" s="426">
        <v>44733</v>
      </c>
      <c r="C99" s="367"/>
      <c r="D99" s="368" t="s">
        <v>1041</v>
      </c>
      <c r="E99" s="365" t="s">
        <v>588</v>
      </c>
      <c r="F99" s="365">
        <v>642.5</v>
      </c>
      <c r="G99" s="365">
        <v>627</v>
      </c>
      <c r="H99" s="369">
        <v>651.5</v>
      </c>
      <c r="I99" s="369" t="s">
        <v>1042</v>
      </c>
      <c r="J99" s="370" t="s">
        <v>794</v>
      </c>
      <c r="K99" s="369">
        <f t="shared" ref="K99" si="106">H99-F99</f>
        <v>9</v>
      </c>
      <c r="L99" s="371">
        <f t="shared" si="104"/>
        <v>433.24750000000006</v>
      </c>
      <c r="M99" s="372">
        <f t="shared" si="105"/>
        <v>8116.7524999999996</v>
      </c>
      <c r="N99" s="369">
        <v>950</v>
      </c>
      <c r="O99" s="453" t="s">
        <v>586</v>
      </c>
      <c r="P99" s="362">
        <v>44733</v>
      </c>
      <c r="Q99" s="249"/>
      <c r="R99" s="253" t="s">
        <v>587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96"/>
      <c r="AG99" s="293"/>
      <c r="AH99" s="249"/>
      <c r="AI99" s="249"/>
      <c r="AJ99" s="296"/>
      <c r="AK99" s="296"/>
      <c r="AL99" s="296"/>
    </row>
    <row r="100" spans="1:38" s="247" customFormat="1" ht="13.15" customHeight="1">
      <c r="A100" s="365">
        <v>35</v>
      </c>
      <c r="B100" s="426">
        <v>44733</v>
      </c>
      <c r="C100" s="367"/>
      <c r="D100" s="368" t="s">
        <v>882</v>
      </c>
      <c r="E100" s="365" t="s">
        <v>890</v>
      </c>
      <c r="F100" s="365">
        <v>15595</v>
      </c>
      <c r="G100" s="365">
        <v>15750</v>
      </c>
      <c r="H100" s="369">
        <v>15515</v>
      </c>
      <c r="I100" s="369" t="s">
        <v>1043</v>
      </c>
      <c r="J100" s="370" t="s">
        <v>887</v>
      </c>
      <c r="K100" s="369">
        <f>F100-H100</f>
        <v>80</v>
      </c>
      <c r="L100" s="371">
        <f t="shared" si="104"/>
        <v>543.02500000000009</v>
      </c>
      <c r="M100" s="372">
        <f t="shared" si="105"/>
        <v>3456.9749999999999</v>
      </c>
      <c r="N100" s="369">
        <v>50</v>
      </c>
      <c r="O100" s="322" t="s">
        <v>586</v>
      </c>
      <c r="P100" s="362">
        <v>44734</v>
      </c>
      <c r="Q100" s="249"/>
      <c r="R100" s="253" t="s">
        <v>587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96"/>
      <c r="AG100" s="293"/>
      <c r="AH100" s="249"/>
      <c r="AI100" s="249"/>
      <c r="AJ100" s="296"/>
      <c r="AK100" s="296"/>
      <c r="AL100" s="296"/>
    </row>
    <row r="101" spans="1:38" s="247" customFormat="1" ht="13.15" customHeight="1">
      <c r="A101" s="365">
        <v>36</v>
      </c>
      <c r="B101" s="426">
        <v>44733</v>
      </c>
      <c r="C101" s="367"/>
      <c r="D101" s="368" t="s">
        <v>1003</v>
      </c>
      <c r="E101" s="365" t="s">
        <v>588</v>
      </c>
      <c r="F101" s="365">
        <v>2104</v>
      </c>
      <c r="G101" s="365">
        <v>2050</v>
      </c>
      <c r="H101" s="369">
        <v>2145</v>
      </c>
      <c r="I101" s="369" t="s">
        <v>1044</v>
      </c>
      <c r="J101" s="370" t="s">
        <v>1070</v>
      </c>
      <c r="K101" s="369">
        <f t="shared" ref="K101" si="107">H101-F101</f>
        <v>41</v>
      </c>
      <c r="L101" s="371">
        <f t="shared" ref="L101" si="108">(H101*N101)*0.07%</f>
        <v>375.37500000000006</v>
      </c>
      <c r="M101" s="372">
        <f t="shared" ref="M101" si="109">(K101*N101)-L101</f>
        <v>9874.625</v>
      </c>
      <c r="N101" s="369">
        <v>250</v>
      </c>
      <c r="O101" s="453" t="s">
        <v>586</v>
      </c>
      <c r="P101" s="362">
        <v>44735</v>
      </c>
      <c r="Q101" s="249"/>
      <c r="R101" s="253" t="s">
        <v>863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96"/>
      <c r="AG101" s="293"/>
      <c r="AH101" s="249"/>
      <c r="AI101" s="249"/>
      <c r="AJ101" s="296"/>
      <c r="AK101" s="296"/>
      <c r="AL101" s="296"/>
    </row>
    <row r="102" spans="1:38" s="247" customFormat="1" ht="13.15" customHeight="1">
      <c r="A102" s="251">
        <v>37</v>
      </c>
      <c r="B102" s="382">
        <v>44734</v>
      </c>
      <c r="C102" s="257"/>
      <c r="D102" s="309" t="s">
        <v>1055</v>
      </c>
      <c r="E102" s="251" t="s">
        <v>588</v>
      </c>
      <c r="F102" s="251" t="s">
        <v>1056</v>
      </c>
      <c r="G102" s="251">
        <v>955</v>
      </c>
      <c r="H102" s="252"/>
      <c r="I102" s="252" t="s">
        <v>884</v>
      </c>
      <c r="J102" s="284" t="s">
        <v>589</v>
      </c>
      <c r="K102" s="252"/>
      <c r="L102" s="272"/>
      <c r="M102" s="273"/>
      <c r="N102" s="252"/>
      <c r="O102" s="252"/>
      <c r="P102" s="248"/>
      <c r="Q102" s="249"/>
      <c r="R102" s="253" t="s">
        <v>587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96"/>
      <c r="AG102" s="293"/>
      <c r="AH102" s="249"/>
      <c r="AI102" s="249"/>
      <c r="AJ102" s="296"/>
      <c r="AK102" s="296"/>
      <c r="AL102" s="296"/>
    </row>
    <row r="103" spans="1:38" s="247" customFormat="1" ht="13.15" customHeight="1">
      <c r="A103" s="336">
        <v>38</v>
      </c>
      <c r="B103" s="471">
        <v>44734</v>
      </c>
      <c r="C103" s="352"/>
      <c r="D103" s="335" t="s">
        <v>1057</v>
      </c>
      <c r="E103" s="336" t="s">
        <v>588</v>
      </c>
      <c r="F103" s="336">
        <v>228</v>
      </c>
      <c r="G103" s="336">
        <v>220</v>
      </c>
      <c r="H103" s="331">
        <v>220</v>
      </c>
      <c r="I103" s="331" t="s">
        <v>1058</v>
      </c>
      <c r="J103" s="330" t="s">
        <v>1071</v>
      </c>
      <c r="K103" s="331">
        <f t="shared" ref="K103" si="110">H103-F103</f>
        <v>-8</v>
      </c>
      <c r="L103" s="332">
        <f t="shared" ref="L103" si="111">(H103*N103)*0.07%</f>
        <v>238.70000000000005</v>
      </c>
      <c r="M103" s="333">
        <f t="shared" ref="M103" si="112">(K103*N103)-L103</f>
        <v>-12638.7</v>
      </c>
      <c r="N103" s="331">
        <v>1550</v>
      </c>
      <c r="O103" s="340" t="s">
        <v>598</v>
      </c>
      <c r="P103" s="334">
        <v>44735</v>
      </c>
      <c r="Q103" s="249"/>
      <c r="R103" s="253" t="s">
        <v>587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96"/>
      <c r="AG103" s="293"/>
      <c r="AH103" s="249"/>
      <c r="AI103" s="249"/>
      <c r="AJ103" s="296"/>
      <c r="AK103" s="296"/>
      <c r="AL103" s="296"/>
    </row>
    <row r="104" spans="1:38" s="247" customFormat="1" ht="13.15" customHeight="1">
      <c r="A104" s="365">
        <v>39</v>
      </c>
      <c r="B104" s="426">
        <v>44734</v>
      </c>
      <c r="C104" s="367"/>
      <c r="D104" s="368" t="s">
        <v>882</v>
      </c>
      <c r="E104" s="365" t="s">
        <v>588</v>
      </c>
      <c r="F104" s="365">
        <v>15460</v>
      </c>
      <c r="G104" s="365">
        <v>15340</v>
      </c>
      <c r="H104" s="369">
        <v>15510</v>
      </c>
      <c r="I104" s="369" t="s">
        <v>1059</v>
      </c>
      <c r="J104" s="370" t="s">
        <v>933</v>
      </c>
      <c r="K104" s="369">
        <f t="shared" ref="K104" si="113">H104-F104</f>
        <v>50</v>
      </c>
      <c r="L104" s="371">
        <f t="shared" ref="L104" si="114">(H104*N104)*0.07%</f>
        <v>542.85</v>
      </c>
      <c r="M104" s="372">
        <f t="shared" ref="M104" si="115">(K104*N104)-L104</f>
        <v>1957.15</v>
      </c>
      <c r="N104" s="369">
        <v>50</v>
      </c>
      <c r="O104" s="453" t="s">
        <v>586</v>
      </c>
      <c r="P104" s="362">
        <v>44735</v>
      </c>
      <c r="Q104" s="249"/>
      <c r="R104" s="253" t="s">
        <v>587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96"/>
      <c r="AG104" s="293"/>
      <c r="AH104" s="249"/>
      <c r="AI104" s="249"/>
      <c r="AJ104" s="296"/>
      <c r="AK104" s="296"/>
      <c r="AL104" s="296"/>
    </row>
    <row r="105" spans="1:38" s="247" customFormat="1" ht="13.15" customHeight="1">
      <c r="A105" s="365">
        <v>40</v>
      </c>
      <c r="B105" s="426">
        <v>44734</v>
      </c>
      <c r="C105" s="367"/>
      <c r="D105" s="368" t="s">
        <v>1060</v>
      </c>
      <c r="E105" s="365" t="s">
        <v>588</v>
      </c>
      <c r="F105" s="365">
        <v>1484</v>
      </c>
      <c r="G105" s="365">
        <v>1448</v>
      </c>
      <c r="H105" s="369">
        <v>1509</v>
      </c>
      <c r="I105" s="369" t="s">
        <v>1061</v>
      </c>
      <c r="J105" s="370" t="s">
        <v>607</v>
      </c>
      <c r="K105" s="369">
        <f t="shared" ref="K105" si="116">H105-F105</f>
        <v>25</v>
      </c>
      <c r="L105" s="371">
        <f t="shared" ref="L105" si="117">(H105*N105)*0.07%</f>
        <v>369.70500000000004</v>
      </c>
      <c r="M105" s="372">
        <f t="shared" ref="M105" si="118">(K105*N105)-L105</f>
        <v>8380.2950000000001</v>
      </c>
      <c r="N105" s="369">
        <v>350</v>
      </c>
      <c r="O105" s="453" t="s">
        <v>586</v>
      </c>
      <c r="P105" s="362">
        <v>44736</v>
      </c>
      <c r="Q105" s="249"/>
      <c r="R105" s="253" t="s">
        <v>587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96"/>
      <c r="AG105" s="293"/>
      <c r="AH105" s="249"/>
      <c r="AI105" s="249"/>
      <c r="AJ105" s="296"/>
      <c r="AK105" s="296"/>
      <c r="AL105" s="296"/>
    </row>
    <row r="106" spans="1:38" s="247" customFormat="1" ht="13.15" customHeight="1">
      <c r="A106" s="336">
        <v>41</v>
      </c>
      <c r="B106" s="471">
        <v>44735</v>
      </c>
      <c r="C106" s="352"/>
      <c r="D106" s="335" t="s">
        <v>1085</v>
      </c>
      <c r="E106" s="336" t="s">
        <v>588</v>
      </c>
      <c r="F106" s="336">
        <v>2515</v>
      </c>
      <c r="G106" s="336">
        <v>2470</v>
      </c>
      <c r="H106" s="331">
        <v>2470</v>
      </c>
      <c r="I106" s="331" t="s">
        <v>1086</v>
      </c>
      <c r="J106" s="330" t="s">
        <v>1087</v>
      </c>
      <c r="K106" s="331">
        <f t="shared" ref="K106" si="119">H106-F106</f>
        <v>-45</v>
      </c>
      <c r="L106" s="332">
        <f t="shared" ref="L106" si="120">(H106*N106)*0.07%</f>
        <v>432.25000000000006</v>
      </c>
      <c r="M106" s="333">
        <f t="shared" ref="M106" si="121">(K106*N106)-L106</f>
        <v>-11682.25</v>
      </c>
      <c r="N106" s="331">
        <v>250</v>
      </c>
      <c r="O106" s="340" t="s">
        <v>598</v>
      </c>
      <c r="P106" s="334">
        <v>44735</v>
      </c>
      <c r="Q106" s="249"/>
      <c r="R106" s="253" t="s">
        <v>587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96"/>
      <c r="AG106" s="293"/>
      <c r="AH106" s="249"/>
      <c r="AI106" s="249"/>
      <c r="AJ106" s="296"/>
      <c r="AK106" s="296"/>
      <c r="AL106" s="296"/>
    </row>
    <row r="107" spans="1:38" s="247" customFormat="1" ht="13.15" customHeight="1">
      <c r="A107" s="251">
        <v>42</v>
      </c>
      <c r="B107" s="382">
        <v>44736</v>
      </c>
      <c r="C107" s="257"/>
      <c r="D107" s="309" t="s">
        <v>1100</v>
      </c>
      <c r="E107" s="251" t="s">
        <v>588</v>
      </c>
      <c r="F107" s="251" t="s">
        <v>1101</v>
      </c>
      <c r="G107" s="251">
        <v>1080</v>
      </c>
      <c r="H107" s="252"/>
      <c r="I107" s="252" t="s">
        <v>1102</v>
      </c>
      <c r="J107" s="284" t="s">
        <v>589</v>
      </c>
      <c r="K107" s="252"/>
      <c r="L107" s="272"/>
      <c r="M107" s="273"/>
      <c r="N107" s="252"/>
      <c r="O107" s="252"/>
      <c r="P107" s="248"/>
      <c r="Q107" s="249"/>
      <c r="R107" s="253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96"/>
      <c r="AG107" s="293"/>
      <c r="AH107" s="249"/>
      <c r="AI107" s="249"/>
      <c r="AJ107" s="296"/>
      <c r="AK107" s="296"/>
      <c r="AL107" s="296"/>
    </row>
    <row r="108" spans="1:38" s="247" customFormat="1" ht="13.15" customHeight="1">
      <c r="A108" s="251"/>
      <c r="B108" s="382"/>
      <c r="C108" s="257"/>
      <c r="D108" s="309"/>
      <c r="E108" s="251"/>
      <c r="F108" s="251"/>
      <c r="G108" s="251"/>
      <c r="H108" s="252"/>
      <c r="I108" s="252"/>
      <c r="J108" s="284"/>
      <c r="K108" s="252"/>
      <c r="L108" s="272"/>
      <c r="M108" s="273"/>
      <c r="N108" s="252"/>
      <c r="O108" s="252"/>
      <c r="P108" s="248"/>
      <c r="Q108" s="249"/>
      <c r="R108" s="253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96"/>
      <c r="AG108" s="293"/>
      <c r="AH108" s="249"/>
      <c r="AI108" s="249"/>
      <c r="AJ108" s="296"/>
      <c r="AK108" s="296"/>
      <c r="AL108" s="296"/>
    </row>
    <row r="109" spans="1:38" s="247" customFormat="1" ht="13.15" customHeight="1">
      <c r="A109" s="251"/>
      <c r="B109" s="382"/>
      <c r="C109" s="257"/>
      <c r="D109" s="309"/>
      <c r="E109" s="251"/>
      <c r="F109" s="251"/>
      <c r="G109" s="251"/>
      <c r="H109" s="252"/>
      <c r="I109" s="252"/>
      <c r="J109" s="284"/>
      <c r="K109" s="252"/>
      <c r="L109" s="272"/>
      <c r="M109" s="273"/>
      <c r="N109" s="252"/>
      <c r="O109" s="252"/>
      <c r="P109" s="248"/>
      <c r="Q109" s="249"/>
      <c r="R109" s="253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96"/>
      <c r="AG109" s="293"/>
      <c r="AH109" s="249"/>
      <c r="AI109" s="249"/>
      <c r="AJ109" s="296"/>
      <c r="AK109" s="296"/>
      <c r="AL109" s="296"/>
    </row>
    <row r="110" spans="1:38" s="247" customFormat="1" ht="13.15" customHeight="1">
      <c r="A110" s="251"/>
      <c r="B110" s="382"/>
      <c r="C110" s="257"/>
      <c r="D110" s="309"/>
      <c r="E110" s="251"/>
      <c r="F110" s="251"/>
      <c r="G110" s="251"/>
      <c r="H110" s="252"/>
      <c r="I110" s="252"/>
      <c r="J110" s="284"/>
      <c r="K110" s="252"/>
      <c r="L110" s="272"/>
      <c r="M110" s="273"/>
      <c r="N110" s="252"/>
      <c r="O110" s="252"/>
      <c r="P110" s="248"/>
      <c r="Q110" s="249"/>
      <c r="R110" s="253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96"/>
      <c r="AG110" s="293"/>
      <c r="AH110" s="249"/>
      <c r="AI110" s="249"/>
      <c r="AJ110" s="296"/>
      <c r="AK110" s="296"/>
      <c r="AL110" s="296"/>
    </row>
    <row r="111" spans="1:38" s="247" customFormat="1" ht="13.15" customHeight="1">
      <c r="A111" s="251"/>
      <c r="B111" s="248"/>
      <c r="C111" s="309"/>
      <c r="D111" s="309"/>
      <c r="E111" s="251"/>
      <c r="F111" s="251"/>
      <c r="G111" s="251"/>
      <c r="H111" s="252"/>
      <c r="I111" s="252"/>
      <c r="J111" s="284"/>
      <c r="K111" s="309"/>
      <c r="L111" s="251"/>
      <c r="M111" s="251"/>
      <c r="N111" s="251"/>
      <c r="O111" s="252"/>
      <c r="P111" s="252"/>
      <c r="Q111" s="249"/>
      <c r="R111" s="253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96"/>
      <c r="AG111" s="293"/>
      <c r="AH111" s="249"/>
      <c r="AI111" s="249"/>
      <c r="AJ111" s="296"/>
      <c r="AK111" s="296"/>
      <c r="AL111" s="296"/>
    </row>
    <row r="112" spans="1:38" ht="13.5" customHeight="1">
      <c r="A112" s="296"/>
      <c r="B112" s="293"/>
      <c r="C112" s="249"/>
      <c r="D112" s="249"/>
      <c r="E112" s="296"/>
      <c r="F112" s="296"/>
      <c r="G112" s="296"/>
      <c r="H112" s="297"/>
      <c r="I112" s="297"/>
      <c r="J112" s="348"/>
      <c r="K112" s="297"/>
      <c r="L112" s="298"/>
      <c r="M112" s="349"/>
      <c r="N112" s="297"/>
      <c r="O112" s="350"/>
      <c r="P112" s="300"/>
      <c r="Q112" s="1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>
      <c r="A113" s="107"/>
      <c r="B113" s="108"/>
      <c r="C113" s="142"/>
      <c r="D113" s="150"/>
      <c r="E113" s="151"/>
      <c r="F113" s="107"/>
      <c r="G113" s="107"/>
      <c r="H113" s="107"/>
      <c r="I113" s="143"/>
      <c r="J113" s="143"/>
      <c r="K113" s="143"/>
      <c r="L113" s="143"/>
      <c r="M113" s="143"/>
      <c r="N113" s="143"/>
      <c r="O113" s="143"/>
      <c r="P113" s="143"/>
      <c r="Q113" s="41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41"/>
      <c r="AG113" s="41"/>
      <c r="AH113" s="41"/>
      <c r="AI113" s="41"/>
      <c r="AJ113" s="41"/>
      <c r="AK113" s="41"/>
      <c r="AL113" s="41"/>
    </row>
    <row r="114" spans="1:38" ht="12.75" customHeight="1">
      <c r="A114" s="152"/>
      <c r="B114" s="108"/>
      <c r="C114" s="109"/>
      <c r="D114" s="153"/>
      <c r="E114" s="112"/>
      <c r="F114" s="112"/>
      <c r="G114" s="112"/>
      <c r="H114" s="112"/>
      <c r="I114" s="112"/>
      <c r="J114" s="6"/>
      <c r="K114" s="112"/>
      <c r="L114" s="112"/>
      <c r="M114" s="6"/>
      <c r="N114" s="1"/>
      <c r="O114" s="109"/>
      <c r="P114" s="41"/>
      <c r="Q114" s="41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41"/>
      <c r="AG114" s="41"/>
      <c r="AH114" s="41"/>
      <c r="AI114" s="41"/>
      <c r="AJ114" s="41"/>
      <c r="AK114" s="41"/>
      <c r="AL114" s="41"/>
    </row>
    <row r="115" spans="1:38" ht="38.25" customHeight="1">
      <c r="A115" s="154" t="s">
        <v>608</v>
      </c>
      <c r="B115" s="154"/>
      <c r="C115" s="154"/>
      <c r="D115" s="154"/>
      <c r="E115" s="155"/>
      <c r="F115" s="112"/>
      <c r="G115" s="112"/>
      <c r="H115" s="112"/>
      <c r="I115" s="112"/>
      <c r="J115" s="1"/>
      <c r="K115" s="6"/>
      <c r="L115" s="6"/>
      <c r="M115" s="6"/>
      <c r="N115" s="1"/>
      <c r="O115" s="1"/>
      <c r="P115" s="41"/>
      <c r="Q115" s="41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41"/>
      <c r="AG115" s="41"/>
      <c r="AH115" s="41"/>
      <c r="AI115" s="41"/>
      <c r="AJ115" s="41"/>
      <c r="AK115" s="41"/>
      <c r="AL115" s="41"/>
    </row>
    <row r="116" spans="1:38" ht="14.45" customHeight="1">
      <c r="A116" s="96" t="s">
        <v>16</v>
      </c>
      <c r="B116" s="96" t="s">
        <v>563</v>
      </c>
      <c r="C116" s="96"/>
      <c r="D116" s="97" t="s">
        <v>574</v>
      </c>
      <c r="E116" s="96" t="s">
        <v>575</v>
      </c>
      <c r="F116" s="96" t="s">
        <v>576</v>
      </c>
      <c r="G116" s="96" t="s">
        <v>596</v>
      </c>
      <c r="H116" s="96" t="s">
        <v>578</v>
      </c>
      <c r="I116" s="96" t="s">
        <v>579</v>
      </c>
      <c r="J116" s="95" t="s">
        <v>580</v>
      </c>
      <c r="K116" s="95" t="s">
        <v>609</v>
      </c>
      <c r="L116" s="98" t="s">
        <v>582</v>
      </c>
      <c r="M116" s="149" t="s">
        <v>605</v>
      </c>
      <c r="N116" s="96" t="s">
        <v>606</v>
      </c>
      <c r="O116" s="96" t="s">
        <v>584</v>
      </c>
      <c r="P116" s="97" t="s">
        <v>585</v>
      </c>
      <c r="Q116" s="41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41"/>
      <c r="AG116" s="41"/>
      <c r="AH116" s="41"/>
      <c r="AI116" s="41"/>
      <c r="AJ116" s="41"/>
      <c r="AK116" s="41"/>
      <c r="AL116" s="41"/>
    </row>
    <row r="117" spans="1:38" s="247" customFormat="1" ht="12.75" customHeight="1">
      <c r="A117" s="408">
        <v>1</v>
      </c>
      <c r="B117" s="409">
        <v>44719</v>
      </c>
      <c r="C117" s="410"/>
      <c r="D117" s="410" t="s">
        <v>907</v>
      </c>
      <c r="E117" s="408" t="s">
        <v>588</v>
      </c>
      <c r="F117" s="408">
        <v>220</v>
      </c>
      <c r="G117" s="408">
        <v>110</v>
      </c>
      <c r="H117" s="411">
        <v>225</v>
      </c>
      <c r="I117" s="411" t="s">
        <v>908</v>
      </c>
      <c r="J117" s="403" t="s">
        <v>916</v>
      </c>
      <c r="K117" s="400">
        <f>H117-F117</f>
        <v>5</v>
      </c>
      <c r="L117" s="404">
        <v>100</v>
      </c>
      <c r="M117" s="412">
        <f t="shared" ref="M117" si="122">(K117*N117)-L117</f>
        <v>25</v>
      </c>
      <c r="N117" s="400">
        <v>25</v>
      </c>
      <c r="O117" s="406" t="s">
        <v>708</v>
      </c>
      <c r="P117" s="401">
        <v>44720</v>
      </c>
      <c r="Q117" s="249"/>
      <c r="R117" s="6" t="s">
        <v>863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</row>
    <row r="118" spans="1:38" s="247" customFormat="1" ht="12.75" customHeight="1">
      <c r="A118" s="400">
        <v>2</v>
      </c>
      <c r="B118" s="401">
        <v>44719</v>
      </c>
      <c r="C118" s="402"/>
      <c r="D118" s="402" t="s">
        <v>909</v>
      </c>
      <c r="E118" s="400" t="s">
        <v>588</v>
      </c>
      <c r="F118" s="400">
        <v>72</v>
      </c>
      <c r="G118" s="400">
        <v>48</v>
      </c>
      <c r="H118" s="400">
        <v>72</v>
      </c>
      <c r="I118" s="400" t="s">
        <v>910</v>
      </c>
      <c r="J118" s="403" t="s">
        <v>916</v>
      </c>
      <c r="K118" s="400">
        <v>0</v>
      </c>
      <c r="L118" s="404">
        <v>100</v>
      </c>
      <c r="M118" s="405">
        <v>-100</v>
      </c>
      <c r="N118" s="400">
        <v>50</v>
      </c>
      <c r="O118" s="406" t="s">
        <v>708</v>
      </c>
      <c r="P118" s="401">
        <v>44719</v>
      </c>
      <c r="Q118" s="249"/>
      <c r="R118" s="250" t="s">
        <v>587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:38" s="247" customFormat="1" ht="12.75" customHeight="1">
      <c r="A119" s="413">
        <v>3</v>
      </c>
      <c r="B119" s="414">
        <v>44720</v>
      </c>
      <c r="C119" s="415"/>
      <c r="D119" s="368" t="s">
        <v>917</v>
      </c>
      <c r="E119" s="365" t="s">
        <v>588</v>
      </c>
      <c r="F119" s="365">
        <v>85</v>
      </c>
      <c r="G119" s="365">
        <v>48</v>
      </c>
      <c r="H119" s="413">
        <v>105</v>
      </c>
      <c r="I119" s="413" t="s">
        <v>918</v>
      </c>
      <c r="J119" s="370" t="s">
        <v>922</v>
      </c>
      <c r="K119" s="369">
        <f t="shared" ref="K119" si="123">H119-F119</f>
        <v>20</v>
      </c>
      <c r="L119" s="371">
        <v>100</v>
      </c>
      <c r="M119" s="372">
        <f t="shared" ref="M119" si="124">(K119*N119)-L119</f>
        <v>900</v>
      </c>
      <c r="N119" s="369">
        <v>50</v>
      </c>
      <c r="O119" s="322" t="s">
        <v>586</v>
      </c>
      <c r="P119" s="362">
        <v>44720</v>
      </c>
      <c r="Q119" s="249"/>
      <c r="R119" s="250" t="s">
        <v>587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</row>
    <row r="120" spans="1:38" s="247" customFormat="1" ht="12.75" customHeight="1">
      <c r="A120" s="413">
        <v>4</v>
      </c>
      <c r="B120" s="414">
        <v>44720</v>
      </c>
      <c r="C120" s="415"/>
      <c r="D120" s="415" t="s">
        <v>919</v>
      </c>
      <c r="E120" s="413" t="s">
        <v>588</v>
      </c>
      <c r="F120" s="413">
        <v>26</v>
      </c>
      <c r="G120" s="413">
        <v>17</v>
      </c>
      <c r="H120" s="413">
        <v>33.5</v>
      </c>
      <c r="I120" s="413" t="s">
        <v>920</v>
      </c>
      <c r="J120" s="370" t="s">
        <v>923</v>
      </c>
      <c r="K120" s="369">
        <f t="shared" ref="K120:K121" si="125">H120-F120</f>
        <v>7.5</v>
      </c>
      <c r="L120" s="371">
        <v>100</v>
      </c>
      <c r="M120" s="372">
        <f t="shared" ref="M120:M121" si="126">(K120*N120)-L120</f>
        <v>4025</v>
      </c>
      <c r="N120" s="369">
        <v>550</v>
      </c>
      <c r="O120" s="322" t="s">
        <v>586</v>
      </c>
      <c r="P120" s="362">
        <v>44720</v>
      </c>
      <c r="Q120" s="249"/>
      <c r="R120" s="250" t="s">
        <v>587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</row>
    <row r="121" spans="1:38" s="247" customFormat="1" ht="12.75" customHeight="1">
      <c r="A121" s="413">
        <v>5</v>
      </c>
      <c r="B121" s="414">
        <v>44720</v>
      </c>
      <c r="C121" s="415"/>
      <c r="D121" s="415" t="s">
        <v>909</v>
      </c>
      <c r="E121" s="413" t="s">
        <v>588</v>
      </c>
      <c r="F121" s="413">
        <v>52</v>
      </c>
      <c r="G121" s="413">
        <v>18</v>
      </c>
      <c r="H121" s="413">
        <v>71.5</v>
      </c>
      <c r="I121" s="413" t="s">
        <v>921</v>
      </c>
      <c r="J121" s="370" t="s">
        <v>924</v>
      </c>
      <c r="K121" s="369">
        <f t="shared" si="125"/>
        <v>19.5</v>
      </c>
      <c r="L121" s="371">
        <v>100</v>
      </c>
      <c r="M121" s="372">
        <f t="shared" si="126"/>
        <v>875</v>
      </c>
      <c r="N121" s="369">
        <v>50</v>
      </c>
      <c r="O121" s="322" t="s">
        <v>586</v>
      </c>
      <c r="P121" s="362">
        <v>44720</v>
      </c>
      <c r="Q121" s="249"/>
      <c r="R121" s="250" t="s">
        <v>587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</row>
    <row r="122" spans="1:38" s="247" customFormat="1" ht="12.75" customHeight="1">
      <c r="A122" s="413">
        <v>6</v>
      </c>
      <c r="B122" s="414">
        <v>44721</v>
      </c>
      <c r="C122" s="415"/>
      <c r="D122" s="415" t="s">
        <v>931</v>
      </c>
      <c r="E122" s="413" t="s">
        <v>588</v>
      </c>
      <c r="F122" s="413">
        <v>85</v>
      </c>
      <c r="G122" s="413">
        <v>10</v>
      </c>
      <c r="H122" s="413">
        <v>135</v>
      </c>
      <c r="I122" s="413" t="s">
        <v>932</v>
      </c>
      <c r="J122" s="370" t="s">
        <v>933</v>
      </c>
      <c r="K122" s="369">
        <f t="shared" ref="K122" si="127">H122-F122</f>
        <v>50</v>
      </c>
      <c r="L122" s="371">
        <v>100</v>
      </c>
      <c r="M122" s="372">
        <f t="shared" ref="M122" si="128">(K122*N122)-L122</f>
        <v>1150</v>
      </c>
      <c r="N122" s="369">
        <v>25</v>
      </c>
      <c r="O122" s="322" t="s">
        <v>586</v>
      </c>
      <c r="P122" s="362">
        <v>44721</v>
      </c>
      <c r="Q122" s="249"/>
      <c r="R122" s="250" t="s">
        <v>863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</row>
    <row r="123" spans="1:38" s="247" customFormat="1" ht="12.75" customHeight="1">
      <c r="A123" s="413">
        <v>7</v>
      </c>
      <c r="B123" s="414">
        <v>44721</v>
      </c>
      <c r="C123" s="415"/>
      <c r="D123" s="415" t="s">
        <v>934</v>
      </c>
      <c r="E123" s="413" t="s">
        <v>588</v>
      </c>
      <c r="F123" s="413">
        <v>21</v>
      </c>
      <c r="G123" s="413"/>
      <c r="H123" s="413">
        <v>35</v>
      </c>
      <c r="I123" s="413" t="s">
        <v>935</v>
      </c>
      <c r="J123" s="370" t="s">
        <v>936</v>
      </c>
      <c r="K123" s="369">
        <f t="shared" ref="K123" si="129">H123-F123</f>
        <v>14</v>
      </c>
      <c r="L123" s="371">
        <v>100</v>
      </c>
      <c r="M123" s="372">
        <f t="shared" ref="M123" si="130">(K123*N123)-L123</f>
        <v>600</v>
      </c>
      <c r="N123" s="369">
        <v>50</v>
      </c>
      <c r="O123" s="322" t="s">
        <v>586</v>
      </c>
      <c r="P123" s="362">
        <v>44721</v>
      </c>
      <c r="Q123" s="249"/>
      <c r="R123" s="250" t="s">
        <v>863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450">
        <v>8</v>
      </c>
      <c r="B124" s="451">
        <v>44722</v>
      </c>
      <c r="C124" s="452"/>
      <c r="D124" s="452" t="s">
        <v>946</v>
      </c>
      <c r="E124" s="450" t="s">
        <v>588</v>
      </c>
      <c r="F124" s="450">
        <v>24.5</v>
      </c>
      <c r="G124" s="450">
        <v>10</v>
      </c>
      <c r="H124" s="450">
        <v>10</v>
      </c>
      <c r="I124" s="450" t="s">
        <v>945</v>
      </c>
      <c r="J124" s="330" t="s">
        <v>964</v>
      </c>
      <c r="K124" s="331">
        <f t="shared" ref="K124:K125" si="131">H124-F124</f>
        <v>-14.5</v>
      </c>
      <c r="L124" s="332">
        <v>100</v>
      </c>
      <c r="M124" s="333">
        <f t="shared" ref="M124:M125" si="132">(K124*N124)-L124</f>
        <v>-4450</v>
      </c>
      <c r="N124" s="331">
        <v>300</v>
      </c>
      <c r="O124" s="340" t="s">
        <v>598</v>
      </c>
      <c r="P124" s="334">
        <v>44725</v>
      </c>
      <c r="Q124" s="249"/>
      <c r="R124" s="250" t="s">
        <v>863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450">
        <v>9</v>
      </c>
      <c r="B125" s="451">
        <v>44722</v>
      </c>
      <c r="C125" s="452"/>
      <c r="D125" s="452" t="s">
        <v>947</v>
      </c>
      <c r="E125" s="450" t="s">
        <v>588</v>
      </c>
      <c r="F125" s="450">
        <v>27.5</v>
      </c>
      <c r="G125" s="450">
        <v>19</v>
      </c>
      <c r="H125" s="450">
        <v>19</v>
      </c>
      <c r="I125" s="450" t="s">
        <v>948</v>
      </c>
      <c r="J125" s="330" t="s">
        <v>965</v>
      </c>
      <c r="K125" s="331">
        <f t="shared" si="131"/>
        <v>-8.5</v>
      </c>
      <c r="L125" s="332">
        <v>100</v>
      </c>
      <c r="M125" s="333">
        <f t="shared" si="132"/>
        <v>-4775</v>
      </c>
      <c r="N125" s="331">
        <v>550</v>
      </c>
      <c r="O125" s="340" t="s">
        <v>598</v>
      </c>
      <c r="P125" s="334">
        <v>44725</v>
      </c>
      <c r="Q125" s="249"/>
      <c r="R125" s="250" t="s">
        <v>863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s="247" customFormat="1" ht="12.75" customHeight="1">
      <c r="A126" s="447">
        <v>10</v>
      </c>
      <c r="B126" s="448">
        <v>44725</v>
      </c>
      <c r="C126" s="449"/>
      <c r="D126" s="449" t="s">
        <v>963</v>
      </c>
      <c r="E126" s="447" t="s">
        <v>588</v>
      </c>
      <c r="F126" s="447">
        <v>80</v>
      </c>
      <c r="G126" s="447">
        <v>48</v>
      </c>
      <c r="H126" s="447">
        <v>84</v>
      </c>
      <c r="I126" s="447" t="s">
        <v>961</v>
      </c>
      <c r="J126" s="417" t="s">
        <v>962</v>
      </c>
      <c r="K126" s="411">
        <f t="shared" ref="K126:K127" si="133">H126-F126</f>
        <v>4</v>
      </c>
      <c r="L126" s="418">
        <v>100</v>
      </c>
      <c r="M126" s="412">
        <f t="shared" ref="M126:M127" si="134">(K126*N126)-L126</f>
        <v>100</v>
      </c>
      <c r="N126" s="411">
        <v>50</v>
      </c>
      <c r="O126" s="406" t="s">
        <v>708</v>
      </c>
      <c r="P126" s="409">
        <v>44725</v>
      </c>
      <c r="Q126" s="249"/>
      <c r="R126" s="250" t="s">
        <v>587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:38" s="247" customFormat="1" ht="12.75" customHeight="1">
      <c r="A127" s="413">
        <v>11</v>
      </c>
      <c r="B127" s="414">
        <v>44726</v>
      </c>
      <c r="C127" s="415"/>
      <c r="D127" s="415" t="s">
        <v>970</v>
      </c>
      <c r="E127" s="413" t="s">
        <v>588</v>
      </c>
      <c r="F127" s="413">
        <v>21</v>
      </c>
      <c r="G127" s="413">
        <v>12</v>
      </c>
      <c r="H127" s="413">
        <v>25.5</v>
      </c>
      <c r="I127" s="413" t="s">
        <v>971</v>
      </c>
      <c r="J127" s="370" t="s">
        <v>972</v>
      </c>
      <c r="K127" s="369">
        <f t="shared" si="133"/>
        <v>4.5</v>
      </c>
      <c r="L127" s="371">
        <v>100</v>
      </c>
      <c r="M127" s="372">
        <f t="shared" si="134"/>
        <v>2375</v>
      </c>
      <c r="N127" s="369">
        <v>550</v>
      </c>
      <c r="O127" s="322" t="s">
        <v>586</v>
      </c>
      <c r="P127" s="362">
        <v>44726</v>
      </c>
      <c r="Q127" s="249"/>
      <c r="R127" s="250" t="s">
        <v>587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413">
        <v>12</v>
      </c>
      <c r="B128" s="414">
        <v>44726</v>
      </c>
      <c r="C128" s="415"/>
      <c r="D128" s="415" t="s">
        <v>976</v>
      </c>
      <c r="E128" s="413" t="s">
        <v>588</v>
      </c>
      <c r="F128" s="413">
        <v>80</v>
      </c>
      <c r="G128" s="413">
        <v>47</v>
      </c>
      <c r="H128" s="413">
        <v>102</v>
      </c>
      <c r="I128" s="413" t="s">
        <v>961</v>
      </c>
      <c r="J128" s="370" t="s">
        <v>978</v>
      </c>
      <c r="K128" s="369">
        <f t="shared" ref="K128:K129" si="135">H128-F128</f>
        <v>22</v>
      </c>
      <c r="L128" s="371">
        <v>100</v>
      </c>
      <c r="M128" s="372">
        <f t="shared" ref="M128:M129" si="136">(K128*N128)-L128</f>
        <v>1000</v>
      </c>
      <c r="N128" s="369">
        <v>50</v>
      </c>
      <c r="O128" s="322" t="s">
        <v>586</v>
      </c>
      <c r="P128" s="362">
        <v>44726</v>
      </c>
      <c r="Q128" s="249"/>
      <c r="R128" s="250" t="s">
        <v>587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413">
        <v>13</v>
      </c>
      <c r="B129" s="414">
        <v>44726</v>
      </c>
      <c r="C129" s="415"/>
      <c r="D129" s="415" t="s">
        <v>977</v>
      </c>
      <c r="E129" s="413" t="s">
        <v>588</v>
      </c>
      <c r="F129" s="413">
        <v>82.5</v>
      </c>
      <c r="G129" s="413">
        <v>48</v>
      </c>
      <c r="H129" s="413">
        <v>92</v>
      </c>
      <c r="I129" s="413" t="s">
        <v>961</v>
      </c>
      <c r="J129" s="370" t="s">
        <v>979</v>
      </c>
      <c r="K129" s="369">
        <f t="shared" si="135"/>
        <v>9.5</v>
      </c>
      <c r="L129" s="371">
        <v>100</v>
      </c>
      <c r="M129" s="372">
        <f t="shared" si="136"/>
        <v>375</v>
      </c>
      <c r="N129" s="369">
        <v>50</v>
      </c>
      <c r="O129" s="322" t="s">
        <v>586</v>
      </c>
      <c r="P129" s="362">
        <v>44726</v>
      </c>
      <c r="Q129" s="249"/>
      <c r="R129" s="250" t="s">
        <v>587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413">
        <v>14</v>
      </c>
      <c r="B130" s="469">
        <v>44727</v>
      </c>
      <c r="C130" s="415"/>
      <c r="D130" s="415" t="s">
        <v>987</v>
      </c>
      <c r="E130" s="413" t="s">
        <v>588</v>
      </c>
      <c r="F130" s="413">
        <v>78</v>
      </c>
      <c r="G130" s="413">
        <v>40</v>
      </c>
      <c r="H130" s="413">
        <v>98</v>
      </c>
      <c r="I130" s="413" t="s">
        <v>961</v>
      </c>
      <c r="J130" s="370" t="s">
        <v>922</v>
      </c>
      <c r="K130" s="369">
        <f t="shared" ref="K130" si="137">H130-F130</f>
        <v>20</v>
      </c>
      <c r="L130" s="371">
        <v>100</v>
      </c>
      <c r="M130" s="372">
        <f t="shared" ref="M130" si="138">(K130*N130)-L130</f>
        <v>900</v>
      </c>
      <c r="N130" s="369">
        <v>50</v>
      </c>
      <c r="O130" s="322" t="s">
        <v>586</v>
      </c>
      <c r="P130" s="362">
        <v>44727</v>
      </c>
      <c r="Q130" s="249"/>
      <c r="R130" s="250" t="s">
        <v>863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247" customFormat="1" ht="12.75" customHeight="1">
      <c r="A131" s="413">
        <v>15</v>
      </c>
      <c r="B131" s="469">
        <v>44727</v>
      </c>
      <c r="C131" s="415"/>
      <c r="D131" s="415" t="s">
        <v>992</v>
      </c>
      <c r="E131" s="413" t="s">
        <v>588</v>
      </c>
      <c r="F131" s="413">
        <v>72</v>
      </c>
      <c r="G131" s="413">
        <v>35</v>
      </c>
      <c r="H131" s="413">
        <v>92</v>
      </c>
      <c r="I131" s="413" t="s">
        <v>961</v>
      </c>
      <c r="J131" s="370" t="s">
        <v>922</v>
      </c>
      <c r="K131" s="369">
        <f t="shared" ref="K131:K132" si="139">H131-F131</f>
        <v>20</v>
      </c>
      <c r="L131" s="371">
        <v>100</v>
      </c>
      <c r="M131" s="372">
        <f t="shared" ref="M131:M132" si="140">(K131*N131)-L131</f>
        <v>900</v>
      </c>
      <c r="N131" s="369">
        <v>50</v>
      </c>
      <c r="O131" s="322" t="s">
        <v>586</v>
      </c>
      <c r="P131" s="362">
        <v>44727</v>
      </c>
      <c r="Q131" s="249"/>
      <c r="R131" s="250" t="s">
        <v>863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:38" s="247" customFormat="1" ht="12.75" customHeight="1">
      <c r="A132" s="450">
        <v>16</v>
      </c>
      <c r="B132" s="475">
        <v>44727</v>
      </c>
      <c r="C132" s="452"/>
      <c r="D132" s="452" t="s">
        <v>970</v>
      </c>
      <c r="E132" s="450" t="s">
        <v>588</v>
      </c>
      <c r="F132" s="450">
        <v>17.5</v>
      </c>
      <c r="G132" s="450">
        <v>9</v>
      </c>
      <c r="H132" s="450">
        <v>9</v>
      </c>
      <c r="I132" s="450" t="s">
        <v>1013</v>
      </c>
      <c r="J132" s="330" t="s">
        <v>965</v>
      </c>
      <c r="K132" s="331">
        <f t="shared" si="139"/>
        <v>-8.5</v>
      </c>
      <c r="L132" s="332">
        <v>100</v>
      </c>
      <c r="M132" s="333">
        <f t="shared" si="140"/>
        <v>-4775</v>
      </c>
      <c r="N132" s="331">
        <v>550</v>
      </c>
      <c r="O132" s="340" t="s">
        <v>598</v>
      </c>
      <c r="P132" s="334">
        <v>44729</v>
      </c>
      <c r="Q132" s="249"/>
      <c r="R132" s="250" t="s">
        <v>587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</row>
    <row r="133" spans="1:38" s="247" customFormat="1" ht="12.75" customHeight="1">
      <c r="A133" s="447">
        <v>17</v>
      </c>
      <c r="B133" s="438">
        <v>44727</v>
      </c>
      <c r="C133" s="449"/>
      <c r="D133" s="449" t="s">
        <v>993</v>
      </c>
      <c r="E133" s="447" t="s">
        <v>588</v>
      </c>
      <c r="F133" s="447">
        <v>87.5</v>
      </c>
      <c r="G133" s="447">
        <v>55</v>
      </c>
      <c r="H133" s="447">
        <v>92.5</v>
      </c>
      <c r="I133" s="447" t="s">
        <v>961</v>
      </c>
      <c r="J133" s="417" t="s">
        <v>994</v>
      </c>
      <c r="K133" s="411">
        <f t="shared" ref="K133:K135" si="141">H133-F133</f>
        <v>5</v>
      </c>
      <c r="L133" s="418">
        <v>100</v>
      </c>
      <c r="M133" s="412">
        <f t="shared" ref="M133:M135" si="142">(K133*N133)-L133</f>
        <v>150</v>
      </c>
      <c r="N133" s="411">
        <v>50</v>
      </c>
      <c r="O133" s="406" t="s">
        <v>708</v>
      </c>
      <c r="P133" s="409">
        <v>44727</v>
      </c>
      <c r="Q133" s="249"/>
      <c r="R133" s="250" t="s">
        <v>587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s="247" customFormat="1" ht="13.5" customHeight="1">
      <c r="A134" s="450">
        <v>19</v>
      </c>
      <c r="B134" s="475">
        <v>44728</v>
      </c>
      <c r="C134" s="452"/>
      <c r="D134" s="452" t="s">
        <v>1007</v>
      </c>
      <c r="E134" s="450" t="s">
        <v>588</v>
      </c>
      <c r="F134" s="450">
        <v>52</v>
      </c>
      <c r="G134" s="450">
        <v>19</v>
      </c>
      <c r="H134" s="450">
        <v>19</v>
      </c>
      <c r="I134" s="450" t="s">
        <v>921</v>
      </c>
      <c r="J134" s="330" t="s">
        <v>1010</v>
      </c>
      <c r="K134" s="331">
        <f t="shared" si="141"/>
        <v>-33</v>
      </c>
      <c r="L134" s="332">
        <v>100</v>
      </c>
      <c r="M134" s="333">
        <f t="shared" si="142"/>
        <v>-1750</v>
      </c>
      <c r="N134" s="331">
        <v>50</v>
      </c>
      <c r="O134" s="340" t="s">
        <v>598</v>
      </c>
      <c r="P134" s="334">
        <v>44728</v>
      </c>
      <c r="Q134" s="249"/>
      <c r="R134" s="250" t="s">
        <v>863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</row>
    <row r="135" spans="1:38" s="247" customFormat="1" ht="12.75" customHeight="1">
      <c r="A135" s="450">
        <v>20</v>
      </c>
      <c r="B135" s="475">
        <v>44728</v>
      </c>
      <c r="C135" s="452"/>
      <c r="D135" s="452" t="s">
        <v>1008</v>
      </c>
      <c r="E135" s="450" t="s">
        <v>588</v>
      </c>
      <c r="F135" s="450">
        <v>85</v>
      </c>
      <c r="G135" s="450">
        <v>19</v>
      </c>
      <c r="H135" s="450">
        <v>19</v>
      </c>
      <c r="I135" s="450" t="s">
        <v>1009</v>
      </c>
      <c r="J135" s="330" t="s">
        <v>1011</v>
      </c>
      <c r="K135" s="331">
        <f t="shared" si="141"/>
        <v>-66</v>
      </c>
      <c r="L135" s="332">
        <v>100</v>
      </c>
      <c r="M135" s="333">
        <f t="shared" si="142"/>
        <v>-1750</v>
      </c>
      <c r="N135" s="331">
        <v>25</v>
      </c>
      <c r="O135" s="340" t="s">
        <v>598</v>
      </c>
      <c r="P135" s="334">
        <v>44728</v>
      </c>
      <c r="Q135" s="249"/>
      <c r="R135" s="250" t="s">
        <v>863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2.75" customHeight="1">
      <c r="A136" s="450">
        <v>21</v>
      </c>
      <c r="B136" s="475">
        <v>44733</v>
      </c>
      <c r="C136" s="452"/>
      <c r="D136" s="452" t="s">
        <v>1039</v>
      </c>
      <c r="E136" s="450" t="s">
        <v>588</v>
      </c>
      <c r="F136" s="450">
        <v>92.5</v>
      </c>
      <c r="G136" s="450">
        <v>50</v>
      </c>
      <c r="H136" s="450">
        <v>50</v>
      </c>
      <c r="I136" s="450" t="s">
        <v>1040</v>
      </c>
      <c r="J136" s="330" t="s">
        <v>1027</v>
      </c>
      <c r="K136" s="331">
        <f t="shared" ref="K136:K137" si="143">H136-F136</f>
        <v>-42.5</v>
      </c>
      <c r="L136" s="332">
        <v>100</v>
      </c>
      <c r="M136" s="333">
        <f t="shared" ref="M136:M137" si="144">(K136*N136)-L136</f>
        <v>-2225</v>
      </c>
      <c r="N136" s="331">
        <v>50</v>
      </c>
      <c r="O136" s="460" t="s">
        <v>598</v>
      </c>
      <c r="P136" s="334">
        <v>44733</v>
      </c>
      <c r="Q136" s="249"/>
      <c r="R136" s="250" t="s">
        <v>863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s="247" customFormat="1" ht="12.75" customHeight="1">
      <c r="A137" s="413">
        <v>22</v>
      </c>
      <c r="B137" s="469">
        <v>44733</v>
      </c>
      <c r="C137" s="415"/>
      <c r="D137" s="415" t="s">
        <v>1045</v>
      </c>
      <c r="E137" s="413" t="s">
        <v>588</v>
      </c>
      <c r="F137" s="413">
        <v>47.5</v>
      </c>
      <c r="G137" s="413">
        <v>28</v>
      </c>
      <c r="H137" s="413">
        <v>56.5</v>
      </c>
      <c r="I137" s="413" t="s">
        <v>1046</v>
      </c>
      <c r="J137" s="370" t="s">
        <v>794</v>
      </c>
      <c r="K137" s="369">
        <f t="shared" si="143"/>
        <v>9</v>
      </c>
      <c r="L137" s="371">
        <v>100</v>
      </c>
      <c r="M137" s="372">
        <f t="shared" si="144"/>
        <v>2150</v>
      </c>
      <c r="N137" s="369">
        <v>250</v>
      </c>
      <c r="O137" s="322" t="s">
        <v>586</v>
      </c>
      <c r="P137" s="362">
        <v>44733</v>
      </c>
      <c r="Q137" s="249"/>
      <c r="R137" s="250" t="s">
        <v>587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s="247" customFormat="1" ht="12.75" customHeight="1">
      <c r="A138" s="413">
        <v>23</v>
      </c>
      <c r="B138" s="469">
        <v>44733</v>
      </c>
      <c r="C138" s="415"/>
      <c r="D138" s="415" t="s">
        <v>1047</v>
      </c>
      <c r="E138" s="413" t="s">
        <v>890</v>
      </c>
      <c r="F138" s="413">
        <v>13</v>
      </c>
      <c r="G138" s="413">
        <v>22</v>
      </c>
      <c r="H138" s="413">
        <v>6.5</v>
      </c>
      <c r="I138" s="413">
        <v>0.5</v>
      </c>
      <c r="J138" s="370" t="s">
        <v>1065</v>
      </c>
      <c r="K138" s="369">
        <f>F138-H138</f>
        <v>6.5</v>
      </c>
      <c r="L138" s="371">
        <v>100</v>
      </c>
      <c r="M138" s="372">
        <f t="shared" ref="M138" si="145">(K138*N138)-L138</f>
        <v>2337.5</v>
      </c>
      <c r="N138" s="369">
        <v>375</v>
      </c>
      <c r="O138" s="322" t="s">
        <v>586</v>
      </c>
      <c r="P138" s="362">
        <v>44733</v>
      </c>
      <c r="Q138" s="249"/>
      <c r="R138" s="250" t="s">
        <v>587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:38" s="247" customFormat="1" ht="12.75" customHeight="1">
      <c r="A139" s="413">
        <v>24</v>
      </c>
      <c r="B139" s="469">
        <v>44734</v>
      </c>
      <c r="C139" s="415"/>
      <c r="D139" s="415" t="s">
        <v>1062</v>
      </c>
      <c r="E139" s="413" t="s">
        <v>588</v>
      </c>
      <c r="F139" s="413">
        <v>67.5</v>
      </c>
      <c r="G139" s="413">
        <v>35</v>
      </c>
      <c r="H139" s="413">
        <v>89</v>
      </c>
      <c r="I139" s="413" t="s">
        <v>961</v>
      </c>
      <c r="J139" s="370" t="s">
        <v>1063</v>
      </c>
      <c r="K139" s="369">
        <f t="shared" ref="K139" si="146">H139-F139</f>
        <v>21.5</v>
      </c>
      <c r="L139" s="371">
        <v>100</v>
      </c>
      <c r="M139" s="372">
        <f t="shared" ref="M139" si="147">(K139*N139)-L139</f>
        <v>975</v>
      </c>
      <c r="N139" s="369">
        <v>50</v>
      </c>
      <c r="O139" s="322" t="s">
        <v>586</v>
      </c>
      <c r="P139" s="362">
        <v>44734</v>
      </c>
      <c r="Q139" s="249"/>
      <c r="R139" s="250"/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:38" s="247" customFormat="1" ht="12.75" customHeight="1">
      <c r="A140" s="413">
        <v>25</v>
      </c>
      <c r="B140" s="469">
        <v>44734</v>
      </c>
      <c r="C140" s="415"/>
      <c r="D140" s="415" t="s">
        <v>1064</v>
      </c>
      <c r="E140" s="413" t="s">
        <v>588</v>
      </c>
      <c r="F140" s="413">
        <v>15.5</v>
      </c>
      <c r="G140" s="413">
        <v>9</v>
      </c>
      <c r="H140" s="413">
        <v>20.5</v>
      </c>
      <c r="I140" s="413" t="s">
        <v>1066</v>
      </c>
      <c r="J140" s="370" t="s">
        <v>1063</v>
      </c>
      <c r="K140" s="369">
        <f t="shared" ref="K140:K141" si="148">H140-F140</f>
        <v>5</v>
      </c>
      <c r="L140" s="371">
        <v>100</v>
      </c>
      <c r="M140" s="372">
        <f t="shared" ref="M140:M141" si="149">(K140*N140)-L140</f>
        <v>3400</v>
      </c>
      <c r="N140" s="369">
        <v>700</v>
      </c>
      <c r="O140" s="322" t="s">
        <v>586</v>
      </c>
      <c r="P140" s="362">
        <v>44735</v>
      </c>
      <c r="Q140" s="249"/>
      <c r="R140" s="250"/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  <c r="AJ140" s="246"/>
      <c r="AK140" s="246"/>
      <c r="AL140" s="246"/>
    </row>
    <row r="141" spans="1:38" s="247" customFormat="1" ht="12.75" customHeight="1">
      <c r="A141" s="413">
        <v>26</v>
      </c>
      <c r="B141" s="469">
        <v>44735</v>
      </c>
      <c r="C141" s="415"/>
      <c r="D141" s="415" t="s">
        <v>1074</v>
      </c>
      <c r="E141" s="413" t="s">
        <v>588</v>
      </c>
      <c r="F141" s="413">
        <v>41</v>
      </c>
      <c r="G141" s="413"/>
      <c r="H141" s="413">
        <v>62</v>
      </c>
      <c r="I141" s="413" t="s">
        <v>1075</v>
      </c>
      <c r="J141" s="370" t="s">
        <v>599</v>
      </c>
      <c r="K141" s="369">
        <f t="shared" si="148"/>
        <v>21</v>
      </c>
      <c r="L141" s="371">
        <v>100</v>
      </c>
      <c r="M141" s="372">
        <f t="shared" si="149"/>
        <v>950</v>
      </c>
      <c r="N141" s="369">
        <v>50</v>
      </c>
      <c r="O141" s="322" t="s">
        <v>586</v>
      </c>
      <c r="P141" s="362">
        <v>44735</v>
      </c>
      <c r="Q141" s="249"/>
      <c r="R141" s="250"/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6"/>
    </row>
    <row r="142" spans="1:38" s="247" customFormat="1" ht="12.75" customHeight="1">
      <c r="A142" s="450">
        <v>27</v>
      </c>
      <c r="B142" s="475">
        <v>44735</v>
      </c>
      <c r="C142" s="452"/>
      <c r="D142" s="452" t="s">
        <v>1076</v>
      </c>
      <c r="E142" s="450" t="s">
        <v>890</v>
      </c>
      <c r="F142" s="450">
        <v>55</v>
      </c>
      <c r="G142" s="450">
        <v>94</v>
      </c>
      <c r="H142" s="450">
        <v>94</v>
      </c>
      <c r="I142" s="450">
        <v>0.5</v>
      </c>
      <c r="J142" s="330" t="s">
        <v>1084</v>
      </c>
      <c r="K142" s="331">
        <f>F142-H142</f>
        <v>-39</v>
      </c>
      <c r="L142" s="332">
        <v>100</v>
      </c>
      <c r="M142" s="333">
        <f t="shared" ref="M142:M146" si="150">(K142*N142)-L142</f>
        <v>-4000</v>
      </c>
      <c r="N142" s="331">
        <v>100</v>
      </c>
      <c r="O142" s="460" t="s">
        <v>598</v>
      </c>
      <c r="P142" s="334">
        <v>44735</v>
      </c>
      <c r="Q142" s="249"/>
      <c r="R142" s="250"/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  <c r="AJ142" s="246"/>
      <c r="AK142" s="246"/>
      <c r="AL142" s="246"/>
    </row>
    <row r="143" spans="1:38" s="247" customFormat="1" ht="12.75" customHeight="1">
      <c r="A143" s="413">
        <v>28</v>
      </c>
      <c r="B143" s="469">
        <v>44735</v>
      </c>
      <c r="C143" s="415"/>
      <c r="D143" s="415" t="s">
        <v>1062</v>
      </c>
      <c r="E143" s="413" t="s">
        <v>588</v>
      </c>
      <c r="F143" s="413">
        <v>31</v>
      </c>
      <c r="G143" s="413"/>
      <c r="H143" s="413">
        <v>57.5</v>
      </c>
      <c r="I143" s="413" t="s">
        <v>1077</v>
      </c>
      <c r="J143" s="370" t="s">
        <v>1083</v>
      </c>
      <c r="K143" s="369">
        <f t="shared" ref="K143:K146" si="151">H143-F143</f>
        <v>26.5</v>
      </c>
      <c r="L143" s="371">
        <v>100</v>
      </c>
      <c r="M143" s="372">
        <f t="shared" si="150"/>
        <v>1225</v>
      </c>
      <c r="N143" s="369">
        <v>50</v>
      </c>
      <c r="O143" s="322" t="s">
        <v>586</v>
      </c>
      <c r="P143" s="362">
        <v>44735</v>
      </c>
      <c r="Q143" s="249"/>
      <c r="R143" s="250"/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  <c r="AJ143" s="246"/>
      <c r="AK143" s="246"/>
      <c r="AL143" s="246"/>
    </row>
    <row r="144" spans="1:38" s="247" customFormat="1" ht="12.75" customHeight="1">
      <c r="A144" s="413">
        <v>29</v>
      </c>
      <c r="B144" s="469">
        <v>44735</v>
      </c>
      <c r="C144" s="415"/>
      <c r="D144" s="415" t="s">
        <v>1078</v>
      </c>
      <c r="E144" s="413" t="s">
        <v>588</v>
      </c>
      <c r="F144" s="413">
        <v>77.5</v>
      </c>
      <c r="G144" s="413"/>
      <c r="H144" s="413">
        <v>125</v>
      </c>
      <c r="I144" s="413" t="s">
        <v>1079</v>
      </c>
      <c r="J144" s="370" t="s">
        <v>741</v>
      </c>
      <c r="K144" s="369">
        <f t="shared" si="151"/>
        <v>47.5</v>
      </c>
      <c r="L144" s="371">
        <v>100</v>
      </c>
      <c r="M144" s="372">
        <f t="shared" si="150"/>
        <v>2275</v>
      </c>
      <c r="N144" s="369">
        <v>50</v>
      </c>
      <c r="O144" s="322" t="s">
        <v>586</v>
      </c>
      <c r="P144" s="362">
        <v>44735</v>
      </c>
      <c r="Q144" s="249"/>
      <c r="R144" s="250"/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</row>
    <row r="145" spans="1:38" s="247" customFormat="1" ht="12.75" customHeight="1">
      <c r="A145" s="413">
        <v>30</v>
      </c>
      <c r="B145" s="469">
        <v>44735</v>
      </c>
      <c r="C145" s="415"/>
      <c r="D145" s="415" t="s">
        <v>1080</v>
      </c>
      <c r="E145" s="413" t="s">
        <v>588</v>
      </c>
      <c r="F145" s="413">
        <v>52.5</v>
      </c>
      <c r="G145" s="413"/>
      <c r="H145" s="413">
        <v>92.5</v>
      </c>
      <c r="I145" s="413">
        <v>150</v>
      </c>
      <c r="J145" s="370" t="s">
        <v>630</v>
      </c>
      <c r="K145" s="369">
        <f t="shared" si="151"/>
        <v>40</v>
      </c>
      <c r="L145" s="371">
        <v>100</v>
      </c>
      <c r="M145" s="372">
        <f t="shared" si="150"/>
        <v>1900</v>
      </c>
      <c r="N145" s="369">
        <v>50</v>
      </c>
      <c r="O145" s="322" t="s">
        <v>586</v>
      </c>
      <c r="P145" s="362">
        <v>44735</v>
      </c>
      <c r="Q145" s="249"/>
      <c r="R145" s="250"/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  <c r="AJ145" s="246"/>
      <c r="AK145" s="246"/>
      <c r="AL145" s="246"/>
    </row>
    <row r="146" spans="1:38" s="247" customFormat="1" ht="12.75" customHeight="1">
      <c r="A146" s="450">
        <v>31</v>
      </c>
      <c r="B146" s="475">
        <v>44735</v>
      </c>
      <c r="C146" s="452"/>
      <c r="D146" s="452" t="s">
        <v>1081</v>
      </c>
      <c r="E146" s="450" t="s">
        <v>588</v>
      </c>
      <c r="F146" s="450">
        <v>52.5</v>
      </c>
      <c r="G146" s="450"/>
      <c r="H146" s="450">
        <v>0</v>
      </c>
      <c r="I146" s="450">
        <v>150</v>
      </c>
      <c r="J146" s="330" t="s">
        <v>1082</v>
      </c>
      <c r="K146" s="331">
        <f t="shared" si="151"/>
        <v>-52.5</v>
      </c>
      <c r="L146" s="332">
        <v>100</v>
      </c>
      <c r="M146" s="333">
        <f t="shared" si="150"/>
        <v>-2725</v>
      </c>
      <c r="N146" s="331">
        <v>50</v>
      </c>
      <c r="O146" s="460" t="s">
        <v>598</v>
      </c>
      <c r="P146" s="334">
        <v>44735</v>
      </c>
      <c r="Q146" s="249"/>
      <c r="R146" s="250"/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  <c r="AJ146" s="246"/>
      <c r="AK146" s="246"/>
      <c r="AL146" s="246"/>
    </row>
    <row r="147" spans="1:38" s="247" customFormat="1" ht="12.75" customHeight="1">
      <c r="A147" s="482"/>
      <c r="B147" s="432"/>
      <c r="C147" s="483"/>
      <c r="D147" s="483"/>
      <c r="E147" s="482"/>
      <c r="F147" s="482"/>
      <c r="G147" s="482"/>
      <c r="H147" s="482"/>
      <c r="I147" s="482"/>
      <c r="J147" s="284"/>
      <c r="K147" s="252"/>
      <c r="L147" s="272"/>
      <c r="M147" s="273"/>
      <c r="N147" s="252"/>
      <c r="O147" s="284"/>
      <c r="P147" s="248"/>
      <c r="Q147" s="249"/>
      <c r="R147" s="250"/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  <c r="AJ147" s="246"/>
      <c r="AK147" s="246"/>
      <c r="AL147" s="246"/>
    </row>
    <row r="148" spans="1:38" ht="14.25" customHeight="1">
      <c r="A148" s="343"/>
      <c r="B148" s="248"/>
      <c r="C148" s="344"/>
      <c r="D148" s="345"/>
      <c r="E148" s="343"/>
      <c r="F148" s="343"/>
      <c r="G148" s="343"/>
      <c r="H148" s="346"/>
      <c r="I148" s="347"/>
      <c r="J148" s="284"/>
      <c r="K148" s="252"/>
      <c r="L148" s="272"/>
      <c r="M148" s="273"/>
      <c r="N148" s="252"/>
      <c r="O148" s="284"/>
      <c r="P148" s="248"/>
      <c r="Q148" s="1"/>
      <c r="R148" s="250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2.75" customHeight="1">
      <c r="A149" s="151"/>
      <c r="B149" s="156"/>
      <c r="C149" s="156"/>
      <c r="D149" s="157"/>
      <c r="E149" s="151"/>
      <c r="F149" s="158"/>
      <c r="G149" s="151"/>
      <c r="H149" s="151"/>
      <c r="I149" s="151"/>
      <c r="J149" s="156"/>
      <c r="K149" s="159"/>
      <c r="L149" s="151"/>
      <c r="M149" s="151"/>
      <c r="N149" s="151"/>
      <c r="O149" s="160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38" ht="38.25" customHeight="1">
      <c r="A150" s="94" t="s">
        <v>610</v>
      </c>
      <c r="B150" s="161"/>
      <c r="C150" s="161"/>
      <c r="D150" s="162"/>
      <c r="E150" s="135"/>
      <c r="F150" s="6"/>
      <c r="G150" s="6"/>
      <c r="H150" s="136"/>
      <c r="I150" s="163"/>
      <c r="J150" s="1"/>
      <c r="K150" s="6"/>
      <c r="L150" s="6"/>
      <c r="M150" s="6"/>
      <c r="N150" s="1"/>
      <c r="O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38" s="247" customFormat="1" ht="14.25" customHeight="1">
      <c r="A151" s="95" t="s">
        <v>16</v>
      </c>
      <c r="B151" s="96" t="s">
        <v>563</v>
      </c>
      <c r="C151" s="96"/>
      <c r="D151" s="97" t="s">
        <v>574</v>
      </c>
      <c r="E151" s="96" t="s">
        <v>575</v>
      </c>
      <c r="F151" s="96" t="s">
        <v>576</v>
      </c>
      <c r="G151" s="96" t="s">
        <v>577</v>
      </c>
      <c r="H151" s="96" t="s">
        <v>578</v>
      </c>
      <c r="I151" s="96" t="s">
        <v>579</v>
      </c>
      <c r="J151" s="95" t="s">
        <v>580</v>
      </c>
      <c r="K151" s="139" t="s">
        <v>597</v>
      </c>
      <c r="L151" s="140" t="s">
        <v>582</v>
      </c>
      <c r="M151" s="98" t="s">
        <v>583</v>
      </c>
      <c r="N151" s="96" t="s">
        <v>584</v>
      </c>
      <c r="O151" s="97" t="s">
        <v>585</v>
      </c>
      <c r="P151" s="96" t="s">
        <v>817</v>
      </c>
      <c r="Q151" s="246"/>
      <c r="R151" s="6"/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246"/>
      <c r="AG151" s="246"/>
      <c r="AH151" s="246"/>
      <c r="AI151" s="246"/>
      <c r="AJ151" s="246"/>
      <c r="AK151" s="246"/>
      <c r="AL151" s="246"/>
    </row>
    <row r="152" spans="1:38" s="247" customFormat="1" ht="12.75" customHeight="1">
      <c r="A152" s="351">
        <v>1</v>
      </c>
      <c r="B152" s="337">
        <v>44488</v>
      </c>
      <c r="C152" s="337"/>
      <c r="D152" s="338" t="s">
        <v>869</v>
      </c>
      <c r="E152" s="339" t="s">
        <v>860</v>
      </c>
      <c r="F152" s="339">
        <v>235.25</v>
      </c>
      <c r="G152" s="339">
        <v>198</v>
      </c>
      <c r="H152" s="339">
        <v>273</v>
      </c>
      <c r="I152" s="339" t="s">
        <v>822</v>
      </c>
      <c r="J152" s="326" t="s">
        <v>868</v>
      </c>
      <c r="K152" s="326">
        <f t="shared" ref="K152" si="152">H152-F152</f>
        <v>37.75</v>
      </c>
      <c r="L152" s="327">
        <f t="shared" ref="L152" si="153">(F152*-0.7)/100</f>
        <v>-1.6467499999999999</v>
      </c>
      <c r="M152" s="328">
        <f t="shared" ref="M152" si="154">(K152+L152)/F152</f>
        <v>0.15346758767268864</v>
      </c>
      <c r="N152" s="326" t="s">
        <v>586</v>
      </c>
      <c r="O152" s="329">
        <v>44700</v>
      </c>
      <c r="P152" s="326"/>
      <c r="Q152" s="246"/>
      <c r="R152" s="1" t="s">
        <v>587</v>
      </c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  <c r="AH152" s="246"/>
      <c r="AI152" s="246"/>
      <c r="AJ152" s="246"/>
      <c r="AK152" s="246"/>
      <c r="AL152" s="246"/>
    </row>
    <row r="153" spans="1:38" s="247" customFormat="1" ht="12.75" customHeight="1">
      <c r="A153" s="356">
        <v>2</v>
      </c>
      <c r="B153" s="357">
        <v>44651</v>
      </c>
      <c r="C153" s="358"/>
      <c r="D153" s="359" t="s">
        <v>436</v>
      </c>
      <c r="E153" s="360" t="s">
        <v>588</v>
      </c>
      <c r="F153" s="360">
        <v>379</v>
      </c>
      <c r="G153" s="360">
        <v>348</v>
      </c>
      <c r="H153" s="360">
        <v>403.5</v>
      </c>
      <c r="I153" s="360" t="s">
        <v>862</v>
      </c>
      <c r="J153" s="322" t="s">
        <v>880</v>
      </c>
      <c r="K153" s="322">
        <f t="shared" ref="K153" si="155">H153-F153</f>
        <v>24.5</v>
      </c>
      <c r="L153" s="323">
        <f t="shared" ref="L153" si="156">(F153*-0.7)/100</f>
        <v>-2.653</v>
      </c>
      <c r="M153" s="324">
        <f t="shared" ref="M153" si="157">(K153+L153)/F153</f>
        <v>5.7643799472295518E-2</v>
      </c>
      <c r="N153" s="322" t="s">
        <v>586</v>
      </c>
      <c r="O153" s="325">
        <v>44713</v>
      </c>
      <c r="P153" s="322"/>
      <c r="Q153" s="246"/>
      <c r="R153" s="246" t="s">
        <v>587</v>
      </c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  <c r="AJ153" s="246"/>
      <c r="AK153" s="246"/>
      <c r="AL153" s="246"/>
    </row>
    <row r="154" spans="1:38" ht="14.25" customHeight="1">
      <c r="A154" s="356">
        <v>3</v>
      </c>
      <c r="B154" s="357">
        <v>44687</v>
      </c>
      <c r="C154" s="358"/>
      <c r="D154" s="359" t="s">
        <v>71</v>
      </c>
      <c r="E154" s="360" t="s">
        <v>588</v>
      </c>
      <c r="F154" s="360">
        <v>228</v>
      </c>
      <c r="G154" s="360">
        <v>206</v>
      </c>
      <c r="H154" s="360">
        <v>244</v>
      </c>
      <c r="I154" s="360" t="s">
        <v>865</v>
      </c>
      <c r="J154" s="322" t="s">
        <v>879</v>
      </c>
      <c r="K154" s="322">
        <f t="shared" ref="K154:K155" si="158">H154-F154</f>
        <v>16</v>
      </c>
      <c r="L154" s="323">
        <f t="shared" ref="L154" si="159">(F154*-0.7)/100</f>
        <v>-1.5959999999999999</v>
      </c>
      <c r="M154" s="324">
        <f t="shared" ref="M154:M155" si="160">(K154+L154)/F154</f>
        <v>6.3175438596491232E-2</v>
      </c>
      <c r="N154" s="322" t="s">
        <v>586</v>
      </c>
      <c r="O154" s="325">
        <v>44713</v>
      </c>
      <c r="P154" s="360"/>
      <c r="R154" s="246" t="s">
        <v>587</v>
      </c>
      <c r="S154" s="41"/>
      <c r="T154" s="1"/>
      <c r="U154" s="1"/>
      <c r="V154" s="1"/>
      <c r="W154" s="1"/>
      <c r="X154" s="1"/>
      <c r="Y154" s="1"/>
      <c r="Z154" s="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</row>
    <row r="155" spans="1:38" ht="14.25" customHeight="1">
      <c r="A155" s="351">
        <v>4</v>
      </c>
      <c r="B155" s="337">
        <v>44736</v>
      </c>
      <c r="C155" s="337"/>
      <c r="D155" s="338" t="s">
        <v>1094</v>
      </c>
      <c r="E155" s="339" t="s">
        <v>588</v>
      </c>
      <c r="F155" s="339">
        <v>1450</v>
      </c>
      <c r="G155" s="339">
        <v>1300</v>
      </c>
      <c r="H155" s="339">
        <v>1625</v>
      </c>
      <c r="I155" s="339" t="s">
        <v>1095</v>
      </c>
      <c r="J155" s="326" t="s">
        <v>1096</v>
      </c>
      <c r="K155" s="326">
        <f t="shared" si="158"/>
        <v>175</v>
      </c>
      <c r="L155" s="327">
        <f>(F155*-0.07)/100</f>
        <v>-1.0150000000000001</v>
      </c>
      <c r="M155" s="328">
        <f t="shared" si="160"/>
        <v>0.11998965517241381</v>
      </c>
      <c r="N155" s="326" t="s">
        <v>586</v>
      </c>
      <c r="O155" s="329">
        <v>44736</v>
      </c>
      <c r="P155" s="326"/>
      <c r="R155" s="246"/>
      <c r="S155" s="41"/>
      <c r="T155" s="1"/>
      <c r="U155" s="1"/>
      <c r="V155" s="1"/>
      <c r="W155" s="1"/>
      <c r="X155" s="1"/>
      <c r="Y155" s="1"/>
      <c r="Z155" s="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</row>
    <row r="156" spans="1:38" ht="12.75" customHeight="1">
      <c r="A156" s="164"/>
      <c r="B156" s="141"/>
      <c r="C156" s="165"/>
      <c r="D156" s="100"/>
      <c r="E156" s="166"/>
      <c r="F156" s="166"/>
      <c r="G156" s="166"/>
      <c r="H156" s="166"/>
      <c r="I156" s="166"/>
      <c r="J156" s="166"/>
      <c r="K156" s="167"/>
      <c r="L156" s="168"/>
      <c r="M156" s="166"/>
      <c r="N156" s="169"/>
      <c r="O156" s="170"/>
      <c r="P156" s="170"/>
      <c r="R156" s="6"/>
      <c r="S156" s="1"/>
      <c r="T156" s="1"/>
      <c r="U156" s="1"/>
      <c r="V156" s="1"/>
      <c r="W156" s="1"/>
      <c r="X156" s="1"/>
      <c r="Y156" s="1"/>
    </row>
    <row r="157" spans="1:38" ht="12.75" customHeight="1">
      <c r="A157" s="119" t="s">
        <v>590</v>
      </c>
      <c r="B157" s="119"/>
      <c r="C157" s="119"/>
      <c r="D157" s="119"/>
      <c r="E157" s="41"/>
      <c r="F157" s="127" t="s">
        <v>592</v>
      </c>
      <c r="G157" s="56"/>
      <c r="H157" s="56"/>
      <c r="I157" s="56"/>
      <c r="J157" s="6"/>
      <c r="K157" s="145"/>
      <c r="L157" s="146"/>
      <c r="M157" s="6"/>
      <c r="N157" s="109"/>
      <c r="O157" s="17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26" t="s">
        <v>591</v>
      </c>
      <c r="B158" s="119"/>
      <c r="C158" s="119"/>
      <c r="D158" s="119"/>
      <c r="E158" s="6"/>
      <c r="F158" s="127" t="s">
        <v>594</v>
      </c>
      <c r="G158" s="6"/>
      <c r="H158" s="6" t="s">
        <v>813</v>
      </c>
      <c r="I158" s="6"/>
      <c r="J158" s="1"/>
      <c r="K158" s="6"/>
      <c r="L158" s="6"/>
      <c r="M158" s="6"/>
      <c r="N158" s="1"/>
      <c r="O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26"/>
      <c r="B159" s="119"/>
      <c r="C159" s="119"/>
      <c r="D159" s="119"/>
      <c r="E159" s="6"/>
      <c r="F159" s="127"/>
      <c r="G159" s="6"/>
      <c r="H159" s="6"/>
      <c r="I159" s="6"/>
      <c r="J159" s="1"/>
      <c r="K159" s="6"/>
      <c r="L159" s="6"/>
      <c r="M159" s="6"/>
      <c r="N159" s="1"/>
      <c r="O159" s="1"/>
      <c r="Q159" s="1"/>
      <c r="R159" s="56"/>
      <c r="S159" s="1"/>
      <c r="T159" s="1"/>
      <c r="U159" s="1"/>
      <c r="V159" s="1"/>
      <c r="W159" s="1"/>
      <c r="X159" s="1"/>
      <c r="Y159" s="1"/>
      <c r="Z159" s="1"/>
    </row>
    <row r="160" spans="1:38" ht="38.25" customHeight="1">
      <c r="A160" s="1"/>
      <c r="B160" s="134" t="s">
        <v>611</v>
      </c>
      <c r="C160" s="134"/>
      <c r="D160" s="134"/>
      <c r="E160" s="134"/>
      <c r="F160" s="135"/>
      <c r="G160" s="6"/>
      <c r="H160" s="6"/>
      <c r="I160" s="136"/>
      <c r="J160" s="137"/>
      <c r="K160" s="138"/>
      <c r="L160" s="137"/>
      <c r="M160" s="6"/>
      <c r="N160" s="1"/>
      <c r="O160" s="1"/>
      <c r="Q160" s="1"/>
      <c r="R160" s="56"/>
      <c r="S160" s="1"/>
      <c r="T160" s="1"/>
      <c r="U160" s="1"/>
      <c r="V160" s="1"/>
      <c r="W160" s="1"/>
      <c r="X160" s="1"/>
      <c r="Y160" s="1"/>
      <c r="Z160" s="1"/>
    </row>
    <row r="161" spans="1:38" ht="14.25" customHeight="1">
      <c r="A161" s="95" t="s">
        <v>16</v>
      </c>
      <c r="B161" s="96" t="s">
        <v>563</v>
      </c>
      <c r="C161" s="96"/>
      <c r="D161" s="97" t="s">
        <v>574</v>
      </c>
      <c r="E161" s="96" t="s">
        <v>575</v>
      </c>
      <c r="F161" s="96" t="s">
        <v>576</v>
      </c>
      <c r="G161" s="96" t="s">
        <v>596</v>
      </c>
      <c r="H161" s="96" t="s">
        <v>578</v>
      </c>
      <c r="I161" s="96" t="s">
        <v>579</v>
      </c>
      <c r="J161" s="172" t="s">
        <v>580</v>
      </c>
      <c r="K161" s="139" t="s">
        <v>597</v>
      </c>
      <c r="L161" s="149" t="s">
        <v>605</v>
      </c>
      <c r="M161" s="96" t="s">
        <v>606</v>
      </c>
      <c r="N161" s="140" t="s">
        <v>582</v>
      </c>
      <c r="O161" s="98" t="s">
        <v>583</v>
      </c>
      <c r="P161" s="96" t="s">
        <v>584</v>
      </c>
      <c r="Q161" s="97" t="s">
        <v>585</v>
      </c>
      <c r="R161" s="56"/>
      <c r="S161" s="113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38" ht="14.25" customHeight="1">
      <c r="A162" s="101"/>
      <c r="B162" s="102"/>
      <c r="C162" s="173"/>
      <c r="D162" s="103"/>
      <c r="E162" s="104"/>
      <c r="F162" s="174"/>
      <c r="G162" s="101"/>
      <c r="H162" s="104"/>
      <c r="I162" s="105"/>
      <c r="J162" s="175"/>
      <c r="K162" s="175"/>
      <c r="L162" s="176"/>
      <c r="M162" s="99"/>
      <c r="N162" s="176"/>
      <c r="O162" s="177"/>
      <c r="P162" s="178"/>
      <c r="Q162" s="179"/>
      <c r="R162" s="144"/>
      <c r="S162" s="113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38" ht="14.25" customHeight="1">
      <c r="A163" s="101"/>
      <c r="B163" s="102"/>
      <c r="C163" s="173"/>
      <c r="D163" s="103"/>
      <c r="E163" s="104"/>
      <c r="F163" s="174"/>
      <c r="G163" s="101"/>
      <c r="H163" s="104"/>
      <c r="I163" s="105"/>
      <c r="J163" s="175"/>
      <c r="K163" s="175"/>
      <c r="L163" s="176"/>
      <c r="M163" s="99"/>
      <c r="N163" s="176"/>
      <c r="O163" s="177"/>
      <c r="P163" s="178"/>
      <c r="Q163" s="179"/>
      <c r="R163" s="144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4.25" customHeight="1">
      <c r="A164" s="101"/>
      <c r="B164" s="102"/>
      <c r="C164" s="173"/>
      <c r="D164" s="103"/>
      <c r="E164" s="104"/>
      <c r="F164" s="174"/>
      <c r="G164" s="101"/>
      <c r="H164" s="104"/>
      <c r="I164" s="105"/>
      <c r="J164" s="175"/>
      <c r="K164" s="175"/>
      <c r="L164" s="176"/>
      <c r="M164" s="99"/>
      <c r="N164" s="176"/>
      <c r="O164" s="177"/>
      <c r="P164" s="178"/>
      <c r="Q164" s="179"/>
      <c r="R164" s="6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4.25" customHeight="1">
      <c r="A165" s="101"/>
      <c r="B165" s="102"/>
      <c r="C165" s="173"/>
      <c r="D165" s="103"/>
      <c r="E165" s="104"/>
      <c r="F165" s="175"/>
      <c r="G165" s="101"/>
      <c r="H165" s="104"/>
      <c r="I165" s="105"/>
      <c r="J165" s="175"/>
      <c r="K165" s="175"/>
      <c r="L165" s="176"/>
      <c r="M165" s="99"/>
      <c r="N165" s="176"/>
      <c r="O165" s="177"/>
      <c r="P165" s="178"/>
      <c r="Q165" s="179"/>
      <c r="R165" s="6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4.25" customHeight="1">
      <c r="A166" s="101"/>
      <c r="B166" s="102"/>
      <c r="C166" s="173"/>
      <c r="D166" s="103"/>
      <c r="E166" s="104"/>
      <c r="F166" s="175"/>
      <c r="G166" s="101"/>
      <c r="H166" s="104"/>
      <c r="I166" s="105"/>
      <c r="J166" s="175"/>
      <c r="K166" s="175"/>
      <c r="L166" s="176"/>
      <c r="M166" s="99"/>
      <c r="N166" s="176"/>
      <c r="O166" s="177"/>
      <c r="P166" s="178"/>
      <c r="Q166" s="179"/>
      <c r="R166" s="6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4.25" customHeight="1">
      <c r="A167" s="101"/>
      <c r="B167" s="102"/>
      <c r="C167" s="173"/>
      <c r="D167" s="103"/>
      <c r="E167" s="104"/>
      <c r="F167" s="174"/>
      <c r="G167" s="101"/>
      <c r="H167" s="104"/>
      <c r="I167" s="105"/>
      <c r="J167" s="175"/>
      <c r="K167" s="175"/>
      <c r="L167" s="176"/>
      <c r="M167" s="99"/>
      <c r="N167" s="176"/>
      <c r="O167" s="177"/>
      <c r="P167" s="178"/>
      <c r="Q167" s="179"/>
      <c r="R167" s="6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4.25" customHeight="1">
      <c r="A168" s="101"/>
      <c r="B168" s="102"/>
      <c r="C168" s="173"/>
      <c r="D168" s="103"/>
      <c r="E168" s="104"/>
      <c r="F168" s="174"/>
      <c r="G168" s="101"/>
      <c r="H168" s="104"/>
      <c r="I168" s="105"/>
      <c r="J168" s="175"/>
      <c r="K168" s="175"/>
      <c r="L168" s="175"/>
      <c r="M168" s="175"/>
      <c r="N168" s="176"/>
      <c r="O168" s="180"/>
      <c r="P168" s="178"/>
      <c r="Q168" s="179"/>
      <c r="R168" s="6"/>
      <c r="S168" s="113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4.25" customHeight="1">
      <c r="A169" s="101"/>
      <c r="B169" s="102"/>
      <c r="C169" s="173"/>
      <c r="D169" s="103"/>
      <c r="E169" s="104"/>
      <c r="F169" s="175"/>
      <c r="G169" s="101"/>
      <c r="H169" s="104"/>
      <c r="I169" s="105"/>
      <c r="J169" s="175"/>
      <c r="K169" s="175"/>
      <c r="L169" s="176"/>
      <c r="M169" s="99"/>
      <c r="N169" s="176"/>
      <c r="O169" s="177"/>
      <c r="P169" s="178"/>
      <c r="Q169" s="179"/>
      <c r="R169" s="144"/>
      <c r="S169" s="113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2.75" customHeight="1">
      <c r="A170" s="101"/>
      <c r="B170" s="102"/>
      <c r="C170" s="173"/>
      <c r="D170" s="103"/>
      <c r="E170" s="104"/>
      <c r="F170" s="174"/>
      <c r="G170" s="101"/>
      <c r="H170" s="104"/>
      <c r="I170" s="105"/>
      <c r="J170" s="181"/>
      <c r="K170" s="181"/>
      <c r="L170" s="181"/>
      <c r="M170" s="181"/>
      <c r="N170" s="182"/>
      <c r="O170" s="177"/>
      <c r="P170" s="106"/>
      <c r="Q170" s="179"/>
      <c r="R170" s="144"/>
      <c r="S170" s="1"/>
      <c r="T170" s="1"/>
      <c r="U170" s="1"/>
      <c r="V170" s="1"/>
      <c r="W170" s="1"/>
      <c r="X170" s="1"/>
      <c r="Y170" s="1"/>
      <c r="Z170" s="1"/>
    </row>
    <row r="171" spans="1:38" ht="12.75" customHeight="1">
      <c r="A171" s="126"/>
      <c r="B171" s="119"/>
      <c r="C171" s="119"/>
      <c r="D171" s="119"/>
      <c r="E171" s="6"/>
      <c r="F171" s="127"/>
      <c r="G171" s="6"/>
      <c r="H171" s="6"/>
      <c r="I171" s="6"/>
      <c r="J171" s="1"/>
      <c r="K171" s="6"/>
      <c r="L171" s="6"/>
      <c r="M171" s="6"/>
      <c r="N171" s="1"/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38" ht="12.75" customHeight="1">
      <c r="A172" s="126"/>
      <c r="B172" s="119"/>
      <c r="C172" s="119"/>
      <c r="D172" s="119"/>
      <c r="E172" s="6"/>
      <c r="F172" s="127"/>
      <c r="G172" s="56"/>
      <c r="H172" s="41"/>
      <c r="I172" s="56"/>
      <c r="J172" s="6"/>
      <c r="K172" s="145"/>
      <c r="L172" s="146"/>
      <c r="M172" s="6"/>
      <c r="N172" s="109"/>
      <c r="O172" s="147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38" ht="12.75" customHeight="1">
      <c r="A173" s="56"/>
      <c r="B173" s="108"/>
      <c r="C173" s="108"/>
      <c r="D173" s="41"/>
      <c r="E173" s="56"/>
      <c r="F173" s="56"/>
      <c r="G173" s="56"/>
      <c r="H173" s="41"/>
      <c r="I173" s="56"/>
      <c r="J173" s="6"/>
      <c r="K173" s="145"/>
      <c r="L173" s="146"/>
      <c r="M173" s="6"/>
      <c r="N173" s="109"/>
      <c r="O173" s="147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38.25" customHeight="1">
      <c r="A174" s="41"/>
      <c r="B174" s="183" t="s">
        <v>612</v>
      </c>
      <c r="C174" s="183"/>
      <c r="D174" s="183"/>
      <c r="E174" s="183"/>
      <c r="F174" s="6"/>
      <c r="G174" s="6"/>
      <c r="H174" s="137"/>
      <c r="I174" s="6"/>
      <c r="J174" s="137"/>
      <c r="K174" s="138"/>
      <c r="L174" s="6"/>
      <c r="M174" s="6"/>
      <c r="N174" s="1"/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95" t="s">
        <v>16</v>
      </c>
      <c r="B175" s="96" t="s">
        <v>563</v>
      </c>
      <c r="C175" s="96"/>
      <c r="D175" s="97" t="s">
        <v>574</v>
      </c>
      <c r="E175" s="96" t="s">
        <v>575</v>
      </c>
      <c r="F175" s="96" t="s">
        <v>576</v>
      </c>
      <c r="G175" s="96" t="s">
        <v>613</v>
      </c>
      <c r="H175" s="96" t="s">
        <v>614</v>
      </c>
      <c r="I175" s="96" t="s">
        <v>579</v>
      </c>
      <c r="J175" s="184" t="s">
        <v>580</v>
      </c>
      <c r="K175" s="96" t="s">
        <v>581</v>
      </c>
      <c r="L175" s="96" t="s">
        <v>615</v>
      </c>
      <c r="M175" s="96" t="s">
        <v>584</v>
      </c>
      <c r="N175" s="97" t="s">
        <v>585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185">
        <v>1</v>
      </c>
      <c r="B176" s="186">
        <v>41579</v>
      </c>
      <c r="C176" s="186"/>
      <c r="D176" s="187" t="s">
        <v>616</v>
      </c>
      <c r="E176" s="188" t="s">
        <v>617</v>
      </c>
      <c r="F176" s="189">
        <v>82</v>
      </c>
      <c r="G176" s="188" t="s">
        <v>618</v>
      </c>
      <c r="H176" s="188">
        <v>100</v>
      </c>
      <c r="I176" s="190">
        <v>100</v>
      </c>
      <c r="J176" s="191" t="s">
        <v>619</v>
      </c>
      <c r="K176" s="192">
        <f t="shared" ref="K176:K228" si="161">H176-F176</f>
        <v>18</v>
      </c>
      <c r="L176" s="193">
        <f t="shared" ref="L176:L228" si="162">K176/F176</f>
        <v>0.21951219512195122</v>
      </c>
      <c r="M176" s="188" t="s">
        <v>586</v>
      </c>
      <c r="N176" s="194">
        <v>42657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2</v>
      </c>
      <c r="B177" s="186">
        <v>41794</v>
      </c>
      <c r="C177" s="186"/>
      <c r="D177" s="187" t="s">
        <v>620</v>
      </c>
      <c r="E177" s="188" t="s">
        <v>588</v>
      </c>
      <c r="F177" s="189">
        <v>257</v>
      </c>
      <c r="G177" s="188" t="s">
        <v>618</v>
      </c>
      <c r="H177" s="188">
        <v>300</v>
      </c>
      <c r="I177" s="190">
        <v>300</v>
      </c>
      <c r="J177" s="191" t="s">
        <v>619</v>
      </c>
      <c r="K177" s="192">
        <f t="shared" si="161"/>
        <v>43</v>
      </c>
      <c r="L177" s="193">
        <f t="shared" si="162"/>
        <v>0.16731517509727625</v>
      </c>
      <c r="M177" s="188" t="s">
        <v>586</v>
      </c>
      <c r="N177" s="194">
        <v>41822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3</v>
      </c>
      <c r="B178" s="186">
        <v>41828</v>
      </c>
      <c r="C178" s="186"/>
      <c r="D178" s="187" t="s">
        <v>621</v>
      </c>
      <c r="E178" s="188" t="s">
        <v>588</v>
      </c>
      <c r="F178" s="189">
        <v>393</v>
      </c>
      <c r="G178" s="188" t="s">
        <v>618</v>
      </c>
      <c r="H178" s="188">
        <v>468</v>
      </c>
      <c r="I178" s="190">
        <v>468</v>
      </c>
      <c r="J178" s="191" t="s">
        <v>619</v>
      </c>
      <c r="K178" s="192">
        <f t="shared" si="161"/>
        <v>75</v>
      </c>
      <c r="L178" s="193">
        <f t="shared" si="162"/>
        <v>0.19083969465648856</v>
      </c>
      <c r="M178" s="188" t="s">
        <v>586</v>
      </c>
      <c r="N178" s="194">
        <v>41863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4</v>
      </c>
      <c r="B179" s="186">
        <v>41857</v>
      </c>
      <c r="C179" s="186"/>
      <c r="D179" s="187" t="s">
        <v>622</v>
      </c>
      <c r="E179" s="188" t="s">
        <v>588</v>
      </c>
      <c r="F179" s="189">
        <v>205</v>
      </c>
      <c r="G179" s="188" t="s">
        <v>618</v>
      </c>
      <c r="H179" s="188">
        <v>275</v>
      </c>
      <c r="I179" s="190">
        <v>250</v>
      </c>
      <c r="J179" s="191" t="s">
        <v>619</v>
      </c>
      <c r="K179" s="192">
        <f t="shared" si="161"/>
        <v>70</v>
      </c>
      <c r="L179" s="193">
        <f t="shared" si="162"/>
        <v>0.34146341463414637</v>
      </c>
      <c r="M179" s="188" t="s">
        <v>586</v>
      </c>
      <c r="N179" s="194">
        <v>41962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5</v>
      </c>
      <c r="B180" s="186">
        <v>41886</v>
      </c>
      <c r="C180" s="186"/>
      <c r="D180" s="187" t="s">
        <v>623</v>
      </c>
      <c r="E180" s="188" t="s">
        <v>588</v>
      </c>
      <c r="F180" s="189">
        <v>162</v>
      </c>
      <c r="G180" s="188" t="s">
        <v>618</v>
      </c>
      <c r="H180" s="188">
        <v>190</v>
      </c>
      <c r="I180" s="190">
        <v>190</v>
      </c>
      <c r="J180" s="191" t="s">
        <v>619</v>
      </c>
      <c r="K180" s="192">
        <f t="shared" si="161"/>
        <v>28</v>
      </c>
      <c r="L180" s="193">
        <f t="shared" si="162"/>
        <v>0.1728395061728395</v>
      </c>
      <c r="M180" s="188" t="s">
        <v>586</v>
      </c>
      <c r="N180" s="194">
        <v>42006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6</v>
      </c>
      <c r="B181" s="186">
        <v>41886</v>
      </c>
      <c r="C181" s="186"/>
      <c r="D181" s="187" t="s">
        <v>624</v>
      </c>
      <c r="E181" s="188" t="s">
        <v>588</v>
      </c>
      <c r="F181" s="189">
        <v>75</v>
      </c>
      <c r="G181" s="188" t="s">
        <v>618</v>
      </c>
      <c r="H181" s="188">
        <v>91.5</v>
      </c>
      <c r="I181" s="190" t="s">
        <v>625</v>
      </c>
      <c r="J181" s="191" t="s">
        <v>626</v>
      </c>
      <c r="K181" s="192">
        <f t="shared" si="161"/>
        <v>16.5</v>
      </c>
      <c r="L181" s="193">
        <f t="shared" si="162"/>
        <v>0.22</v>
      </c>
      <c r="M181" s="188" t="s">
        <v>586</v>
      </c>
      <c r="N181" s="194">
        <v>41954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7</v>
      </c>
      <c r="B182" s="186">
        <v>41913</v>
      </c>
      <c r="C182" s="186"/>
      <c r="D182" s="187" t="s">
        <v>627</v>
      </c>
      <c r="E182" s="188" t="s">
        <v>588</v>
      </c>
      <c r="F182" s="189">
        <v>850</v>
      </c>
      <c r="G182" s="188" t="s">
        <v>618</v>
      </c>
      <c r="H182" s="188">
        <v>982.5</v>
      </c>
      <c r="I182" s="190">
        <v>1050</v>
      </c>
      <c r="J182" s="191" t="s">
        <v>628</v>
      </c>
      <c r="K182" s="192">
        <f t="shared" si="161"/>
        <v>132.5</v>
      </c>
      <c r="L182" s="193">
        <f t="shared" si="162"/>
        <v>0.15588235294117647</v>
      </c>
      <c r="M182" s="188" t="s">
        <v>586</v>
      </c>
      <c r="N182" s="194">
        <v>42039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8</v>
      </c>
      <c r="B183" s="186">
        <v>41913</v>
      </c>
      <c r="C183" s="186"/>
      <c r="D183" s="187" t="s">
        <v>629</v>
      </c>
      <c r="E183" s="188" t="s">
        <v>588</v>
      </c>
      <c r="F183" s="189">
        <v>475</v>
      </c>
      <c r="G183" s="188" t="s">
        <v>618</v>
      </c>
      <c r="H183" s="188">
        <v>515</v>
      </c>
      <c r="I183" s="190">
        <v>600</v>
      </c>
      <c r="J183" s="191" t="s">
        <v>630</v>
      </c>
      <c r="K183" s="192">
        <f t="shared" si="161"/>
        <v>40</v>
      </c>
      <c r="L183" s="193">
        <f t="shared" si="162"/>
        <v>8.4210526315789472E-2</v>
      </c>
      <c r="M183" s="188" t="s">
        <v>586</v>
      </c>
      <c r="N183" s="194">
        <v>41939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9</v>
      </c>
      <c r="B184" s="186">
        <v>41913</v>
      </c>
      <c r="C184" s="186"/>
      <c r="D184" s="187" t="s">
        <v>631</v>
      </c>
      <c r="E184" s="188" t="s">
        <v>588</v>
      </c>
      <c r="F184" s="189">
        <v>86</v>
      </c>
      <c r="G184" s="188" t="s">
        <v>618</v>
      </c>
      <c r="H184" s="188">
        <v>99</v>
      </c>
      <c r="I184" s="190">
        <v>140</v>
      </c>
      <c r="J184" s="191" t="s">
        <v>632</v>
      </c>
      <c r="K184" s="192">
        <f t="shared" si="161"/>
        <v>13</v>
      </c>
      <c r="L184" s="193">
        <f t="shared" si="162"/>
        <v>0.15116279069767441</v>
      </c>
      <c r="M184" s="188" t="s">
        <v>586</v>
      </c>
      <c r="N184" s="194">
        <v>41939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10</v>
      </c>
      <c r="B185" s="186">
        <v>41926</v>
      </c>
      <c r="C185" s="186"/>
      <c r="D185" s="187" t="s">
        <v>633</v>
      </c>
      <c r="E185" s="188" t="s">
        <v>588</v>
      </c>
      <c r="F185" s="189">
        <v>496.6</v>
      </c>
      <c r="G185" s="188" t="s">
        <v>618</v>
      </c>
      <c r="H185" s="188">
        <v>621</v>
      </c>
      <c r="I185" s="190">
        <v>580</v>
      </c>
      <c r="J185" s="191" t="s">
        <v>619</v>
      </c>
      <c r="K185" s="192">
        <f t="shared" si="161"/>
        <v>124.39999999999998</v>
      </c>
      <c r="L185" s="193">
        <f t="shared" si="162"/>
        <v>0.25050342327829234</v>
      </c>
      <c r="M185" s="188" t="s">
        <v>586</v>
      </c>
      <c r="N185" s="194">
        <v>42605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11</v>
      </c>
      <c r="B186" s="186">
        <v>41926</v>
      </c>
      <c r="C186" s="186"/>
      <c r="D186" s="187" t="s">
        <v>634</v>
      </c>
      <c r="E186" s="188" t="s">
        <v>588</v>
      </c>
      <c r="F186" s="189">
        <v>2481.9</v>
      </c>
      <c r="G186" s="188" t="s">
        <v>618</v>
      </c>
      <c r="H186" s="188">
        <v>2840</v>
      </c>
      <c r="I186" s="190">
        <v>2870</v>
      </c>
      <c r="J186" s="191" t="s">
        <v>635</v>
      </c>
      <c r="K186" s="192">
        <f t="shared" si="161"/>
        <v>358.09999999999991</v>
      </c>
      <c r="L186" s="193">
        <f t="shared" si="162"/>
        <v>0.14428462065353154</v>
      </c>
      <c r="M186" s="188" t="s">
        <v>586</v>
      </c>
      <c r="N186" s="194">
        <v>42017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12</v>
      </c>
      <c r="B187" s="186">
        <v>41928</v>
      </c>
      <c r="C187" s="186"/>
      <c r="D187" s="187" t="s">
        <v>636</v>
      </c>
      <c r="E187" s="188" t="s">
        <v>588</v>
      </c>
      <c r="F187" s="189">
        <v>84.5</v>
      </c>
      <c r="G187" s="188" t="s">
        <v>618</v>
      </c>
      <c r="H187" s="188">
        <v>93</v>
      </c>
      <c r="I187" s="190">
        <v>110</v>
      </c>
      <c r="J187" s="191" t="s">
        <v>637</v>
      </c>
      <c r="K187" s="192">
        <f t="shared" si="161"/>
        <v>8.5</v>
      </c>
      <c r="L187" s="193">
        <f t="shared" si="162"/>
        <v>0.10059171597633136</v>
      </c>
      <c r="M187" s="188" t="s">
        <v>586</v>
      </c>
      <c r="N187" s="194">
        <v>41939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13</v>
      </c>
      <c r="B188" s="186">
        <v>41928</v>
      </c>
      <c r="C188" s="186"/>
      <c r="D188" s="187" t="s">
        <v>638</v>
      </c>
      <c r="E188" s="188" t="s">
        <v>588</v>
      </c>
      <c r="F188" s="189">
        <v>401</v>
      </c>
      <c r="G188" s="188" t="s">
        <v>618</v>
      </c>
      <c r="H188" s="188">
        <v>428</v>
      </c>
      <c r="I188" s="190">
        <v>450</v>
      </c>
      <c r="J188" s="191" t="s">
        <v>639</v>
      </c>
      <c r="K188" s="192">
        <f t="shared" si="161"/>
        <v>27</v>
      </c>
      <c r="L188" s="193">
        <f t="shared" si="162"/>
        <v>6.7331670822942641E-2</v>
      </c>
      <c r="M188" s="188" t="s">
        <v>586</v>
      </c>
      <c r="N188" s="194">
        <v>42020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14</v>
      </c>
      <c r="B189" s="186">
        <v>41928</v>
      </c>
      <c r="C189" s="186"/>
      <c r="D189" s="187" t="s">
        <v>640</v>
      </c>
      <c r="E189" s="188" t="s">
        <v>588</v>
      </c>
      <c r="F189" s="189">
        <v>101</v>
      </c>
      <c r="G189" s="188" t="s">
        <v>618</v>
      </c>
      <c r="H189" s="188">
        <v>112</v>
      </c>
      <c r="I189" s="190">
        <v>120</v>
      </c>
      <c r="J189" s="191" t="s">
        <v>641</v>
      </c>
      <c r="K189" s="192">
        <f t="shared" si="161"/>
        <v>11</v>
      </c>
      <c r="L189" s="193">
        <f t="shared" si="162"/>
        <v>0.10891089108910891</v>
      </c>
      <c r="M189" s="188" t="s">
        <v>586</v>
      </c>
      <c r="N189" s="194">
        <v>41939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15</v>
      </c>
      <c r="B190" s="186">
        <v>41954</v>
      </c>
      <c r="C190" s="186"/>
      <c r="D190" s="187" t="s">
        <v>642</v>
      </c>
      <c r="E190" s="188" t="s">
        <v>588</v>
      </c>
      <c r="F190" s="189">
        <v>59</v>
      </c>
      <c r="G190" s="188" t="s">
        <v>618</v>
      </c>
      <c r="H190" s="188">
        <v>76</v>
      </c>
      <c r="I190" s="190">
        <v>76</v>
      </c>
      <c r="J190" s="191" t="s">
        <v>619</v>
      </c>
      <c r="K190" s="192">
        <f t="shared" si="161"/>
        <v>17</v>
      </c>
      <c r="L190" s="193">
        <f t="shared" si="162"/>
        <v>0.28813559322033899</v>
      </c>
      <c r="M190" s="188" t="s">
        <v>586</v>
      </c>
      <c r="N190" s="194">
        <v>43032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16</v>
      </c>
      <c r="B191" s="186">
        <v>41954</v>
      </c>
      <c r="C191" s="186"/>
      <c r="D191" s="187" t="s">
        <v>631</v>
      </c>
      <c r="E191" s="188" t="s">
        <v>588</v>
      </c>
      <c r="F191" s="189">
        <v>99</v>
      </c>
      <c r="G191" s="188" t="s">
        <v>618</v>
      </c>
      <c r="H191" s="188">
        <v>120</v>
      </c>
      <c r="I191" s="190">
        <v>120</v>
      </c>
      <c r="J191" s="191" t="s">
        <v>599</v>
      </c>
      <c r="K191" s="192">
        <f t="shared" si="161"/>
        <v>21</v>
      </c>
      <c r="L191" s="193">
        <f t="shared" si="162"/>
        <v>0.21212121212121213</v>
      </c>
      <c r="M191" s="188" t="s">
        <v>586</v>
      </c>
      <c r="N191" s="194">
        <v>41960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17</v>
      </c>
      <c r="B192" s="186">
        <v>41956</v>
      </c>
      <c r="C192" s="186"/>
      <c r="D192" s="187" t="s">
        <v>643</v>
      </c>
      <c r="E192" s="188" t="s">
        <v>588</v>
      </c>
      <c r="F192" s="189">
        <v>22</v>
      </c>
      <c r="G192" s="188" t="s">
        <v>618</v>
      </c>
      <c r="H192" s="188">
        <v>33.549999999999997</v>
      </c>
      <c r="I192" s="190">
        <v>32</v>
      </c>
      <c r="J192" s="191" t="s">
        <v>644</v>
      </c>
      <c r="K192" s="192">
        <f t="shared" si="161"/>
        <v>11.549999999999997</v>
      </c>
      <c r="L192" s="193">
        <f t="shared" si="162"/>
        <v>0.52499999999999991</v>
      </c>
      <c r="M192" s="188" t="s">
        <v>586</v>
      </c>
      <c r="N192" s="194">
        <v>42188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18</v>
      </c>
      <c r="B193" s="186">
        <v>41976</v>
      </c>
      <c r="C193" s="186"/>
      <c r="D193" s="187" t="s">
        <v>645</v>
      </c>
      <c r="E193" s="188" t="s">
        <v>588</v>
      </c>
      <c r="F193" s="189">
        <v>440</v>
      </c>
      <c r="G193" s="188" t="s">
        <v>618</v>
      </c>
      <c r="H193" s="188">
        <v>520</v>
      </c>
      <c r="I193" s="190">
        <v>520</v>
      </c>
      <c r="J193" s="191" t="s">
        <v>646</v>
      </c>
      <c r="K193" s="192">
        <f t="shared" si="161"/>
        <v>80</v>
      </c>
      <c r="L193" s="193">
        <f t="shared" si="162"/>
        <v>0.18181818181818182</v>
      </c>
      <c r="M193" s="188" t="s">
        <v>586</v>
      </c>
      <c r="N193" s="194">
        <v>42208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19</v>
      </c>
      <c r="B194" s="186">
        <v>41976</v>
      </c>
      <c r="C194" s="186"/>
      <c r="D194" s="187" t="s">
        <v>647</v>
      </c>
      <c r="E194" s="188" t="s">
        <v>588</v>
      </c>
      <c r="F194" s="189">
        <v>360</v>
      </c>
      <c r="G194" s="188" t="s">
        <v>618</v>
      </c>
      <c r="H194" s="188">
        <v>427</v>
      </c>
      <c r="I194" s="190">
        <v>425</v>
      </c>
      <c r="J194" s="191" t="s">
        <v>648</v>
      </c>
      <c r="K194" s="192">
        <f t="shared" si="161"/>
        <v>67</v>
      </c>
      <c r="L194" s="193">
        <f t="shared" si="162"/>
        <v>0.18611111111111112</v>
      </c>
      <c r="M194" s="188" t="s">
        <v>586</v>
      </c>
      <c r="N194" s="194">
        <v>42058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20</v>
      </c>
      <c r="B195" s="186">
        <v>42012</v>
      </c>
      <c r="C195" s="186"/>
      <c r="D195" s="187" t="s">
        <v>649</v>
      </c>
      <c r="E195" s="188" t="s">
        <v>588</v>
      </c>
      <c r="F195" s="189">
        <v>360</v>
      </c>
      <c r="G195" s="188" t="s">
        <v>618</v>
      </c>
      <c r="H195" s="188">
        <v>455</v>
      </c>
      <c r="I195" s="190">
        <v>420</v>
      </c>
      <c r="J195" s="191" t="s">
        <v>650</v>
      </c>
      <c r="K195" s="192">
        <f t="shared" si="161"/>
        <v>95</v>
      </c>
      <c r="L195" s="193">
        <f t="shared" si="162"/>
        <v>0.2638888888888889</v>
      </c>
      <c r="M195" s="188" t="s">
        <v>586</v>
      </c>
      <c r="N195" s="194">
        <v>42024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21</v>
      </c>
      <c r="B196" s="186">
        <v>42012</v>
      </c>
      <c r="C196" s="186"/>
      <c r="D196" s="187" t="s">
        <v>651</v>
      </c>
      <c r="E196" s="188" t="s">
        <v>588</v>
      </c>
      <c r="F196" s="189">
        <v>130</v>
      </c>
      <c r="G196" s="188"/>
      <c r="H196" s="188">
        <v>175.5</v>
      </c>
      <c r="I196" s="190">
        <v>165</v>
      </c>
      <c r="J196" s="191" t="s">
        <v>652</v>
      </c>
      <c r="K196" s="192">
        <f t="shared" si="161"/>
        <v>45.5</v>
      </c>
      <c r="L196" s="193">
        <f t="shared" si="162"/>
        <v>0.35</v>
      </c>
      <c r="M196" s="188" t="s">
        <v>586</v>
      </c>
      <c r="N196" s="194">
        <v>43088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22</v>
      </c>
      <c r="B197" s="186">
        <v>42040</v>
      </c>
      <c r="C197" s="186"/>
      <c r="D197" s="187" t="s">
        <v>380</v>
      </c>
      <c r="E197" s="188" t="s">
        <v>617</v>
      </c>
      <c r="F197" s="189">
        <v>98</v>
      </c>
      <c r="G197" s="188"/>
      <c r="H197" s="188">
        <v>120</v>
      </c>
      <c r="I197" s="190">
        <v>120</v>
      </c>
      <c r="J197" s="191" t="s">
        <v>619</v>
      </c>
      <c r="K197" s="192">
        <f t="shared" si="161"/>
        <v>22</v>
      </c>
      <c r="L197" s="193">
        <f t="shared" si="162"/>
        <v>0.22448979591836735</v>
      </c>
      <c r="M197" s="188" t="s">
        <v>586</v>
      </c>
      <c r="N197" s="194">
        <v>42753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23</v>
      </c>
      <c r="B198" s="186">
        <v>42040</v>
      </c>
      <c r="C198" s="186"/>
      <c r="D198" s="187" t="s">
        <v>653</v>
      </c>
      <c r="E198" s="188" t="s">
        <v>617</v>
      </c>
      <c r="F198" s="189">
        <v>196</v>
      </c>
      <c r="G198" s="188"/>
      <c r="H198" s="188">
        <v>262</v>
      </c>
      <c r="I198" s="190">
        <v>255</v>
      </c>
      <c r="J198" s="191" t="s">
        <v>619</v>
      </c>
      <c r="K198" s="192">
        <f t="shared" si="161"/>
        <v>66</v>
      </c>
      <c r="L198" s="193">
        <f t="shared" si="162"/>
        <v>0.33673469387755101</v>
      </c>
      <c r="M198" s="188" t="s">
        <v>586</v>
      </c>
      <c r="N198" s="194">
        <v>42599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5">
        <v>24</v>
      </c>
      <c r="B199" s="196">
        <v>42067</v>
      </c>
      <c r="C199" s="196"/>
      <c r="D199" s="197" t="s">
        <v>379</v>
      </c>
      <c r="E199" s="198" t="s">
        <v>617</v>
      </c>
      <c r="F199" s="199">
        <v>235</v>
      </c>
      <c r="G199" s="199"/>
      <c r="H199" s="200">
        <v>77</v>
      </c>
      <c r="I199" s="200" t="s">
        <v>654</v>
      </c>
      <c r="J199" s="201" t="s">
        <v>655</v>
      </c>
      <c r="K199" s="202">
        <f t="shared" si="161"/>
        <v>-158</v>
      </c>
      <c r="L199" s="203">
        <f t="shared" si="162"/>
        <v>-0.67234042553191486</v>
      </c>
      <c r="M199" s="199" t="s">
        <v>598</v>
      </c>
      <c r="N199" s="196">
        <v>43522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25</v>
      </c>
      <c r="B200" s="186">
        <v>42067</v>
      </c>
      <c r="C200" s="186"/>
      <c r="D200" s="187" t="s">
        <v>656</v>
      </c>
      <c r="E200" s="188" t="s">
        <v>617</v>
      </c>
      <c r="F200" s="189">
        <v>185</v>
      </c>
      <c r="G200" s="188"/>
      <c r="H200" s="188">
        <v>224</v>
      </c>
      <c r="I200" s="190" t="s">
        <v>657</v>
      </c>
      <c r="J200" s="191" t="s">
        <v>619</v>
      </c>
      <c r="K200" s="192">
        <f t="shared" si="161"/>
        <v>39</v>
      </c>
      <c r="L200" s="193">
        <f t="shared" si="162"/>
        <v>0.21081081081081082</v>
      </c>
      <c r="M200" s="188" t="s">
        <v>586</v>
      </c>
      <c r="N200" s="194">
        <v>42647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5">
        <v>26</v>
      </c>
      <c r="B201" s="196">
        <v>42090</v>
      </c>
      <c r="C201" s="196"/>
      <c r="D201" s="204" t="s">
        <v>658</v>
      </c>
      <c r="E201" s="199" t="s">
        <v>617</v>
      </c>
      <c r="F201" s="199">
        <v>49.5</v>
      </c>
      <c r="G201" s="200"/>
      <c r="H201" s="200">
        <v>15.85</v>
      </c>
      <c r="I201" s="200">
        <v>67</v>
      </c>
      <c r="J201" s="201" t="s">
        <v>659</v>
      </c>
      <c r="K201" s="200">
        <f t="shared" si="161"/>
        <v>-33.65</v>
      </c>
      <c r="L201" s="205">
        <f t="shared" si="162"/>
        <v>-0.67979797979797973</v>
      </c>
      <c r="M201" s="199" t="s">
        <v>598</v>
      </c>
      <c r="N201" s="206">
        <v>43627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27</v>
      </c>
      <c r="B202" s="186">
        <v>42093</v>
      </c>
      <c r="C202" s="186"/>
      <c r="D202" s="187" t="s">
        <v>660</v>
      </c>
      <c r="E202" s="188" t="s">
        <v>617</v>
      </c>
      <c r="F202" s="189">
        <v>183.5</v>
      </c>
      <c r="G202" s="188"/>
      <c r="H202" s="188">
        <v>219</v>
      </c>
      <c r="I202" s="190">
        <v>218</v>
      </c>
      <c r="J202" s="191" t="s">
        <v>661</v>
      </c>
      <c r="K202" s="192">
        <f t="shared" si="161"/>
        <v>35.5</v>
      </c>
      <c r="L202" s="193">
        <f t="shared" si="162"/>
        <v>0.19346049046321526</v>
      </c>
      <c r="M202" s="188" t="s">
        <v>586</v>
      </c>
      <c r="N202" s="194">
        <v>42103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28</v>
      </c>
      <c r="B203" s="186">
        <v>42114</v>
      </c>
      <c r="C203" s="186"/>
      <c r="D203" s="187" t="s">
        <v>662</v>
      </c>
      <c r="E203" s="188" t="s">
        <v>617</v>
      </c>
      <c r="F203" s="189">
        <f>(227+237)/2</f>
        <v>232</v>
      </c>
      <c r="G203" s="188"/>
      <c r="H203" s="188">
        <v>298</v>
      </c>
      <c r="I203" s="190">
        <v>298</v>
      </c>
      <c r="J203" s="191" t="s">
        <v>619</v>
      </c>
      <c r="K203" s="192">
        <f t="shared" si="161"/>
        <v>66</v>
      </c>
      <c r="L203" s="193">
        <f t="shared" si="162"/>
        <v>0.28448275862068967</v>
      </c>
      <c r="M203" s="188" t="s">
        <v>586</v>
      </c>
      <c r="N203" s="194">
        <v>42823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29</v>
      </c>
      <c r="B204" s="186">
        <v>42128</v>
      </c>
      <c r="C204" s="186"/>
      <c r="D204" s="187" t="s">
        <v>663</v>
      </c>
      <c r="E204" s="188" t="s">
        <v>588</v>
      </c>
      <c r="F204" s="189">
        <v>385</v>
      </c>
      <c r="G204" s="188"/>
      <c r="H204" s="188">
        <f>212.5+331</f>
        <v>543.5</v>
      </c>
      <c r="I204" s="190">
        <v>510</v>
      </c>
      <c r="J204" s="191" t="s">
        <v>664</v>
      </c>
      <c r="K204" s="192">
        <f t="shared" si="161"/>
        <v>158.5</v>
      </c>
      <c r="L204" s="193">
        <f t="shared" si="162"/>
        <v>0.41168831168831171</v>
      </c>
      <c r="M204" s="188" t="s">
        <v>586</v>
      </c>
      <c r="N204" s="194">
        <v>42235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30</v>
      </c>
      <c r="B205" s="186">
        <v>42128</v>
      </c>
      <c r="C205" s="186"/>
      <c r="D205" s="187" t="s">
        <v>665</v>
      </c>
      <c r="E205" s="188" t="s">
        <v>588</v>
      </c>
      <c r="F205" s="189">
        <v>115.5</v>
      </c>
      <c r="G205" s="188"/>
      <c r="H205" s="188">
        <v>146</v>
      </c>
      <c r="I205" s="190">
        <v>142</v>
      </c>
      <c r="J205" s="191" t="s">
        <v>666</v>
      </c>
      <c r="K205" s="192">
        <f t="shared" si="161"/>
        <v>30.5</v>
      </c>
      <c r="L205" s="193">
        <f t="shared" si="162"/>
        <v>0.26406926406926406</v>
      </c>
      <c r="M205" s="188" t="s">
        <v>586</v>
      </c>
      <c r="N205" s="194">
        <v>42202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31</v>
      </c>
      <c r="B206" s="186">
        <v>42151</v>
      </c>
      <c r="C206" s="186"/>
      <c r="D206" s="187" t="s">
        <v>667</v>
      </c>
      <c r="E206" s="188" t="s">
        <v>588</v>
      </c>
      <c r="F206" s="189">
        <v>237.5</v>
      </c>
      <c r="G206" s="188"/>
      <c r="H206" s="188">
        <v>279.5</v>
      </c>
      <c r="I206" s="190">
        <v>278</v>
      </c>
      <c r="J206" s="191" t="s">
        <v>619</v>
      </c>
      <c r="K206" s="192">
        <f t="shared" si="161"/>
        <v>42</v>
      </c>
      <c r="L206" s="193">
        <f t="shared" si="162"/>
        <v>0.17684210526315788</v>
      </c>
      <c r="M206" s="188" t="s">
        <v>586</v>
      </c>
      <c r="N206" s="194">
        <v>42222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32</v>
      </c>
      <c r="B207" s="186">
        <v>42174</v>
      </c>
      <c r="C207" s="186"/>
      <c r="D207" s="187" t="s">
        <v>638</v>
      </c>
      <c r="E207" s="188" t="s">
        <v>617</v>
      </c>
      <c r="F207" s="189">
        <v>340</v>
      </c>
      <c r="G207" s="188"/>
      <c r="H207" s="188">
        <v>448</v>
      </c>
      <c r="I207" s="190">
        <v>448</v>
      </c>
      <c r="J207" s="191" t="s">
        <v>619</v>
      </c>
      <c r="K207" s="192">
        <f t="shared" si="161"/>
        <v>108</v>
      </c>
      <c r="L207" s="193">
        <f t="shared" si="162"/>
        <v>0.31764705882352939</v>
      </c>
      <c r="M207" s="188" t="s">
        <v>586</v>
      </c>
      <c r="N207" s="194">
        <v>43018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33</v>
      </c>
      <c r="B208" s="186">
        <v>42191</v>
      </c>
      <c r="C208" s="186"/>
      <c r="D208" s="187" t="s">
        <v>668</v>
      </c>
      <c r="E208" s="188" t="s">
        <v>617</v>
      </c>
      <c r="F208" s="189">
        <v>390</v>
      </c>
      <c r="G208" s="188"/>
      <c r="H208" s="188">
        <v>460</v>
      </c>
      <c r="I208" s="190">
        <v>460</v>
      </c>
      <c r="J208" s="191" t="s">
        <v>619</v>
      </c>
      <c r="K208" s="192">
        <f t="shared" si="161"/>
        <v>70</v>
      </c>
      <c r="L208" s="193">
        <f t="shared" si="162"/>
        <v>0.17948717948717949</v>
      </c>
      <c r="M208" s="188" t="s">
        <v>586</v>
      </c>
      <c r="N208" s="194">
        <v>42478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5">
        <v>34</v>
      </c>
      <c r="B209" s="196">
        <v>42195</v>
      </c>
      <c r="C209" s="196"/>
      <c r="D209" s="197" t="s">
        <v>669</v>
      </c>
      <c r="E209" s="198" t="s">
        <v>617</v>
      </c>
      <c r="F209" s="199">
        <v>122.5</v>
      </c>
      <c r="G209" s="199"/>
      <c r="H209" s="200">
        <v>61</v>
      </c>
      <c r="I209" s="200">
        <v>172</v>
      </c>
      <c r="J209" s="201" t="s">
        <v>670</v>
      </c>
      <c r="K209" s="202">
        <f t="shared" si="161"/>
        <v>-61.5</v>
      </c>
      <c r="L209" s="203">
        <f t="shared" si="162"/>
        <v>-0.50204081632653064</v>
      </c>
      <c r="M209" s="199" t="s">
        <v>598</v>
      </c>
      <c r="N209" s="196">
        <v>43333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35</v>
      </c>
      <c r="B210" s="186">
        <v>42219</v>
      </c>
      <c r="C210" s="186"/>
      <c r="D210" s="187" t="s">
        <v>671</v>
      </c>
      <c r="E210" s="188" t="s">
        <v>617</v>
      </c>
      <c r="F210" s="189">
        <v>297.5</v>
      </c>
      <c r="G210" s="188"/>
      <c r="H210" s="188">
        <v>350</v>
      </c>
      <c r="I210" s="190">
        <v>360</v>
      </c>
      <c r="J210" s="191" t="s">
        <v>672</v>
      </c>
      <c r="K210" s="192">
        <f t="shared" si="161"/>
        <v>52.5</v>
      </c>
      <c r="L210" s="193">
        <f t="shared" si="162"/>
        <v>0.17647058823529413</v>
      </c>
      <c r="M210" s="188" t="s">
        <v>586</v>
      </c>
      <c r="N210" s="194">
        <v>42232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36</v>
      </c>
      <c r="B211" s="186">
        <v>42219</v>
      </c>
      <c r="C211" s="186"/>
      <c r="D211" s="187" t="s">
        <v>673</v>
      </c>
      <c r="E211" s="188" t="s">
        <v>617</v>
      </c>
      <c r="F211" s="189">
        <v>115.5</v>
      </c>
      <c r="G211" s="188"/>
      <c r="H211" s="188">
        <v>149</v>
      </c>
      <c r="I211" s="190">
        <v>140</v>
      </c>
      <c r="J211" s="191" t="s">
        <v>674</v>
      </c>
      <c r="K211" s="192">
        <f t="shared" si="161"/>
        <v>33.5</v>
      </c>
      <c r="L211" s="193">
        <f t="shared" si="162"/>
        <v>0.29004329004329005</v>
      </c>
      <c r="M211" s="188" t="s">
        <v>586</v>
      </c>
      <c r="N211" s="194">
        <v>42740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37</v>
      </c>
      <c r="B212" s="186">
        <v>42251</v>
      </c>
      <c r="C212" s="186"/>
      <c r="D212" s="187" t="s">
        <v>667</v>
      </c>
      <c r="E212" s="188" t="s">
        <v>617</v>
      </c>
      <c r="F212" s="189">
        <v>226</v>
      </c>
      <c r="G212" s="188"/>
      <c r="H212" s="188">
        <v>292</v>
      </c>
      <c r="I212" s="190">
        <v>292</v>
      </c>
      <c r="J212" s="191" t="s">
        <v>675</v>
      </c>
      <c r="K212" s="192">
        <f t="shared" si="161"/>
        <v>66</v>
      </c>
      <c r="L212" s="193">
        <f t="shared" si="162"/>
        <v>0.29203539823008851</v>
      </c>
      <c r="M212" s="188" t="s">
        <v>586</v>
      </c>
      <c r="N212" s="194">
        <v>42286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38</v>
      </c>
      <c r="B213" s="186">
        <v>42254</v>
      </c>
      <c r="C213" s="186"/>
      <c r="D213" s="187" t="s">
        <v>662</v>
      </c>
      <c r="E213" s="188" t="s">
        <v>617</v>
      </c>
      <c r="F213" s="189">
        <v>232.5</v>
      </c>
      <c r="G213" s="188"/>
      <c r="H213" s="188">
        <v>312.5</v>
      </c>
      <c r="I213" s="190">
        <v>310</v>
      </c>
      <c r="J213" s="191" t="s">
        <v>619</v>
      </c>
      <c r="K213" s="192">
        <f t="shared" si="161"/>
        <v>80</v>
      </c>
      <c r="L213" s="193">
        <f t="shared" si="162"/>
        <v>0.34408602150537637</v>
      </c>
      <c r="M213" s="188" t="s">
        <v>586</v>
      </c>
      <c r="N213" s="194">
        <v>42823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39</v>
      </c>
      <c r="B214" s="186">
        <v>42268</v>
      </c>
      <c r="C214" s="186"/>
      <c r="D214" s="187" t="s">
        <v>676</v>
      </c>
      <c r="E214" s="188" t="s">
        <v>617</v>
      </c>
      <c r="F214" s="189">
        <v>196.5</v>
      </c>
      <c r="G214" s="188"/>
      <c r="H214" s="188">
        <v>238</v>
      </c>
      <c r="I214" s="190">
        <v>238</v>
      </c>
      <c r="J214" s="191" t="s">
        <v>675</v>
      </c>
      <c r="K214" s="192">
        <f t="shared" si="161"/>
        <v>41.5</v>
      </c>
      <c r="L214" s="193">
        <f t="shared" si="162"/>
        <v>0.21119592875318066</v>
      </c>
      <c r="M214" s="188" t="s">
        <v>586</v>
      </c>
      <c r="N214" s="194">
        <v>42291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40</v>
      </c>
      <c r="B215" s="186">
        <v>42271</v>
      </c>
      <c r="C215" s="186"/>
      <c r="D215" s="187" t="s">
        <v>616</v>
      </c>
      <c r="E215" s="188" t="s">
        <v>617</v>
      </c>
      <c r="F215" s="189">
        <v>65</v>
      </c>
      <c r="G215" s="188"/>
      <c r="H215" s="188">
        <v>82</v>
      </c>
      <c r="I215" s="190">
        <v>82</v>
      </c>
      <c r="J215" s="191" t="s">
        <v>675</v>
      </c>
      <c r="K215" s="192">
        <f t="shared" si="161"/>
        <v>17</v>
      </c>
      <c r="L215" s="193">
        <f t="shared" si="162"/>
        <v>0.26153846153846155</v>
      </c>
      <c r="M215" s="188" t="s">
        <v>586</v>
      </c>
      <c r="N215" s="194">
        <v>42578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41</v>
      </c>
      <c r="B216" s="186">
        <v>42291</v>
      </c>
      <c r="C216" s="186"/>
      <c r="D216" s="187" t="s">
        <v>677</v>
      </c>
      <c r="E216" s="188" t="s">
        <v>617</v>
      </c>
      <c r="F216" s="189">
        <v>144</v>
      </c>
      <c r="G216" s="188"/>
      <c r="H216" s="188">
        <v>182.5</v>
      </c>
      <c r="I216" s="190">
        <v>181</v>
      </c>
      <c r="J216" s="191" t="s">
        <v>675</v>
      </c>
      <c r="K216" s="192">
        <f t="shared" si="161"/>
        <v>38.5</v>
      </c>
      <c r="L216" s="193">
        <f t="shared" si="162"/>
        <v>0.2673611111111111</v>
      </c>
      <c r="M216" s="188" t="s">
        <v>586</v>
      </c>
      <c r="N216" s="194">
        <v>42817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42</v>
      </c>
      <c r="B217" s="186">
        <v>42291</v>
      </c>
      <c r="C217" s="186"/>
      <c r="D217" s="187" t="s">
        <v>678</v>
      </c>
      <c r="E217" s="188" t="s">
        <v>617</v>
      </c>
      <c r="F217" s="189">
        <v>264</v>
      </c>
      <c r="G217" s="188"/>
      <c r="H217" s="188">
        <v>311</v>
      </c>
      <c r="I217" s="190">
        <v>311</v>
      </c>
      <c r="J217" s="191" t="s">
        <v>675</v>
      </c>
      <c r="K217" s="192">
        <f t="shared" si="161"/>
        <v>47</v>
      </c>
      <c r="L217" s="193">
        <f t="shared" si="162"/>
        <v>0.17803030303030304</v>
      </c>
      <c r="M217" s="188" t="s">
        <v>586</v>
      </c>
      <c r="N217" s="194">
        <v>42604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43</v>
      </c>
      <c r="B218" s="186">
        <v>42318</v>
      </c>
      <c r="C218" s="186"/>
      <c r="D218" s="187" t="s">
        <v>679</v>
      </c>
      <c r="E218" s="188" t="s">
        <v>588</v>
      </c>
      <c r="F218" s="189">
        <v>549.5</v>
      </c>
      <c r="G218" s="188"/>
      <c r="H218" s="188">
        <v>630</v>
      </c>
      <c r="I218" s="190">
        <v>630</v>
      </c>
      <c r="J218" s="191" t="s">
        <v>675</v>
      </c>
      <c r="K218" s="192">
        <f t="shared" si="161"/>
        <v>80.5</v>
      </c>
      <c r="L218" s="193">
        <f t="shared" si="162"/>
        <v>0.1464968152866242</v>
      </c>
      <c r="M218" s="188" t="s">
        <v>586</v>
      </c>
      <c r="N218" s="194">
        <v>42419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44</v>
      </c>
      <c r="B219" s="186">
        <v>42342</v>
      </c>
      <c r="C219" s="186"/>
      <c r="D219" s="187" t="s">
        <v>680</v>
      </c>
      <c r="E219" s="188" t="s">
        <v>617</v>
      </c>
      <c r="F219" s="189">
        <v>1027.5</v>
      </c>
      <c r="G219" s="188"/>
      <c r="H219" s="188">
        <v>1315</v>
      </c>
      <c r="I219" s="190">
        <v>1250</v>
      </c>
      <c r="J219" s="191" t="s">
        <v>675</v>
      </c>
      <c r="K219" s="192">
        <f t="shared" si="161"/>
        <v>287.5</v>
      </c>
      <c r="L219" s="193">
        <f t="shared" si="162"/>
        <v>0.27980535279805352</v>
      </c>
      <c r="M219" s="188" t="s">
        <v>586</v>
      </c>
      <c r="N219" s="194">
        <v>43244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45</v>
      </c>
      <c r="B220" s="186">
        <v>42367</v>
      </c>
      <c r="C220" s="186"/>
      <c r="D220" s="187" t="s">
        <v>681</v>
      </c>
      <c r="E220" s="188" t="s">
        <v>617</v>
      </c>
      <c r="F220" s="189">
        <v>465</v>
      </c>
      <c r="G220" s="188"/>
      <c r="H220" s="188">
        <v>540</v>
      </c>
      <c r="I220" s="190">
        <v>540</v>
      </c>
      <c r="J220" s="191" t="s">
        <v>675</v>
      </c>
      <c r="K220" s="192">
        <f t="shared" si="161"/>
        <v>75</v>
      </c>
      <c r="L220" s="193">
        <f t="shared" si="162"/>
        <v>0.16129032258064516</v>
      </c>
      <c r="M220" s="188" t="s">
        <v>586</v>
      </c>
      <c r="N220" s="194">
        <v>42530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46</v>
      </c>
      <c r="B221" s="186">
        <v>42380</v>
      </c>
      <c r="C221" s="186"/>
      <c r="D221" s="187" t="s">
        <v>380</v>
      </c>
      <c r="E221" s="188" t="s">
        <v>588</v>
      </c>
      <c r="F221" s="189">
        <v>81</v>
      </c>
      <c r="G221" s="188"/>
      <c r="H221" s="188">
        <v>110</v>
      </c>
      <c r="I221" s="190">
        <v>110</v>
      </c>
      <c r="J221" s="191" t="s">
        <v>675</v>
      </c>
      <c r="K221" s="192">
        <f t="shared" si="161"/>
        <v>29</v>
      </c>
      <c r="L221" s="193">
        <f t="shared" si="162"/>
        <v>0.35802469135802467</v>
      </c>
      <c r="M221" s="188" t="s">
        <v>586</v>
      </c>
      <c r="N221" s="194">
        <v>42745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47</v>
      </c>
      <c r="B222" s="186">
        <v>42382</v>
      </c>
      <c r="C222" s="186"/>
      <c r="D222" s="187" t="s">
        <v>682</v>
      </c>
      <c r="E222" s="188" t="s">
        <v>588</v>
      </c>
      <c r="F222" s="189">
        <v>417.5</v>
      </c>
      <c r="G222" s="188"/>
      <c r="H222" s="188">
        <v>547</v>
      </c>
      <c r="I222" s="190">
        <v>535</v>
      </c>
      <c r="J222" s="191" t="s">
        <v>675</v>
      </c>
      <c r="K222" s="192">
        <f t="shared" si="161"/>
        <v>129.5</v>
      </c>
      <c r="L222" s="193">
        <f t="shared" si="162"/>
        <v>0.31017964071856285</v>
      </c>
      <c r="M222" s="188" t="s">
        <v>586</v>
      </c>
      <c r="N222" s="194">
        <v>42578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48</v>
      </c>
      <c r="B223" s="186">
        <v>42408</v>
      </c>
      <c r="C223" s="186"/>
      <c r="D223" s="187" t="s">
        <v>683</v>
      </c>
      <c r="E223" s="188" t="s">
        <v>617</v>
      </c>
      <c r="F223" s="189">
        <v>650</v>
      </c>
      <c r="G223" s="188"/>
      <c r="H223" s="188">
        <v>800</v>
      </c>
      <c r="I223" s="190">
        <v>800</v>
      </c>
      <c r="J223" s="191" t="s">
        <v>675</v>
      </c>
      <c r="K223" s="192">
        <f t="shared" si="161"/>
        <v>150</v>
      </c>
      <c r="L223" s="193">
        <f t="shared" si="162"/>
        <v>0.23076923076923078</v>
      </c>
      <c r="M223" s="188" t="s">
        <v>586</v>
      </c>
      <c r="N223" s="194">
        <v>43154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49</v>
      </c>
      <c r="B224" s="186">
        <v>42433</v>
      </c>
      <c r="C224" s="186"/>
      <c r="D224" s="187" t="s">
        <v>209</v>
      </c>
      <c r="E224" s="188" t="s">
        <v>617</v>
      </c>
      <c r="F224" s="189">
        <v>437.5</v>
      </c>
      <c r="G224" s="188"/>
      <c r="H224" s="188">
        <v>504.5</v>
      </c>
      <c r="I224" s="190">
        <v>522</v>
      </c>
      <c r="J224" s="191" t="s">
        <v>684</v>
      </c>
      <c r="K224" s="192">
        <f t="shared" si="161"/>
        <v>67</v>
      </c>
      <c r="L224" s="193">
        <f t="shared" si="162"/>
        <v>0.15314285714285714</v>
      </c>
      <c r="M224" s="188" t="s">
        <v>586</v>
      </c>
      <c r="N224" s="194">
        <v>42480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50</v>
      </c>
      <c r="B225" s="186">
        <v>42438</v>
      </c>
      <c r="C225" s="186"/>
      <c r="D225" s="187" t="s">
        <v>685</v>
      </c>
      <c r="E225" s="188" t="s">
        <v>617</v>
      </c>
      <c r="F225" s="189">
        <v>189.5</v>
      </c>
      <c r="G225" s="188"/>
      <c r="H225" s="188">
        <v>218</v>
      </c>
      <c r="I225" s="190">
        <v>218</v>
      </c>
      <c r="J225" s="191" t="s">
        <v>675</v>
      </c>
      <c r="K225" s="192">
        <f t="shared" si="161"/>
        <v>28.5</v>
      </c>
      <c r="L225" s="193">
        <f t="shared" si="162"/>
        <v>0.15039577836411611</v>
      </c>
      <c r="M225" s="188" t="s">
        <v>586</v>
      </c>
      <c r="N225" s="194">
        <v>43034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5">
        <v>51</v>
      </c>
      <c r="B226" s="196">
        <v>42471</v>
      </c>
      <c r="C226" s="196"/>
      <c r="D226" s="204" t="s">
        <v>686</v>
      </c>
      <c r="E226" s="199" t="s">
        <v>617</v>
      </c>
      <c r="F226" s="199">
        <v>36.5</v>
      </c>
      <c r="G226" s="200"/>
      <c r="H226" s="200">
        <v>15.85</v>
      </c>
      <c r="I226" s="200">
        <v>60</v>
      </c>
      <c r="J226" s="201" t="s">
        <v>687</v>
      </c>
      <c r="K226" s="202">
        <f t="shared" si="161"/>
        <v>-20.65</v>
      </c>
      <c r="L226" s="203">
        <f t="shared" si="162"/>
        <v>-0.5657534246575342</v>
      </c>
      <c r="M226" s="199" t="s">
        <v>598</v>
      </c>
      <c r="N226" s="207">
        <v>43627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52</v>
      </c>
      <c r="B227" s="186">
        <v>42472</v>
      </c>
      <c r="C227" s="186"/>
      <c r="D227" s="187" t="s">
        <v>688</v>
      </c>
      <c r="E227" s="188" t="s">
        <v>617</v>
      </c>
      <c r="F227" s="189">
        <v>93</v>
      </c>
      <c r="G227" s="188"/>
      <c r="H227" s="188">
        <v>149</v>
      </c>
      <c r="I227" s="190">
        <v>140</v>
      </c>
      <c r="J227" s="191" t="s">
        <v>689</v>
      </c>
      <c r="K227" s="192">
        <f t="shared" si="161"/>
        <v>56</v>
      </c>
      <c r="L227" s="193">
        <f t="shared" si="162"/>
        <v>0.60215053763440862</v>
      </c>
      <c r="M227" s="188" t="s">
        <v>586</v>
      </c>
      <c r="N227" s="194">
        <v>42740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53</v>
      </c>
      <c r="B228" s="186">
        <v>42472</v>
      </c>
      <c r="C228" s="186"/>
      <c r="D228" s="187" t="s">
        <v>690</v>
      </c>
      <c r="E228" s="188" t="s">
        <v>617</v>
      </c>
      <c r="F228" s="189">
        <v>130</v>
      </c>
      <c r="G228" s="188"/>
      <c r="H228" s="188">
        <v>150</v>
      </c>
      <c r="I228" s="190" t="s">
        <v>691</v>
      </c>
      <c r="J228" s="191" t="s">
        <v>675</v>
      </c>
      <c r="K228" s="192">
        <f t="shared" si="161"/>
        <v>20</v>
      </c>
      <c r="L228" s="193">
        <f t="shared" si="162"/>
        <v>0.15384615384615385</v>
      </c>
      <c r="M228" s="188" t="s">
        <v>586</v>
      </c>
      <c r="N228" s="194">
        <v>42564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54</v>
      </c>
      <c r="B229" s="186">
        <v>42473</v>
      </c>
      <c r="C229" s="186"/>
      <c r="D229" s="187" t="s">
        <v>692</v>
      </c>
      <c r="E229" s="188" t="s">
        <v>617</v>
      </c>
      <c r="F229" s="189">
        <v>196</v>
      </c>
      <c r="G229" s="188"/>
      <c r="H229" s="188">
        <v>299</v>
      </c>
      <c r="I229" s="190">
        <v>299</v>
      </c>
      <c r="J229" s="191" t="s">
        <v>675</v>
      </c>
      <c r="K229" s="192">
        <v>103</v>
      </c>
      <c r="L229" s="193">
        <v>0.52551020408163296</v>
      </c>
      <c r="M229" s="188" t="s">
        <v>586</v>
      </c>
      <c r="N229" s="194">
        <v>42620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55</v>
      </c>
      <c r="B230" s="186">
        <v>42473</v>
      </c>
      <c r="C230" s="186"/>
      <c r="D230" s="187" t="s">
        <v>693</v>
      </c>
      <c r="E230" s="188" t="s">
        <v>617</v>
      </c>
      <c r="F230" s="189">
        <v>88</v>
      </c>
      <c r="G230" s="188"/>
      <c r="H230" s="188">
        <v>103</v>
      </c>
      <c r="I230" s="190">
        <v>103</v>
      </c>
      <c r="J230" s="191" t="s">
        <v>675</v>
      </c>
      <c r="K230" s="192">
        <v>15</v>
      </c>
      <c r="L230" s="193">
        <v>0.170454545454545</v>
      </c>
      <c r="M230" s="188" t="s">
        <v>586</v>
      </c>
      <c r="N230" s="194">
        <v>42530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56</v>
      </c>
      <c r="B231" s="186">
        <v>42492</v>
      </c>
      <c r="C231" s="186"/>
      <c r="D231" s="187" t="s">
        <v>694</v>
      </c>
      <c r="E231" s="188" t="s">
        <v>617</v>
      </c>
      <c r="F231" s="189">
        <v>127.5</v>
      </c>
      <c r="G231" s="188"/>
      <c r="H231" s="188">
        <v>148</v>
      </c>
      <c r="I231" s="190" t="s">
        <v>695</v>
      </c>
      <c r="J231" s="191" t="s">
        <v>675</v>
      </c>
      <c r="K231" s="192">
        <f>H231-F231</f>
        <v>20.5</v>
      </c>
      <c r="L231" s="193">
        <f>K231/F231</f>
        <v>0.16078431372549021</v>
      </c>
      <c r="M231" s="188" t="s">
        <v>586</v>
      </c>
      <c r="N231" s="194">
        <v>42564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57</v>
      </c>
      <c r="B232" s="186">
        <v>42493</v>
      </c>
      <c r="C232" s="186"/>
      <c r="D232" s="187" t="s">
        <v>696</v>
      </c>
      <c r="E232" s="188" t="s">
        <v>617</v>
      </c>
      <c r="F232" s="189">
        <v>675</v>
      </c>
      <c r="G232" s="188"/>
      <c r="H232" s="188">
        <v>815</v>
      </c>
      <c r="I232" s="190" t="s">
        <v>697</v>
      </c>
      <c r="J232" s="191" t="s">
        <v>675</v>
      </c>
      <c r="K232" s="192">
        <f>H232-F232</f>
        <v>140</v>
      </c>
      <c r="L232" s="193">
        <f>K232/F232</f>
        <v>0.2074074074074074</v>
      </c>
      <c r="M232" s="188" t="s">
        <v>586</v>
      </c>
      <c r="N232" s="194">
        <v>43154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5">
        <v>58</v>
      </c>
      <c r="B233" s="196">
        <v>42522</v>
      </c>
      <c r="C233" s="196"/>
      <c r="D233" s="197" t="s">
        <v>698</v>
      </c>
      <c r="E233" s="198" t="s">
        <v>617</v>
      </c>
      <c r="F233" s="199">
        <v>500</v>
      </c>
      <c r="G233" s="199"/>
      <c r="H233" s="200">
        <v>232.5</v>
      </c>
      <c r="I233" s="200" t="s">
        <v>699</v>
      </c>
      <c r="J233" s="201" t="s">
        <v>700</v>
      </c>
      <c r="K233" s="202">
        <f>H233-F233</f>
        <v>-267.5</v>
      </c>
      <c r="L233" s="203">
        <f>K233/F233</f>
        <v>-0.53500000000000003</v>
      </c>
      <c r="M233" s="199" t="s">
        <v>598</v>
      </c>
      <c r="N233" s="196">
        <v>43735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59</v>
      </c>
      <c r="B234" s="186">
        <v>42527</v>
      </c>
      <c r="C234" s="186"/>
      <c r="D234" s="187" t="s">
        <v>538</v>
      </c>
      <c r="E234" s="188" t="s">
        <v>617</v>
      </c>
      <c r="F234" s="189">
        <v>110</v>
      </c>
      <c r="G234" s="188"/>
      <c r="H234" s="188">
        <v>126.5</v>
      </c>
      <c r="I234" s="190">
        <v>125</v>
      </c>
      <c r="J234" s="191" t="s">
        <v>626</v>
      </c>
      <c r="K234" s="192">
        <f>H234-F234</f>
        <v>16.5</v>
      </c>
      <c r="L234" s="193">
        <f>K234/F234</f>
        <v>0.15</v>
      </c>
      <c r="M234" s="188" t="s">
        <v>586</v>
      </c>
      <c r="N234" s="194">
        <v>42552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60</v>
      </c>
      <c r="B235" s="186">
        <v>42538</v>
      </c>
      <c r="C235" s="186"/>
      <c r="D235" s="187" t="s">
        <v>701</v>
      </c>
      <c r="E235" s="188" t="s">
        <v>617</v>
      </c>
      <c r="F235" s="189">
        <v>44</v>
      </c>
      <c r="G235" s="188"/>
      <c r="H235" s="188">
        <v>69.5</v>
      </c>
      <c r="I235" s="190">
        <v>69.5</v>
      </c>
      <c r="J235" s="191" t="s">
        <v>702</v>
      </c>
      <c r="K235" s="192">
        <f>H235-F235</f>
        <v>25.5</v>
      </c>
      <c r="L235" s="193">
        <f>K235/F235</f>
        <v>0.57954545454545459</v>
      </c>
      <c r="M235" s="188" t="s">
        <v>586</v>
      </c>
      <c r="N235" s="194">
        <v>42977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61</v>
      </c>
      <c r="B236" s="186">
        <v>42549</v>
      </c>
      <c r="C236" s="186"/>
      <c r="D236" s="187" t="s">
        <v>703</v>
      </c>
      <c r="E236" s="188" t="s">
        <v>617</v>
      </c>
      <c r="F236" s="189">
        <v>262.5</v>
      </c>
      <c r="G236" s="188"/>
      <c r="H236" s="188">
        <v>340</v>
      </c>
      <c r="I236" s="190">
        <v>333</v>
      </c>
      <c r="J236" s="191" t="s">
        <v>704</v>
      </c>
      <c r="K236" s="192">
        <v>77.5</v>
      </c>
      <c r="L236" s="193">
        <v>0.29523809523809502</v>
      </c>
      <c r="M236" s="188" t="s">
        <v>586</v>
      </c>
      <c r="N236" s="194">
        <v>43017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62</v>
      </c>
      <c r="B237" s="186">
        <v>42549</v>
      </c>
      <c r="C237" s="186"/>
      <c r="D237" s="187" t="s">
        <v>705</v>
      </c>
      <c r="E237" s="188" t="s">
        <v>617</v>
      </c>
      <c r="F237" s="189">
        <v>840</v>
      </c>
      <c r="G237" s="188"/>
      <c r="H237" s="188">
        <v>1230</v>
      </c>
      <c r="I237" s="190">
        <v>1230</v>
      </c>
      <c r="J237" s="191" t="s">
        <v>675</v>
      </c>
      <c r="K237" s="192">
        <v>390</v>
      </c>
      <c r="L237" s="193">
        <v>0.46428571428571402</v>
      </c>
      <c r="M237" s="188" t="s">
        <v>586</v>
      </c>
      <c r="N237" s="194">
        <v>42649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8">
        <v>63</v>
      </c>
      <c r="B238" s="209">
        <v>42556</v>
      </c>
      <c r="C238" s="209"/>
      <c r="D238" s="210" t="s">
        <v>706</v>
      </c>
      <c r="E238" s="211" t="s">
        <v>617</v>
      </c>
      <c r="F238" s="211">
        <v>395</v>
      </c>
      <c r="G238" s="212"/>
      <c r="H238" s="212">
        <f>(468.5+342.5)/2</f>
        <v>405.5</v>
      </c>
      <c r="I238" s="212">
        <v>510</v>
      </c>
      <c r="J238" s="213" t="s">
        <v>707</v>
      </c>
      <c r="K238" s="214">
        <f t="shared" ref="K238:K244" si="163">H238-F238</f>
        <v>10.5</v>
      </c>
      <c r="L238" s="215">
        <f t="shared" ref="L238:L244" si="164">K238/F238</f>
        <v>2.6582278481012658E-2</v>
      </c>
      <c r="M238" s="211" t="s">
        <v>708</v>
      </c>
      <c r="N238" s="209">
        <v>43606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5">
        <v>64</v>
      </c>
      <c r="B239" s="196">
        <v>42584</v>
      </c>
      <c r="C239" s="196"/>
      <c r="D239" s="197" t="s">
        <v>709</v>
      </c>
      <c r="E239" s="198" t="s">
        <v>588</v>
      </c>
      <c r="F239" s="199">
        <f>169.5-12.8</f>
        <v>156.69999999999999</v>
      </c>
      <c r="G239" s="199"/>
      <c r="H239" s="200">
        <v>77</v>
      </c>
      <c r="I239" s="200" t="s">
        <v>710</v>
      </c>
      <c r="J239" s="201" t="s">
        <v>711</v>
      </c>
      <c r="K239" s="202">
        <f t="shared" si="163"/>
        <v>-79.699999999999989</v>
      </c>
      <c r="L239" s="203">
        <f t="shared" si="164"/>
        <v>-0.50861518825781749</v>
      </c>
      <c r="M239" s="199" t="s">
        <v>598</v>
      </c>
      <c r="N239" s="196">
        <v>43522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5">
        <v>65</v>
      </c>
      <c r="B240" s="196">
        <v>42586</v>
      </c>
      <c r="C240" s="196"/>
      <c r="D240" s="197" t="s">
        <v>712</v>
      </c>
      <c r="E240" s="198" t="s">
        <v>617</v>
      </c>
      <c r="F240" s="199">
        <v>400</v>
      </c>
      <c r="G240" s="199"/>
      <c r="H240" s="200">
        <v>305</v>
      </c>
      <c r="I240" s="200">
        <v>475</v>
      </c>
      <c r="J240" s="201" t="s">
        <v>713</v>
      </c>
      <c r="K240" s="202">
        <f t="shared" si="163"/>
        <v>-95</v>
      </c>
      <c r="L240" s="203">
        <f t="shared" si="164"/>
        <v>-0.23749999999999999</v>
      </c>
      <c r="M240" s="199" t="s">
        <v>598</v>
      </c>
      <c r="N240" s="196">
        <v>43606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66</v>
      </c>
      <c r="B241" s="186">
        <v>42593</v>
      </c>
      <c r="C241" s="186"/>
      <c r="D241" s="187" t="s">
        <v>714</v>
      </c>
      <c r="E241" s="188" t="s">
        <v>617</v>
      </c>
      <c r="F241" s="189">
        <v>86.5</v>
      </c>
      <c r="G241" s="188"/>
      <c r="H241" s="188">
        <v>130</v>
      </c>
      <c r="I241" s="190">
        <v>130</v>
      </c>
      <c r="J241" s="191" t="s">
        <v>715</v>
      </c>
      <c r="K241" s="192">
        <f t="shared" si="163"/>
        <v>43.5</v>
      </c>
      <c r="L241" s="193">
        <f t="shared" si="164"/>
        <v>0.50289017341040465</v>
      </c>
      <c r="M241" s="188" t="s">
        <v>586</v>
      </c>
      <c r="N241" s="194">
        <v>43091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5">
        <v>67</v>
      </c>
      <c r="B242" s="196">
        <v>42600</v>
      </c>
      <c r="C242" s="196"/>
      <c r="D242" s="197" t="s">
        <v>109</v>
      </c>
      <c r="E242" s="198" t="s">
        <v>617</v>
      </c>
      <c r="F242" s="199">
        <v>133.5</v>
      </c>
      <c r="G242" s="199"/>
      <c r="H242" s="200">
        <v>126.5</v>
      </c>
      <c r="I242" s="200">
        <v>178</v>
      </c>
      <c r="J242" s="201" t="s">
        <v>716</v>
      </c>
      <c r="K242" s="202">
        <f t="shared" si="163"/>
        <v>-7</v>
      </c>
      <c r="L242" s="203">
        <f t="shared" si="164"/>
        <v>-5.2434456928838954E-2</v>
      </c>
      <c r="M242" s="199" t="s">
        <v>598</v>
      </c>
      <c r="N242" s="196">
        <v>42615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68</v>
      </c>
      <c r="B243" s="186">
        <v>42613</v>
      </c>
      <c r="C243" s="186"/>
      <c r="D243" s="187" t="s">
        <v>717</v>
      </c>
      <c r="E243" s="188" t="s">
        <v>617</v>
      </c>
      <c r="F243" s="189">
        <v>560</v>
      </c>
      <c r="G243" s="188"/>
      <c r="H243" s="188">
        <v>725</v>
      </c>
      <c r="I243" s="190">
        <v>725</v>
      </c>
      <c r="J243" s="191" t="s">
        <v>619</v>
      </c>
      <c r="K243" s="192">
        <f t="shared" si="163"/>
        <v>165</v>
      </c>
      <c r="L243" s="193">
        <f t="shared" si="164"/>
        <v>0.29464285714285715</v>
      </c>
      <c r="M243" s="188" t="s">
        <v>586</v>
      </c>
      <c r="N243" s="194">
        <v>42456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69</v>
      </c>
      <c r="B244" s="186">
        <v>42614</v>
      </c>
      <c r="C244" s="186"/>
      <c r="D244" s="187" t="s">
        <v>718</v>
      </c>
      <c r="E244" s="188" t="s">
        <v>617</v>
      </c>
      <c r="F244" s="189">
        <v>160.5</v>
      </c>
      <c r="G244" s="188"/>
      <c r="H244" s="188">
        <v>210</v>
      </c>
      <c r="I244" s="190">
        <v>210</v>
      </c>
      <c r="J244" s="191" t="s">
        <v>619</v>
      </c>
      <c r="K244" s="192">
        <f t="shared" si="163"/>
        <v>49.5</v>
      </c>
      <c r="L244" s="193">
        <f t="shared" si="164"/>
        <v>0.30841121495327101</v>
      </c>
      <c r="M244" s="188" t="s">
        <v>586</v>
      </c>
      <c r="N244" s="194">
        <v>42871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70</v>
      </c>
      <c r="B245" s="186">
        <v>42646</v>
      </c>
      <c r="C245" s="186"/>
      <c r="D245" s="187" t="s">
        <v>394</v>
      </c>
      <c r="E245" s="188" t="s">
        <v>617</v>
      </c>
      <c r="F245" s="189">
        <v>430</v>
      </c>
      <c r="G245" s="188"/>
      <c r="H245" s="188">
        <v>596</v>
      </c>
      <c r="I245" s="190">
        <v>575</v>
      </c>
      <c r="J245" s="191" t="s">
        <v>719</v>
      </c>
      <c r="K245" s="192">
        <v>166</v>
      </c>
      <c r="L245" s="193">
        <v>0.38604651162790699</v>
      </c>
      <c r="M245" s="188" t="s">
        <v>586</v>
      </c>
      <c r="N245" s="194">
        <v>42769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71</v>
      </c>
      <c r="B246" s="186">
        <v>42657</v>
      </c>
      <c r="C246" s="186"/>
      <c r="D246" s="187" t="s">
        <v>720</v>
      </c>
      <c r="E246" s="188" t="s">
        <v>617</v>
      </c>
      <c r="F246" s="189">
        <v>280</v>
      </c>
      <c r="G246" s="188"/>
      <c r="H246" s="188">
        <v>345</v>
      </c>
      <c r="I246" s="190">
        <v>345</v>
      </c>
      <c r="J246" s="191" t="s">
        <v>619</v>
      </c>
      <c r="K246" s="192">
        <f t="shared" ref="K246:K251" si="165">H246-F246</f>
        <v>65</v>
      </c>
      <c r="L246" s="193">
        <f>K246/F246</f>
        <v>0.23214285714285715</v>
      </c>
      <c r="M246" s="188" t="s">
        <v>586</v>
      </c>
      <c r="N246" s="194">
        <v>42814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72</v>
      </c>
      <c r="B247" s="186">
        <v>42657</v>
      </c>
      <c r="C247" s="186"/>
      <c r="D247" s="187" t="s">
        <v>721</v>
      </c>
      <c r="E247" s="188" t="s">
        <v>617</v>
      </c>
      <c r="F247" s="189">
        <v>245</v>
      </c>
      <c r="G247" s="188"/>
      <c r="H247" s="188">
        <v>325.5</v>
      </c>
      <c r="I247" s="190">
        <v>330</v>
      </c>
      <c r="J247" s="191" t="s">
        <v>722</v>
      </c>
      <c r="K247" s="192">
        <f t="shared" si="165"/>
        <v>80.5</v>
      </c>
      <c r="L247" s="193">
        <f>K247/F247</f>
        <v>0.32857142857142857</v>
      </c>
      <c r="M247" s="188" t="s">
        <v>586</v>
      </c>
      <c r="N247" s="194">
        <v>42769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73</v>
      </c>
      <c r="B248" s="186">
        <v>42660</v>
      </c>
      <c r="C248" s="186"/>
      <c r="D248" s="187" t="s">
        <v>344</v>
      </c>
      <c r="E248" s="188" t="s">
        <v>617</v>
      </c>
      <c r="F248" s="189">
        <v>125</v>
      </c>
      <c r="G248" s="188"/>
      <c r="H248" s="188">
        <v>160</v>
      </c>
      <c r="I248" s="190">
        <v>160</v>
      </c>
      <c r="J248" s="191" t="s">
        <v>675</v>
      </c>
      <c r="K248" s="192">
        <f t="shared" si="165"/>
        <v>35</v>
      </c>
      <c r="L248" s="193">
        <v>0.28000000000000003</v>
      </c>
      <c r="M248" s="188" t="s">
        <v>586</v>
      </c>
      <c r="N248" s="194">
        <v>42803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74</v>
      </c>
      <c r="B249" s="186">
        <v>42660</v>
      </c>
      <c r="C249" s="186"/>
      <c r="D249" s="187" t="s">
        <v>467</v>
      </c>
      <c r="E249" s="188" t="s">
        <v>617</v>
      </c>
      <c r="F249" s="189">
        <v>114</v>
      </c>
      <c r="G249" s="188"/>
      <c r="H249" s="188">
        <v>145</v>
      </c>
      <c r="I249" s="190">
        <v>145</v>
      </c>
      <c r="J249" s="191" t="s">
        <v>675</v>
      </c>
      <c r="K249" s="192">
        <f t="shared" si="165"/>
        <v>31</v>
      </c>
      <c r="L249" s="193">
        <f>K249/F249</f>
        <v>0.27192982456140352</v>
      </c>
      <c r="M249" s="188" t="s">
        <v>586</v>
      </c>
      <c r="N249" s="194">
        <v>42859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75</v>
      </c>
      <c r="B250" s="186">
        <v>42660</v>
      </c>
      <c r="C250" s="186"/>
      <c r="D250" s="187" t="s">
        <v>723</v>
      </c>
      <c r="E250" s="188" t="s">
        <v>617</v>
      </c>
      <c r="F250" s="189">
        <v>212</v>
      </c>
      <c r="G250" s="188"/>
      <c r="H250" s="188">
        <v>280</v>
      </c>
      <c r="I250" s="190">
        <v>276</v>
      </c>
      <c r="J250" s="191" t="s">
        <v>724</v>
      </c>
      <c r="K250" s="192">
        <f t="shared" si="165"/>
        <v>68</v>
      </c>
      <c r="L250" s="193">
        <f>K250/F250</f>
        <v>0.32075471698113206</v>
      </c>
      <c r="M250" s="188" t="s">
        <v>586</v>
      </c>
      <c r="N250" s="194">
        <v>42858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76</v>
      </c>
      <c r="B251" s="186">
        <v>42678</v>
      </c>
      <c r="C251" s="186"/>
      <c r="D251" s="187" t="s">
        <v>455</v>
      </c>
      <c r="E251" s="188" t="s">
        <v>617</v>
      </c>
      <c r="F251" s="189">
        <v>155</v>
      </c>
      <c r="G251" s="188"/>
      <c r="H251" s="188">
        <v>210</v>
      </c>
      <c r="I251" s="190">
        <v>210</v>
      </c>
      <c r="J251" s="191" t="s">
        <v>725</v>
      </c>
      <c r="K251" s="192">
        <f t="shared" si="165"/>
        <v>55</v>
      </c>
      <c r="L251" s="193">
        <f>K251/F251</f>
        <v>0.35483870967741937</v>
      </c>
      <c r="M251" s="188" t="s">
        <v>586</v>
      </c>
      <c r="N251" s="194">
        <v>42944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5">
        <v>77</v>
      </c>
      <c r="B252" s="196">
        <v>42710</v>
      </c>
      <c r="C252" s="196"/>
      <c r="D252" s="197" t="s">
        <v>726</v>
      </c>
      <c r="E252" s="198" t="s">
        <v>617</v>
      </c>
      <c r="F252" s="199">
        <v>150.5</v>
      </c>
      <c r="G252" s="199"/>
      <c r="H252" s="200">
        <v>72.5</v>
      </c>
      <c r="I252" s="200">
        <v>174</v>
      </c>
      <c r="J252" s="201" t="s">
        <v>727</v>
      </c>
      <c r="K252" s="202">
        <v>-78</v>
      </c>
      <c r="L252" s="203">
        <v>-0.51827242524916906</v>
      </c>
      <c r="M252" s="199" t="s">
        <v>598</v>
      </c>
      <c r="N252" s="196">
        <v>43333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78</v>
      </c>
      <c r="B253" s="186">
        <v>42712</v>
      </c>
      <c r="C253" s="186"/>
      <c r="D253" s="187" t="s">
        <v>728</v>
      </c>
      <c r="E253" s="188" t="s">
        <v>617</v>
      </c>
      <c r="F253" s="189">
        <v>380</v>
      </c>
      <c r="G253" s="188"/>
      <c r="H253" s="188">
        <v>478</v>
      </c>
      <c r="I253" s="190">
        <v>468</v>
      </c>
      <c r="J253" s="191" t="s">
        <v>675</v>
      </c>
      <c r="K253" s="192">
        <f>H253-F253</f>
        <v>98</v>
      </c>
      <c r="L253" s="193">
        <f>K253/F253</f>
        <v>0.25789473684210529</v>
      </c>
      <c r="M253" s="188" t="s">
        <v>586</v>
      </c>
      <c r="N253" s="194">
        <v>43025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79</v>
      </c>
      <c r="B254" s="186">
        <v>42734</v>
      </c>
      <c r="C254" s="186"/>
      <c r="D254" s="187" t="s">
        <v>108</v>
      </c>
      <c r="E254" s="188" t="s">
        <v>617</v>
      </c>
      <c r="F254" s="189">
        <v>305</v>
      </c>
      <c r="G254" s="188"/>
      <c r="H254" s="188">
        <v>375</v>
      </c>
      <c r="I254" s="190">
        <v>375</v>
      </c>
      <c r="J254" s="191" t="s">
        <v>675</v>
      </c>
      <c r="K254" s="192">
        <f>H254-F254</f>
        <v>70</v>
      </c>
      <c r="L254" s="193">
        <f>K254/F254</f>
        <v>0.22950819672131148</v>
      </c>
      <c r="M254" s="188" t="s">
        <v>586</v>
      </c>
      <c r="N254" s="194">
        <v>42768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80</v>
      </c>
      <c r="B255" s="186">
        <v>42739</v>
      </c>
      <c r="C255" s="186"/>
      <c r="D255" s="187" t="s">
        <v>94</v>
      </c>
      <c r="E255" s="188" t="s">
        <v>617</v>
      </c>
      <c r="F255" s="189">
        <v>99.5</v>
      </c>
      <c r="G255" s="188"/>
      <c r="H255" s="188">
        <v>158</v>
      </c>
      <c r="I255" s="190">
        <v>158</v>
      </c>
      <c r="J255" s="191" t="s">
        <v>675</v>
      </c>
      <c r="K255" s="192">
        <f>H255-F255</f>
        <v>58.5</v>
      </c>
      <c r="L255" s="193">
        <f>K255/F255</f>
        <v>0.5879396984924623</v>
      </c>
      <c r="M255" s="188" t="s">
        <v>586</v>
      </c>
      <c r="N255" s="194">
        <v>42898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81</v>
      </c>
      <c r="B256" s="186">
        <v>42739</v>
      </c>
      <c r="C256" s="186"/>
      <c r="D256" s="187" t="s">
        <v>94</v>
      </c>
      <c r="E256" s="188" t="s">
        <v>617</v>
      </c>
      <c r="F256" s="189">
        <v>99.5</v>
      </c>
      <c r="G256" s="188"/>
      <c r="H256" s="188">
        <v>158</v>
      </c>
      <c r="I256" s="190">
        <v>158</v>
      </c>
      <c r="J256" s="191" t="s">
        <v>675</v>
      </c>
      <c r="K256" s="192">
        <v>58.5</v>
      </c>
      <c r="L256" s="193">
        <v>0.58793969849246197</v>
      </c>
      <c r="M256" s="188" t="s">
        <v>586</v>
      </c>
      <c r="N256" s="194">
        <v>42898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82</v>
      </c>
      <c r="B257" s="186">
        <v>42786</v>
      </c>
      <c r="C257" s="186"/>
      <c r="D257" s="187" t="s">
        <v>184</v>
      </c>
      <c r="E257" s="188" t="s">
        <v>617</v>
      </c>
      <c r="F257" s="189">
        <v>140.5</v>
      </c>
      <c r="G257" s="188"/>
      <c r="H257" s="188">
        <v>220</v>
      </c>
      <c r="I257" s="190">
        <v>220</v>
      </c>
      <c r="J257" s="191" t="s">
        <v>675</v>
      </c>
      <c r="K257" s="192">
        <f>H257-F257</f>
        <v>79.5</v>
      </c>
      <c r="L257" s="193">
        <f>K257/F257</f>
        <v>0.5658362989323843</v>
      </c>
      <c r="M257" s="188" t="s">
        <v>586</v>
      </c>
      <c r="N257" s="194">
        <v>42864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83</v>
      </c>
      <c r="B258" s="186">
        <v>42786</v>
      </c>
      <c r="C258" s="186"/>
      <c r="D258" s="187" t="s">
        <v>729</v>
      </c>
      <c r="E258" s="188" t="s">
        <v>617</v>
      </c>
      <c r="F258" s="189">
        <v>202.5</v>
      </c>
      <c r="G258" s="188"/>
      <c r="H258" s="188">
        <v>234</v>
      </c>
      <c r="I258" s="190">
        <v>234</v>
      </c>
      <c r="J258" s="191" t="s">
        <v>675</v>
      </c>
      <c r="K258" s="192">
        <v>31.5</v>
      </c>
      <c r="L258" s="193">
        <v>0.155555555555556</v>
      </c>
      <c r="M258" s="188" t="s">
        <v>586</v>
      </c>
      <c r="N258" s="194">
        <v>42836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84</v>
      </c>
      <c r="B259" s="186">
        <v>42818</v>
      </c>
      <c r="C259" s="186"/>
      <c r="D259" s="187" t="s">
        <v>730</v>
      </c>
      <c r="E259" s="188" t="s">
        <v>617</v>
      </c>
      <c r="F259" s="189">
        <v>300.5</v>
      </c>
      <c r="G259" s="188"/>
      <c r="H259" s="188">
        <v>417.5</v>
      </c>
      <c r="I259" s="190">
        <v>420</v>
      </c>
      <c r="J259" s="191" t="s">
        <v>731</v>
      </c>
      <c r="K259" s="192">
        <f>H259-F259</f>
        <v>117</v>
      </c>
      <c r="L259" s="193">
        <f>K259/F259</f>
        <v>0.38935108153078202</v>
      </c>
      <c r="M259" s="188" t="s">
        <v>586</v>
      </c>
      <c r="N259" s="194">
        <v>43070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85</v>
      </c>
      <c r="B260" s="186">
        <v>42818</v>
      </c>
      <c r="C260" s="186"/>
      <c r="D260" s="187" t="s">
        <v>705</v>
      </c>
      <c r="E260" s="188" t="s">
        <v>617</v>
      </c>
      <c r="F260" s="189">
        <v>850</v>
      </c>
      <c r="G260" s="188"/>
      <c r="H260" s="188">
        <v>1042.5</v>
      </c>
      <c r="I260" s="190">
        <v>1023</v>
      </c>
      <c r="J260" s="191" t="s">
        <v>732</v>
      </c>
      <c r="K260" s="192">
        <v>192.5</v>
      </c>
      <c r="L260" s="193">
        <v>0.22647058823529401</v>
      </c>
      <c r="M260" s="188" t="s">
        <v>586</v>
      </c>
      <c r="N260" s="194">
        <v>42830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86</v>
      </c>
      <c r="B261" s="186">
        <v>42830</v>
      </c>
      <c r="C261" s="186"/>
      <c r="D261" s="187" t="s">
        <v>486</v>
      </c>
      <c r="E261" s="188" t="s">
        <v>617</v>
      </c>
      <c r="F261" s="189">
        <v>785</v>
      </c>
      <c r="G261" s="188"/>
      <c r="H261" s="188">
        <v>930</v>
      </c>
      <c r="I261" s="190">
        <v>920</v>
      </c>
      <c r="J261" s="191" t="s">
        <v>733</v>
      </c>
      <c r="K261" s="192">
        <f>H261-F261</f>
        <v>145</v>
      </c>
      <c r="L261" s="193">
        <f>K261/F261</f>
        <v>0.18471337579617833</v>
      </c>
      <c r="M261" s="188" t="s">
        <v>586</v>
      </c>
      <c r="N261" s="194">
        <v>42976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5">
        <v>87</v>
      </c>
      <c r="B262" s="196">
        <v>42831</v>
      </c>
      <c r="C262" s="196"/>
      <c r="D262" s="197" t="s">
        <v>734</v>
      </c>
      <c r="E262" s="198" t="s">
        <v>617</v>
      </c>
      <c r="F262" s="199">
        <v>40</v>
      </c>
      <c r="G262" s="199"/>
      <c r="H262" s="200">
        <v>13.1</v>
      </c>
      <c r="I262" s="200">
        <v>60</v>
      </c>
      <c r="J262" s="201" t="s">
        <v>735</v>
      </c>
      <c r="K262" s="202">
        <v>-26.9</v>
      </c>
      <c r="L262" s="203">
        <v>-0.67249999999999999</v>
      </c>
      <c r="M262" s="199" t="s">
        <v>598</v>
      </c>
      <c r="N262" s="196">
        <v>43138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88</v>
      </c>
      <c r="B263" s="186">
        <v>42837</v>
      </c>
      <c r="C263" s="186"/>
      <c r="D263" s="187" t="s">
        <v>93</v>
      </c>
      <c r="E263" s="188" t="s">
        <v>617</v>
      </c>
      <c r="F263" s="189">
        <v>289.5</v>
      </c>
      <c r="G263" s="188"/>
      <c r="H263" s="188">
        <v>354</v>
      </c>
      <c r="I263" s="190">
        <v>360</v>
      </c>
      <c r="J263" s="191" t="s">
        <v>736</v>
      </c>
      <c r="K263" s="192">
        <f t="shared" ref="K263:K271" si="166">H263-F263</f>
        <v>64.5</v>
      </c>
      <c r="L263" s="193">
        <f t="shared" ref="L263:L271" si="167">K263/F263</f>
        <v>0.22279792746113988</v>
      </c>
      <c r="M263" s="188" t="s">
        <v>586</v>
      </c>
      <c r="N263" s="194">
        <v>43040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89</v>
      </c>
      <c r="B264" s="186">
        <v>42845</v>
      </c>
      <c r="C264" s="186"/>
      <c r="D264" s="187" t="s">
        <v>425</v>
      </c>
      <c r="E264" s="188" t="s">
        <v>617</v>
      </c>
      <c r="F264" s="189">
        <v>700</v>
      </c>
      <c r="G264" s="188"/>
      <c r="H264" s="188">
        <v>840</v>
      </c>
      <c r="I264" s="190">
        <v>840</v>
      </c>
      <c r="J264" s="191" t="s">
        <v>737</v>
      </c>
      <c r="K264" s="192">
        <f t="shared" si="166"/>
        <v>140</v>
      </c>
      <c r="L264" s="193">
        <f t="shared" si="167"/>
        <v>0.2</v>
      </c>
      <c r="M264" s="188" t="s">
        <v>586</v>
      </c>
      <c r="N264" s="194">
        <v>42893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90</v>
      </c>
      <c r="B265" s="186">
        <v>42887</v>
      </c>
      <c r="C265" s="186"/>
      <c r="D265" s="187" t="s">
        <v>738</v>
      </c>
      <c r="E265" s="188" t="s">
        <v>617</v>
      </c>
      <c r="F265" s="189">
        <v>130</v>
      </c>
      <c r="G265" s="188"/>
      <c r="H265" s="188">
        <v>144.25</v>
      </c>
      <c r="I265" s="190">
        <v>170</v>
      </c>
      <c r="J265" s="191" t="s">
        <v>739</v>
      </c>
      <c r="K265" s="192">
        <f t="shared" si="166"/>
        <v>14.25</v>
      </c>
      <c r="L265" s="193">
        <f t="shared" si="167"/>
        <v>0.10961538461538461</v>
      </c>
      <c r="M265" s="188" t="s">
        <v>586</v>
      </c>
      <c r="N265" s="194">
        <v>43675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91</v>
      </c>
      <c r="B266" s="186">
        <v>42901</v>
      </c>
      <c r="C266" s="186"/>
      <c r="D266" s="187" t="s">
        <v>740</v>
      </c>
      <c r="E266" s="188" t="s">
        <v>617</v>
      </c>
      <c r="F266" s="189">
        <v>214.5</v>
      </c>
      <c r="G266" s="188"/>
      <c r="H266" s="188">
        <v>262</v>
      </c>
      <c r="I266" s="190">
        <v>262</v>
      </c>
      <c r="J266" s="191" t="s">
        <v>741</v>
      </c>
      <c r="K266" s="192">
        <f t="shared" si="166"/>
        <v>47.5</v>
      </c>
      <c r="L266" s="193">
        <f t="shared" si="167"/>
        <v>0.22144522144522144</v>
      </c>
      <c r="M266" s="188" t="s">
        <v>586</v>
      </c>
      <c r="N266" s="194">
        <v>42977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6">
        <v>92</v>
      </c>
      <c r="B267" s="217">
        <v>42933</v>
      </c>
      <c r="C267" s="217"/>
      <c r="D267" s="218" t="s">
        <v>742</v>
      </c>
      <c r="E267" s="219" t="s">
        <v>617</v>
      </c>
      <c r="F267" s="220">
        <v>370</v>
      </c>
      <c r="G267" s="219"/>
      <c r="H267" s="219">
        <v>447.5</v>
      </c>
      <c r="I267" s="221">
        <v>450</v>
      </c>
      <c r="J267" s="222" t="s">
        <v>675</v>
      </c>
      <c r="K267" s="192">
        <f t="shared" si="166"/>
        <v>77.5</v>
      </c>
      <c r="L267" s="223">
        <f t="shared" si="167"/>
        <v>0.20945945945945946</v>
      </c>
      <c r="M267" s="219" t="s">
        <v>586</v>
      </c>
      <c r="N267" s="224">
        <v>43035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93</v>
      </c>
      <c r="B268" s="217">
        <v>42943</v>
      </c>
      <c r="C268" s="217"/>
      <c r="D268" s="218" t="s">
        <v>182</v>
      </c>
      <c r="E268" s="219" t="s">
        <v>617</v>
      </c>
      <c r="F268" s="220">
        <v>657.5</v>
      </c>
      <c r="G268" s="219"/>
      <c r="H268" s="219">
        <v>825</v>
      </c>
      <c r="I268" s="221">
        <v>820</v>
      </c>
      <c r="J268" s="222" t="s">
        <v>675</v>
      </c>
      <c r="K268" s="192">
        <f t="shared" si="166"/>
        <v>167.5</v>
      </c>
      <c r="L268" s="223">
        <f t="shared" si="167"/>
        <v>0.25475285171102663</v>
      </c>
      <c r="M268" s="219" t="s">
        <v>586</v>
      </c>
      <c r="N268" s="224">
        <v>43090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94</v>
      </c>
      <c r="B269" s="186">
        <v>42964</v>
      </c>
      <c r="C269" s="186"/>
      <c r="D269" s="187" t="s">
        <v>360</v>
      </c>
      <c r="E269" s="188" t="s">
        <v>617</v>
      </c>
      <c r="F269" s="189">
        <v>605</v>
      </c>
      <c r="G269" s="188"/>
      <c r="H269" s="188">
        <v>750</v>
      </c>
      <c r="I269" s="190">
        <v>750</v>
      </c>
      <c r="J269" s="191" t="s">
        <v>733</v>
      </c>
      <c r="K269" s="192">
        <f t="shared" si="166"/>
        <v>145</v>
      </c>
      <c r="L269" s="193">
        <f t="shared" si="167"/>
        <v>0.23966942148760331</v>
      </c>
      <c r="M269" s="188" t="s">
        <v>586</v>
      </c>
      <c r="N269" s="194">
        <v>43027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5">
        <v>95</v>
      </c>
      <c r="B270" s="196">
        <v>42979</v>
      </c>
      <c r="C270" s="196"/>
      <c r="D270" s="204" t="s">
        <v>743</v>
      </c>
      <c r="E270" s="199" t="s">
        <v>617</v>
      </c>
      <c r="F270" s="199">
        <v>255</v>
      </c>
      <c r="G270" s="200"/>
      <c r="H270" s="200">
        <v>217.25</v>
      </c>
      <c r="I270" s="200">
        <v>320</v>
      </c>
      <c r="J270" s="201" t="s">
        <v>744</v>
      </c>
      <c r="K270" s="202">
        <f t="shared" si="166"/>
        <v>-37.75</v>
      </c>
      <c r="L270" s="205">
        <f t="shared" si="167"/>
        <v>-0.14803921568627451</v>
      </c>
      <c r="M270" s="199" t="s">
        <v>598</v>
      </c>
      <c r="N270" s="196">
        <v>43661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96</v>
      </c>
      <c r="B271" s="186">
        <v>42997</v>
      </c>
      <c r="C271" s="186"/>
      <c r="D271" s="187" t="s">
        <v>745</v>
      </c>
      <c r="E271" s="188" t="s">
        <v>617</v>
      </c>
      <c r="F271" s="189">
        <v>215</v>
      </c>
      <c r="G271" s="188"/>
      <c r="H271" s="188">
        <v>258</v>
      </c>
      <c r="I271" s="190">
        <v>258</v>
      </c>
      <c r="J271" s="191" t="s">
        <v>675</v>
      </c>
      <c r="K271" s="192">
        <f t="shared" si="166"/>
        <v>43</v>
      </c>
      <c r="L271" s="193">
        <f t="shared" si="167"/>
        <v>0.2</v>
      </c>
      <c r="M271" s="188" t="s">
        <v>586</v>
      </c>
      <c r="N271" s="194">
        <v>43040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97</v>
      </c>
      <c r="B272" s="186">
        <v>42997</v>
      </c>
      <c r="C272" s="186"/>
      <c r="D272" s="187" t="s">
        <v>745</v>
      </c>
      <c r="E272" s="188" t="s">
        <v>617</v>
      </c>
      <c r="F272" s="189">
        <v>215</v>
      </c>
      <c r="G272" s="188"/>
      <c r="H272" s="188">
        <v>258</v>
      </c>
      <c r="I272" s="190">
        <v>258</v>
      </c>
      <c r="J272" s="222" t="s">
        <v>675</v>
      </c>
      <c r="K272" s="192">
        <v>43</v>
      </c>
      <c r="L272" s="193">
        <v>0.2</v>
      </c>
      <c r="M272" s="188" t="s">
        <v>586</v>
      </c>
      <c r="N272" s="194">
        <v>43040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6">
        <v>98</v>
      </c>
      <c r="B273" s="217">
        <v>42998</v>
      </c>
      <c r="C273" s="217"/>
      <c r="D273" s="218" t="s">
        <v>746</v>
      </c>
      <c r="E273" s="219" t="s">
        <v>617</v>
      </c>
      <c r="F273" s="189">
        <v>75</v>
      </c>
      <c r="G273" s="219"/>
      <c r="H273" s="219">
        <v>90</v>
      </c>
      <c r="I273" s="221">
        <v>90</v>
      </c>
      <c r="J273" s="191" t="s">
        <v>747</v>
      </c>
      <c r="K273" s="192">
        <f t="shared" ref="K273:K278" si="168">H273-F273</f>
        <v>15</v>
      </c>
      <c r="L273" s="193">
        <f t="shared" ref="L273:L278" si="169">K273/F273</f>
        <v>0.2</v>
      </c>
      <c r="M273" s="188" t="s">
        <v>586</v>
      </c>
      <c r="N273" s="194">
        <v>43019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99</v>
      </c>
      <c r="B274" s="217">
        <v>43011</v>
      </c>
      <c r="C274" s="217"/>
      <c r="D274" s="218" t="s">
        <v>600</v>
      </c>
      <c r="E274" s="219" t="s">
        <v>617</v>
      </c>
      <c r="F274" s="220">
        <v>315</v>
      </c>
      <c r="G274" s="219"/>
      <c r="H274" s="219">
        <v>392</v>
      </c>
      <c r="I274" s="221">
        <v>384</v>
      </c>
      <c r="J274" s="222" t="s">
        <v>748</v>
      </c>
      <c r="K274" s="192">
        <f t="shared" si="168"/>
        <v>77</v>
      </c>
      <c r="L274" s="223">
        <f t="shared" si="169"/>
        <v>0.24444444444444444</v>
      </c>
      <c r="M274" s="219" t="s">
        <v>586</v>
      </c>
      <c r="N274" s="224">
        <v>43017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100</v>
      </c>
      <c r="B275" s="217">
        <v>43013</v>
      </c>
      <c r="C275" s="217"/>
      <c r="D275" s="218" t="s">
        <v>460</v>
      </c>
      <c r="E275" s="219" t="s">
        <v>617</v>
      </c>
      <c r="F275" s="220">
        <v>145</v>
      </c>
      <c r="G275" s="219"/>
      <c r="H275" s="219">
        <v>179</v>
      </c>
      <c r="I275" s="221">
        <v>180</v>
      </c>
      <c r="J275" s="222" t="s">
        <v>749</v>
      </c>
      <c r="K275" s="192">
        <f t="shared" si="168"/>
        <v>34</v>
      </c>
      <c r="L275" s="223">
        <f t="shared" si="169"/>
        <v>0.23448275862068965</v>
      </c>
      <c r="M275" s="219" t="s">
        <v>586</v>
      </c>
      <c r="N275" s="224">
        <v>43025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101</v>
      </c>
      <c r="B276" s="217">
        <v>43014</v>
      </c>
      <c r="C276" s="217"/>
      <c r="D276" s="218" t="s">
        <v>334</v>
      </c>
      <c r="E276" s="219" t="s">
        <v>617</v>
      </c>
      <c r="F276" s="220">
        <v>256</v>
      </c>
      <c r="G276" s="219"/>
      <c r="H276" s="219">
        <v>323</v>
      </c>
      <c r="I276" s="221">
        <v>320</v>
      </c>
      <c r="J276" s="222" t="s">
        <v>675</v>
      </c>
      <c r="K276" s="192">
        <f t="shared" si="168"/>
        <v>67</v>
      </c>
      <c r="L276" s="223">
        <f t="shared" si="169"/>
        <v>0.26171875</v>
      </c>
      <c r="M276" s="219" t="s">
        <v>586</v>
      </c>
      <c r="N276" s="224">
        <v>43067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102</v>
      </c>
      <c r="B277" s="217">
        <v>43017</v>
      </c>
      <c r="C277" s="217"/>
      <c r="D277" s="218" t="s">
        <v>350</v>
      </c>
      <c r="E277" s="219" t="s">
        <v>617</v>
      </c>
      <c r="F277" s="220">
        <v>137.5</v>
      </c>
      <c r="G277" s="219"/>
      <c r="H277" s="219">
        <v>184</v>
      </c>
      <c r="I277" s="221">
        <v>183</v>
      </c>
      <c r="J277" s="222" t="s">
        <v>750</v>
      </c>
      <c r="K277" s="192">
        <f t="shared" si="168"/>
        <v>46.5</v>
      </c>
      <c r="L277" s="223">
        <f t="shared" si="169"/>
        <v>0.33818181818181819</v>
      </c>
      <c r="M277" s="219" t="s">
        <v>586</v>
      </c>
      <c r="N277" s="224">
        <v>43108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103</v>
      </c>
      <c r="B278" s="217">
        <v>43018</v>
      </c>
      <c r="C278" s="217"/>
      <c r="D278" s="218" t="s">
        <v>751</v>
      </c>
      <c r="E278" s="219" t="s">
        <v>617</v>
      </c>
      <c r="F278" s="220">
        <v>125.5</v>
      </c>
      <c r="G278" s="219"/>
      <c r="H278" s="219">
        <v>158</v>
      </c>
      <c r="I278" s="221">
        <v>155</v>
      </c>
      <c r="J278" s="222" t="s">
        <v>752</v>
      </c>
      <c r="K278" s="192">
        <f t="shared" si="168"/>
        <v>32.5</v>
      </c>
      <c r="L278" s="223">
        <f t="shared" si="169"/>
        <v>0.25896414342629481</v>
      </c>
      <c r="M278" s="219" t="s">
        <v>586</v>
      </c>
      <c r="N278" s="224">
        <v>43067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104</v>
      </c>
      <c r="B279" s="217">
        <v>43018</v>
      </c>
      <c r="C279" s="217"/>
      <c r="D279" s="218" t="s">
        <v>753</v>
      </c>
      <c r="E279" s="219" t="s">
        <v>617</v>
      </c>
      <c r="F279" s="220">
        <v>895</v>
      </c>
      <c r="G279" s="219"/>
      <c r="H279" s="219">
        <v>1122.5</v>
      </c>
      <c r="I279" s="221">
        <v>1078</v>
      </c>
      <c r="J279" s="222" t="s">
        <v>754</v>
      </c>
      <c r="K279" s="192">
        <v>227.5</v>
      </c>
      <c r="L279" s="223">
        <v>0.25418994413407803</v>
      </c>
      <c r="M279" s="219" t="s">
        <v>586</v>
      </c>
      <c r="N279" s="224">
        <v>43117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105</v>
      </c>
      <c r="B280" s="217">
        <v>43020</v>
      </c>
      <c r="C280" s="217"/>
      <c r="D280" s="218" t="s">
        <v>343</v>
      </c>
      <c r="E280" s="219" t="s">
        <v>617</v>
      </c>
      <c r="F280" s="220">
        <v>525</v>
      </c>
      <c r="G280" s="219"/>
      <c r="H280" s="219">
        <v>629</v>
      </c>
      <c r="I280" s="221">
        <v>629</v>
      </c>
      <c r="J280" s="222" t="s">
        <v>675</v>
      </c>
      <c r="K280" s="192">
        <v>104</v>
      </c>
      <c r="L280" s="223">
        <v>0.19809523809523799</v>
      </c>
      <c r="M280" s="219" t="s">
        <v>586</v>
      </c>
      <c r="N280" s="224">
        <v>43119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106</v>
      </c>
      <c r="B281" s="217">
        <v>43046</v>
      </c>
      <c r="C281" s="217"/>
      <c r="D281" s="218" t="s">
        <v>385</v>
      </c>
      <c r="E281" s="219" t="s">
        <v>617</v>
      </c>
      <c r="F281" s="220">
        <v>740</v>
      </c>
      <c r="G281" s="219"/>
      <c r="H281" s="219">
        <v>892.5</v>
      </c>
      <c r="I281" s="221">
        <v>900</v>
      </c>
      <c r="J281" s="222" t="s">
        <v>755</v>
      </c>
      <c r="K281" s="192">
        <f>H281-F281</f>
        <v>152.5</v>
      </c>
      <c r="L281" s="223">
        <f>K281/F281</f>
        <v>0.20608108108108109</v>
      </c>
      <c r="M281" s="219" t="s">
        <v>586</v>
      </c>
      <c r="N281" s="224">
        <v>43052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5">
        <v>107</v>
      </c>
      <c r="B282" s="186">
        <v>43073</v>
      </c>
      <c r="C282" s="186"/>
      <c r="D282" s="187" t="s">
        <v>756</v>
      </c>
      <c r="E282" s="188" t="s">
        <v>617</v>
      </c>
      <c r="F282" s="189">
        <v>118.5</v>
      </c>
      <c r="G282" s="188"/>
      <c r="H282" s="188">
        <v>143.5</v>
      </c>
      <c r="I282" s="190">
        <v>145</v>
      </c>
      <c r="J282" s="191" t="s">
        <v>607</v>
      </c>
      <c r="K282" s="192">
        <f>H282-F282</f>
        <v>25</v>
      </c>
      <c r="L282" s="193">
        <f>K282/F282</f>
        <v>0.2109704641350211</v>
      </c>
      <c r="M282" s="188" t="s">
        <v>586</v>
      </c>
      <c r="N282" s="194">
        <v>43097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5">
        <v>108</v>
      </c>
      <c r="B283" s="196">
        <v>43090</v>
      </c>
      <c r="C283" s="196"/>
      <c r="D283" s="197" t="s">
        <v>431</v>
      </c>
      <c r="E283" s="198" t="s">
        <v>617</v>
      </c>
      <c r="F283" s="199">
        <v>715</v>
      </c>
      <c r="G283" s="199"/>
      <c r="H283" s="200">
        <v>500</v>
      </c>
      <c r="I283" s="200">
        <v>872</v>
      </c>
      <c r="J283" s="201" t="s">
        <v>757</v>
      </c>
      <c r="K283" s="202">
        <f>H283-F283</f>
        <v>-215</v>
      </c>
      <c r="L283" s="203">
        <f>K283/F283</f>
        <v>-0.30069930069930068</v>
      </c>
      <c r="M283" s="199" t="s">
        <v>598</v>
      </c>
      <c r="N283" s="196">
        <v>43670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109</v>
      </c>
      <c r="B284" s="186">
        <v>43098</v>
      </c>
      <c r="C284" s="186"/>
      <c r="D284" s="187" t="s">
        <v>600</v>
      </c>
      <c r="E284" s="188" t="s">
        <v>617</v>
      </c>
      <c r="F284" s="189">
        <v>435</v>
      </c>
      <c r="G284" s="188"/>
      <c r="H284" s="188">
        <v>542.5</v>
      </c>
      <c r="I284" s="190">
        <v>539</v>
      </c>
      <c r="J284" s="191" t="s">
        <v>675</v>
      </c>
      <c r="K284" s="192">
        <v>107.5</v>
      </c>
      <c r="L284" s="193">
        <v>0.247126436781609</v>
      </c>
      <c r="M284" s="188" t="s">
        <v>586</v>
      </c>
      <c r="N284" s="194">
        <v>43206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5">
        <v>110</v>
      </c>
      <c r="B285" s="186">
        <v>43098</v>
      </c>
      <c r="C285" s="186"/>
      <c r="D285" s="187" t="s">
        <v>558</v>
      </c>
      <c r="E285" s="188" t="s">
        <v>617</v>
      </c>
      <c r="F285" s="189">
        <v>885</v>
      </c>
      <c r="G285" s="188"/>
      <c r="H285" s="188">
        <v>1090</v>
      </c>
      <c r="I285" s="190">
        <v>1084</v>
      </c>
      <c r="J285" s="191" t="s">
        <v>675</v>
      </c>
      <c r="K285" s="192">
        <v>205</v>
      </c>
      <c r="L285" s="193">
        <v>0.23163841807909599</v>
      </c>
      <c r="M285" s="188" t="s">
        <v>586</v>
      </c>
      <c r="N285" s="194">
        <v>43213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5">
        <v>111</v>
      </c>
      <c r="B286" s="226">
        <v>43192</v>
      </c>
      <c r="C286" s="226"/>
      <c r="D286" s="204" t="s">
        <v>758</v>
      </c>
      <c r="E286" s="199" t="s">
        <v>617</v>
      </c>
      <c r="F286" s="227">
        <v>478.5</v>
      </c>
      <c r="G286" s="199"/>
      <c r="H286" s="199">
        <v>442</v>
      </c>
      <c r="I286" s="200">
        <v>613</v>
      </c>
      <c r="J286" s="201" t="s">
        <v>759</v>
      </c>
      <c r="K286" s="202">
        <f>H286-F286</f>
        <v>-36.5</v>
      </c>
      <c r="L286" s="203">
        <f>K286/F286</f>
        <v>-7.6280041797283177E-2</v>
      </c>
      <c r="M286" s="199" t="s">
        <v>598</v>
      </c>
      <c r="N286" s="196">
        <v>43762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95">
        <v>112</v>
      </c>
      <c r="B287" s="196">
        <v>43194</v>
      </c>
      <c r="C287" s="196"/>
      <c r="D287" s="197" t="s">
        <v>760</v>
      </c>
      <c r="E287" s="198" t="s">
        <v>617</v>
      </c>
      <c r="F287" s="199">
        <f>141.5-7.3</f>
        <v>134.19999999999999</v>
      </c>
      <c r="G287" s="199"/>
      <c r="H287" s="200">
        <v>77</v>
      </c>
      <c r="I287" s="200">
        <v>180</v>
      </c>
      <c r="J287" s="201" t="s">
        <v>761</v>
      </c>
      <c r="K287" s="202">
        <f>H287-F287</f>
        <v>-57.199999999999989</v>
      </c>
      <c r="L287" s="203">
        <f>K287/F287</f>
        <v>-0.42622950819672129</v>
      </c>
      <c r="M287" s="199" t="s">
        <v>598</v>
      </c>
      <c r="N287" s="196">
        <v>43522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95">
        <v>113</v>
      </c>
      <c r="B288" s="196">
        <v>43209</v>
      </c>
      <c r="C288" s="196"/>
      <c r="D288" s="197" t="s">
        <v>762</v>
      </c>
      <c r="E288" s="198" t="s">
        <v>617</v>
      </c>
      <c r="F288" s="199">
        <v>430</v>
      </c>
      <c r="G288" s="199"/>
      <c r="H288" s="200">
        <v>220</v>
      </c>
      <c r="I288" s="200">
        <v>537</v>
      </c>
      <c r="J288" s="201" t="s">
        <v>763</v>
      </c>
      <c r="K288" s="202">
        <f>H288-F288</f>
        <v>-210</v>
      </c>
      <c r="L288" s="203">
        <f>K288/F288</f>
        <v>-0.48837209302325579</v>
      </c>
      <c r="M288" s="199" t="s">
        <v>598</v>
      </c>
      <c r="N288" s="196">
        <v>43252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114</v>
      </c>
      <c r="B289" s="217">
        <v>43220</v>
      </c>
      <c r="C289" s="217"/>
      <c r="D289" s="218" t="s">
        <v>386</v>
      </c>
      <c r="E289" s="219" t="s">
        <v>617</v>
      </c>
      <c r="F289" s="219">
        <v>153.5</v>
      </c>
      <c r="G289" s="219"/>
      <c r="H289" s="219">
        <v>196</v>
      </c>
      <c r="I289" s="221">
        <v>196</v>
      </c>
      <c r="J289" s="191" t="s">
        <v>764</v>
      </c>
      <c r="K289" s="192">
        <f>H289-F289</f>
        <v>42.5</v>
      </c>
      <c r="L289" s="193">
        <f>K289/F289</f>
        <v>0.27687296416938112</v>
      </c>
      <c r="M289" s="188" t="s">
        <v>586</v>
      </c>
      <c r="N289" s="194">
        <v>43605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95">
        <v>115</v>
      </c>
      <c r="B290" s="196">
        <v>43306</v>
      </c>
      <c r="C290" s="196"/>
      <c r="D290" s="197" t="s">
        <v>734</v>
      </c>
      <c r="E290" s="198" t="s">
        <v>617</v>
      </c>
      <c r="F290" s="199">
        <v>27.5</v>
      </c>
      <c r="G290" s="199"/>
      <c r="H290" s="200">
        <v>13.1</v>
      </c>
      <c r="I290" s="200">
        <v>60</v>
      </c>
      <c r="J290" s="201" t="s">
        <v>765</v>
      </c>
      <c r="K290" s="202">
        <v>-14.4</v>
      </c>
      <c r="L290" s="203">
        <v>-0.52363636363636401</v>
      </c>
      <c r="M290" s="199" t="s">
        <v>598</v>
      </c>
      <c r="N290" s="196">
        <v>43138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5">
        <v>116</v>
      </c>
      <c r="B291" s="226">
        <v>43318</v>
      </c>
      <c r="C291" s="226"/>
      <c r="D291" s="204" t="s">
        <v>766</v>
      </c>
      <c r="E291" s="199" t="s">
        <v>617</v>
      </c>
      <c r="F291" s="199">
        <v>148.5</v>
      </c>
      <c r="G291" s="199"/>
      <c r="H291" s="199">
        <v>102</v>
      </c>
      <c r="I291" s="200">
        <v>182</v>
      </c>
      <c r="J291" s="201" t="s">
        <v>767</v>
      </c>
      <c r="K291" s="202">
        <f>H291-F291</f>
        <v>-46.5</v>
      </c>
      <c r="L291" s="203">
        <f>K291/F291</f>
        <v>-0.31313131313131315</v>
      </c>
      <c r="M291" s="199" t="s">
        <v>598</v>
      </c>
      <c r="N291" s="196">
        <v>43661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5">
        <v>117</v>
      </c>
      <c r="B292" s="186">
        <v>43335</v>
      </c>
      <c r="C292" s="186"/>
      <c r="D292" s="187" t="s">
        <v>768</v>
      </c>
      <c r="E292" s="188" t="s">
        <v>617</v>
      </c>
      <c r="F292" s="219">
        <v>285</v>
      </c>
      <c r="G292" s="188"/>
      <c r="H292" s="188">
        <v>355</v>
      </c>
      <c r="I292" s="190">
        <v>364</v>
      </c>
      <c r="J292" s="191" t="s">
        <v>769</v>
      </c>
      <c r="K292" s="192">
        <v>70</v>
      </c>
      <c r="L292" s="193">
        <v>0.24561403508771901</v>
      </c>
      <c r="M292" s="188" t="s">
        <v>586</v>
      </c>
      <c r="N292" s="194">
        <v>43455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5">
        <v>118</v>
      </c>
      <c r="B293" s="186">
        <v>43341</v>
      </c>
      <c r="C293" s="186"/>
      <c r="D293" s="187" t="s">
        <v>374</v>
      </c>
      <c r="E293" s="188" t="s">
        <v>617</v>
      </c>
      <c r="F293" s="219">
        <v>525</v>
      </c>
      <c r="G293" s="188"/>
      <c r="H293" s="188">
        <v>585</v>
      </c>
      <c r="I293" s="190">
        <v>635</v>
      </c>
      <c r="J293" s="191" t="s">
        <v>770</v>
      </c>
      <c r="K293" s="192">
        <f t="shared" ref="K293:K310" si="170">H293-F293</f>
        <v>60</v>
      </c>
      <c r="L293" s="193">
        <f t="shared" ref="L293:L310" si="171">K293/F293</f>
        <v>0.11428571428571428</v>
      </c>
      <c r="M293" s="188" t="s">
        <v>586</v>
      </c>
      <c r="N293" s="194">
        <v>43662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5">
        <v>119</v>
      </c>
      <c r="B294" s="186">
        <v>43395</v>
      </c>
      <c r="C294" s="186"/>
      <c r="D294" s="187" t="s">
        <v>360</v>
      </c>
      <c r="E294" s="188" t="s">
        <v>617</v>
      </c>
      <c r="F294" s="219">
        <v>475</v>
      </c>
      <c r="G294" s="188"/>
      <c r="H294" s="188">
        <v>574</v>
      </c>
      <c r="I294" s="190">
        <v>570</v>
      </c>
      <c r="J294" s="191" t="s">
        <v>675</v>
      </c>
      <c r="K294" s="192">
        <f t="shared" si="170"/>
        <v>99</v>
      </c>
      <c r="L294" s="193">
        <f t="shared" si="171"/>
        <v>0.20842105263157895</v>
      </c>
      <c r="M294" s="188" t="s">
        <v>586</v>
      </c>
      <c r="N294" s="194">
        <v>43403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120</v>
      </c>
      <c r="B295" s="217">
        <v>43397</v>
      </c>
      <c r="C295" s="217"/>
      <c r="D295" s="218" t="s">
        <v>381</v>
      </c>
      <c r="E295" s="219" t="s">
        <v>617</v>
      </c>
      <c r="F295" s="219">
        <v>707.5</v>
      </c>
      <c r="G295" s="219"/>
      <c r="H295" s="219">
        <v>872</v>
      </c>
      <c r="I295" s="221">
        <v>872</v>
      </c>
      <c r="J295" s="222" t="s">
        <v>675</v>
      </c>
      <c r="K295" s="192">
        <f t="shared" si="170"/>
        <v>164.5</v>
      </c>
      <c r="L295" s="223">
        <f t="shared" si="171"/>
        <v>0.23250883392226149</v>
      </c>
      <c r="M295" s="219" t="s">
        <v>586</v>
      </c>
      <c r="N295" s="224">
        <v>43482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6">
        <v>121</v>
      </c>
      <c r="B296" s="217">
        <v>43398</v>
      </c>
      <c r="C296" s="217"/>
      <c r="D296" s="218" t="s">
        <v>771</v>
      </c>
      <c r="E296" s="219" t="s">
        <v>617</v>
      </c>
      <c r="F296" s="219">
        <v>162</v>
      </c>
      <c r="G296" s="219"/>
      <c r="H296" s="219">
        <v>204</v>
      </c>
      <c r="I296" s="221">
        <v>209</v>
      </c>
      <c r="J296" s="222" t="s">
        <v>772</v>
      </c>
      <c r="K296" s="192">
        <f t="shared" si="170"/>
        <v>42</v>
      </c>
      <c r="L296" s="223">
        <f t="shared" si="171"/>
        <v>0.25925925925925924</v>
      </c>
      <c r="M296" s="219" t="s">
        <v>586</v>
      </c>
      <c r="N296" s="224">
        <v>43539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122</v>
      </c>
      <c r="B297" s="217">
        <v>43399</v>
      </c>
      <c r="C297" s="217"/>
      <c r="D297" s="218" t="s">
        <v>479</v>
      </c>
      <c r="E297" s="219" t="s">
        <v>617</v>
      </c>
      <c r="F297" s="219">
        <v>240</v>
      </c>
      <c r="G297" s="219"/>
      <c r="H297" s="219">
        <v>297</v>
      </c>
      <c r="I297" s="221">
        <v>297</v>
      </c>
      <c r="J297" s="222" t="s">
        <v>675</v>
      </c>
      <c r="K297" s="228">
        <f t="shared" si="170"/>
        <v>57</v>
      </c>
      <c r="L297" s="223">
        <f t="shared" si="171"/>
        <v>0.23749999999999999</v>
      </c>
      <c r="M297" s="219" t="s">
        <v>586</v>
      </c>
      <c r="N297" s="224">
        <v>43417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5">
        <v>123</v>
      </c>
      <c r="B298" s="186">
        <v>43439</v>
      </c>
      <c r="C298" s="186"/>
      <c r="D298" s="187" t="s">
        <v>773</v>
      </c>
      <c r="E298" s="188" t="s">
        <v>617</v>
      </c>
      <c r="F298" s="188">
        <v>202.5</v>
      </c>
      <c r="G298" s="188"/>
      <c r="H298" s="188">
        <v>255</v>
      </c>
      <c r="I298" s="190">
        <v>252</v>
      </c>
      <c r="J298" s="191" t="s">
        <v>675</v>
      </c>
      <c r="K298" s="192">
        <f t="shared" si="170"/>
        <v>52.5</v>
      </c>
      <c r="L298" s="193">
        <f t="shared" si="171"/>
        <v>0.25925925925925924</v>
      </c>
      <c r="M298" s="188" t="s">
        <v>586</v>
      </c>
      <c r="N298" s="194">
        <v>43542</v>
      </c>
      <c r="O298" s="1"/>
      <c r="P298" s="1"/>
      <c r="Q298" s="1"/>
      <c r="R298" s="6" t="s">
        <v>774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6">
        <v>124</v>
      </c>
      <c r="B299" s="217">
        <v>43465</v>
      </c>
      <c r="C299" s="186"/>
      <c r="D299" s="218" t="s">
        <v>413</v>
      </c>
      <c r="E299" s="219" t="s">
        <v>617</v>
      </c>
      <c r="F299" s="219">
        <v>710</v>
      </c>
      <c r="G299" s="219"/>
      <c r="H299" s="219">
        <v>866</v>
      </c>
      <c r="I299" s="221">
        <v>866</v>
      </c>
      <c r="J299" s="222" t="s">
        <v>675</v>
      </c>
      <c r="K299" s="192">
        <f t="shared" si="170"/>
        <v>156</v>
      </c>
      <c r="L299" s="193">
        <f t="shared" si="171"/>
        <v>0.21971830985915494</v>
      </c>
      <c r="M299" s="188" t="s">
        <v>586</v>
      </c>
      <c r="N299" s="194">
        <v>43553</v>
      </c>
      <c r="O299" s="1"/>
      <c r="P299" s="1"/>
      <c r="Q299" s="1"/>
      <c r="R299" s="6" t="s">
        <v>774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6">
        <v>125</v>
      </c>
      <c r="B300" s="217">
        <v>43522</v>
      </c>
      <c r="C300" s="217"/>
      <c r="D300" s="218" t="s">
        <v>152</v>
      </c>
      <c r="E300" s="219" t="s">
        <v>617</v>
      </c>
      <c r="F300" s="219">
        <v>337.25</v>
      </c>
      <c r="G300" s="219"/>
      <c r="H300" s="219">
        <v>398.5</v>
      </c>
      <c r="I300" s="221">
        <v>411</v>
      </c>
      <c r="J300" s="191" t="s">
        <v>775</v>
      </c>
      <c r="K300" s="192">
        <f t="shared" si="170"/>
        <v>61.25</v>
      </c>
      <c r="L300" s="193">
        <f t="shared" si="171"/>
        <v>0.1816160118606375</v>
      </c>
      <c r="M300" s="188" t="s">
        <v>586</v>
      </c>
      <c r="N300" s="194">
        <v>43760</v>
      </c>
      <c r="O300" s="1"/>
      <c r="P300" s="1"/>
      <c r="Q300" s="1"/>
      <c r="R300" s="6" t="s">
        <v>774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9">
        <v>126</v>
      </c>
      <c r="B301" s="230">
        <v>43559</v>
      </c>
      <c r="C301" s="230"/>
      <c r="D301" s="231" t="s">
        <v>776</v>
      </c>
      <c r="E301" s="232" t="s">
        <v>617</v>
      </c>
      <c r="F301" s="232">
        <v>130</v>
      </c>
      <c r="G301" s="232"/>
      <c r="H301" s="232">
        <v>65</v>
      </c>
      <c r="I301" s="233">
        <v>158</v>
      </c>
      <c r="J301" s="201" t="s">
        <v>777</v>
      </c>
      <c r="K301" s="202">
        <f t="shared" si="170"/>
        <v>-65</v>
      </c>
      <c r="L301" s="203">
        <f t="shared" si="171"/>
        <v>-0.5</v>
      </c>
      <c r="M301" s="199" t="s">
        <v>598</v>
      </c>
      <c r="N301" s="196">
        <v>43726</v>
      </c>
      <c r="O301" s="1"/>
      <c r="P301" s="1"/>
      <c r="Q301" s="1"/>
      <c r="R301" s="6" t="s">
        <v>778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6">
        <v>127</v>
      </c>
      <c r="B302" s="217">
        <v>43017</v>
      </c>
      <c r="C302" s="217"/>
      <c r="D302" s="218" t="s">
        <v>184</v>
      </c>
      <c r="E302" s="219" t="s">
        <v>617</v>
      </c>
      <c r="F302" s="219">
        <v>141.5</v>
      </c>
      <c r="G302" s="219"/>
      <c r="H302" s="219">
        <v>183.5</v>
      </c>
      <c r="I302" s="221">
        <v>210</v>
      </c>
      <c r="J302" s="191" t="s">
        <v>772</v>
      </c>
      <c r="K302" s="192">
        <f t="shared" si="170"/>
        <v>42</v>
      </c>
      <c r="L302" s="193">
        <f t="shared" si="171"/>
        <v>0.29681978798586572</v>
      </c>
      <c r="M302" s="188" t="s">
        <v>586</v>
      </c>
      <c r="N302" s="194">
        <v>43042</v>
      </c>
      <c r="O302" s="1"/>
      <c r="P302" s="1"/>
      <c r="Q302" s="1"/>
      <c r="R302" s="6" t="s">
        <v>778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9">
        <v>128</v>
      </c>
      <c r="B303" s="230">
        <v>43074</v>
      </c>
      <c r="C303" s="230"/>
      <c r="D303" s="231" t="s">
        <v>779</v>
      </c>
      <c r="E303" s="232" t="s">
        <v>617</v>
      </c>
      <c r="F303" s="227">
        <v>172</v>
      </c>
      <c r="G303" s="232"/>
      <c r="H303" s="232">
        <v>155.25</v>
      </c>
      <c r="I303" s="233">
        <v>230</v>
      </c>
      <c r="J303" s="201" t="s">
        <v>780</v>
      </c>
      <c r="K303" s="202">
        <f t="shared" si="170"/>
        <v>-16.75</v>
      </c>
      <c r="L303" s="203">
        <f t="shared" si="171"/>
        <v>-9.7383720930232565E-2</v>
      </c>
      <c r="M303" s="199" t="s">
        <v>598</v>
      </c>
      <c r="N303" s="196">
        <v>43787</v>
      </c>
      <c r="O303" s="1"/>
      <c r="P303" s="1"/>
      <c r="Q303" s="1"/>
      <c r="R303" s="6" t="s">
        <v>778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6">
        <v>129</v>
      </c>
      <c r="B304" s="217">
        <v>43398</v>
      </c>
      <c r="C304" s="217"/>
      <c r="D304" s="218" t="s">
        <v>107</v>
      </c>
      <c r="E304" s="219" t="s">
        <v>617</v>
      </c>
      <c r="F304" s="219">
        <v>698.5</v>
      </c>
      <c r="G304" s="219"/>
      <c r="H304" s="219">
        <v>890</v>
      </c>
      <c r="I304" s="221">
        <v>890</v>
      </c>
      <c r="J304" s="191" t="s">
        <v>848</v>
      </c>
      <c r="K304" s="192">
        <f t="shared" si="170"/>
        <v>191.5</v>
      </c>
      <c r="L304" s="193">
        <f t="shared" si="171"/>
        <v>0.27415891195418757</v>
      </c>
      <c r="M304" s="188" t="s">
        <v>586</v>
      </c>
      <c r="N304" s="194">
        <v>44328</v>
      </c>
      <c r="O304" s="1"/>
      <c r="P304" s="1"/>
      <c r="Q304" s="1"/>
      <c r="R304" s="6" t="s">
        <v>774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6">
        <v>130</v>
      </c>
      <c r="B305" s="217">
        <v>42877</v>
      </c>
      <c r="C305" s="217"/>
      <c r="D305" s="218" t="s">
        <v>373</v>
      </c>
      <c r="E305" s="219" t="s">
        <v>617</v>
      </c>
      <c r="F305" s="219">
        <v>127.6</v>
      </c>
      <c r="G305" s="219"/>
      <c r="H305" s="219">
        <v>138</v>
      </c>
      <c r="I305" s="221">
        <v>190</v>
      </c>
      <c r="J305" s="191" t="s">
        <v>781</v>
      </c>
      <c r="K305" s="192">
        <f t="shared" si="170"/>
        <v>10.400000000000006</v>
      </c>
      <c r="L305" s="193">
        <f t="shared" si="171"/>
        <v>8.1504702194357417E-2</v>
      </c>
      <c r="M305" s="188" t="s">
        <v>586</v>
      </c>
      <c r="N305" s="194">
        <v>43774</v>
      </c>
      <c r="O305" s="1"/>
      <c r="P305" s="1"/>
      <c r="Q305" s="1"/>
      <c r="R305" s="6" t="s">
        <v>778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6">
        <v>131</v>
      </c>
      <c r="B306" s="217">
        <v>43158</v>
      </c>
      <c r="C306" s="217"/>
      <c r="D306" s="218" t="s">
        <v>782</v>
      </c>
      <c r="E306" s="219" t="s">
        <v>617</v>
      </c>
      <c r="F306" s="219">
        <v>317</v>
      </c>
      <c r="G306" s="219"/>
      <c r="H306" s="219">
        <v>382.5</v>
      </c>
      <c r="I306" s="221">
        <v>398</v>
      </c>
      <c r="J306" s="191" t="s">
        <v>783</v>
      </c>
      <c r="K306" s="192">
        <f t="shared" si="170"/>
        <v>65.5</v>
      </c>
      <c r="L306" s="193">
        <f t="shared" si="171"/>
        <v>0.20662460567823343</v>
      </c>
      <c r="M306" s="188" t="s">
        <v>586</v>
      </c>
      <c r="N306" s="194">
        <v>44238</v>
      </c>
      <c r="O306" s="1"/>
      <c r="P306" s="1"/>
      <c r="Q306" s="1"/>
      <c r="R306" s="6" t="s">
        <v>778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9">
        <v>132</v>
      </c>
      <c r="B307" s="230">
        <v>43164</v>
      </c>
      <c r="C307" s="230"/>
      <c r="D307" s="231" t="s">
        <v>144</v>
      </c>
      <c r="E307" s="232" t="s">
        <v>617</v>
      </c>
      <c r="F307" s="227">
        <f>510-14.4</f>
        <v>495.6</v>
      </c>
      <c r="G307" s="232"/>
      <c r="H307" s="232">
        <v>350</v>
      </c>
      <c r="I307" s="233">
        <v>672</v>
      </c>
      <c r="J307" s="201" t="s">
        <v>784</v>
      </c>
      <c r="K307" s="202">
        <f t="shared" si="170"/>
        <v>-145.60000000000002</v>
      </c>
      <c r="L307" s="203">
        <f t="shared" si="171"/>
        <v>-0.29378531073446329</v>
      </c>
      <c r="M307" s="199" t="s">
        <v>598</v>
      </c>
      <c r="N307" s="196">
        <v>43887</v>
      </c>
      <c r="O307" s="1"/>
      <c r="P307" s="1"/>
      <c r="Q307" s="1"/>
      <c r="R307" s="6" t="s">
        <v>774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9">
        <v>133</v>
      </c>
      <c r="B308" s="230">
        <v>43237</v>
      </c>
      <c r="C308" s="230"/>
      <c r="D308" s="231" t="s">
        <v>471</v>
      </c>
      <c r="E308" s="232" t="s">
        <v>617</v>
      </c>
      <c r="F308" s="227">
        <v>230.3</v>
      </c>
      <c r="G308" s="232"/>
      <c r="H308" s="232">
        <v>102.5</v>
      </c>
      <c r="I308" s="233">
        <v>348</v>
      </c>
      <c r="J308" s="201" t="s">
        <v>785</v>
      </c>
      <c r="K308" s="202">
        <f t="shared" si="170"/>
        <v>-127.80000000000001</v>
      </c>
      <c r="L308" s="203">
        <f t="shared" si="171"/>
        <v>-0.55492835432045162</v>
      </c>
      <c r="M308" s="199" t="s">
        <v>598</v>
      </c>
      <c r="N308" s="196">
        <v>43896</v>
      </c>
      <c r="O308" s="1"/>
      <c r="P308" s="1"/>
      <c r="Q308" s="1"/>
      <c r="R308" s="6" t="s">
        <v>774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16">
        <v>134</v>
      </c>
      <c r="B309" s="217">
        <v>43258</v>
      </c>
      <c r="C309" s="217"/>
      <c r="D309" s="218" t="s">
        <v>436</v>
      </c>
      <c r="E309" s="219" t="s">
        <v>617</v>
      </c>
      <c r="F309" s="219">
        <f>342.5-5.1</f>
        <v>337.4</v>
      </c>
      <c r="G309" s="219"/>
      <c r="H309" s="219">
        <v>412.5</v>
      </c>
      <c r="I309" s="221">
        <v>439</v>
      </c>
      <c r="J309" s="191" t="s">
        <v>786</v>
      </c>
      <c r="K309" s="192">
        <f t="shared" si="170"/>
        <v>75.100000000000023</v>
      </c>
      <c r="L309" s="193">
        <f t="shared" si="171"/>
        <v>0.22258446947243635</v>
      </c>
      <c r="M309" s="188" t="s">
        <v>586</v>
      </c>
      <c r="N309" s="194">
        <v>44230</v>
      </c>
      <c r="O309" s="1"/>
      <c r="P309" s="1"/>
      <c r="Q309" s="1"/>
      <c r="R309" s="6" t="s">
        <v>778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0">
        <v>135</v>
      </c>
      <c r="B310" s="209">
        <v>43285</v>
      </c>
      <c r="C310" s="209"/>
      <c r="D310" s="210" t="s">
        <v>55</v>
      </c>
      <c r="E310" s="211" t="s">
        <v>617</v>
      </c>
      <c r="F310" s="211">
        <f>127.5-5.53</f>
        <v>121.97</v>
      </c>
      <c r="G310" s="212"/>
      <c r="H310" s="212">
        <v>122.5</v>
      </c>
      <c r="I310" s="212">
        <v>170</v>
      </c>
      <c r="J310" s="213" t="s">
        <v>815</v>
      </c>
      <c r="K310" s="214">
        <f t="shared" si="170"/>
        <v>0.53000000000000114</v>
      </c>
      <c r="L310" s="215">
        <f t="shared" si="171"/>
        <v>4.3453308190538747E-3</v>
      </c>
      <c r="M310" s="211" t="s">
        <v>708</v>
      </c>
      <c r="N310" s="209">
        <v>44431</v>
      </c>
      <c r="O310" s="1"/>
      <c r="P310" s="1"/>
      <c r="Q310" s="1"/>
      <c r="R310" s="6" t="s">
        <v>774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29">
        <v>136</v>
      </c>
      <c r="B311" s="230">
        <v>43294</v>
      </c>
      <c r="C311" s="230"/>
      <c r="D311" s="231" t="s">
        <v>362</v>
      </c>
      <c r="E311" s="232" t="s">
        <v>617</v>
      </c>
      <c r="F311" s="227">
        <v>46.5</v>
      </c>
      <c r="G311" s="232"/>
      <c r="H311" s="232">
        <v>17</v>
      </c>
      <c r="I311" s="233">
        <v>59</v>
      </c>
      <c r="J311" s="201" t="s">
        <v>787</v>
      </c>
      <c r="K311" s="202">
        <f t="shared" ref="K311:K319" si="172">H311-F311</f>
        <v>-29.5</v>
      </c>
      <c r="L311" s="203">
        <f t="shared" ref="L311:L319" si="173">K311/F311</f>
        <v>-0.63440860215053763</v>
      </c>
      <c r="M311" s="199" t="s">
        <v>598</v>
      </c>
      <c r="N311" s="196">
        <v>43887</v>
      </c>
      <c r="O311" s="1"/>
      <c r="P311" s="1"/>
      <c r="Q311" s="1"/>
      <c r="R311" s="6" t="s">
        <v>774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16">
        <v>137</v>
      </c>
      <c r="B312" s="217">
        <v>43396</v>
      </c>
      <c r="C312" s="217"/>
      <c r="D312" s="218" t="s">
        <v>415</v>
      </c>
      <c r="E312" s="219" t="s">
        <v>617</v>
      </c>
      <c r="F312" s="219">
        <v>156.5</v>
      </c>
      <c r="G312" s="219"/>
      <c r="H312" s="219">
        <v>207.5</v>
      </c>
      <c r="I312" s="221">
        <v>191</v>
      </c>
      <c r="J312" s="191" t="s">
        <v>675</v>
      </c>
      <c r="K312" s="192">
        <f t="shared" si="172"/>
        <v>51</v>
      </c>
      <c r="L312" s="193">
        <f t="shared" si="173"/>
        <v>0.32587859424920129</v>
      </c>
      <c r="M312" s="188" t="s">
        <v>586</v>
      </c>
      <c r="N312" s="194">
        <v>44369</v>
      </c>
      <c r="O312" s="1"/>
      <c r="P312" s="1"/>
      <c r="Q312" s="1"/>
      <c r="R312" s="6" t="s">
        <v>774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6">
        <v>138</v>
      </c>
      <c r="B313" s="217">
        <v>43439</v>
      </c>
      <c r="C313" s="217"/>
      <c r="D313" s="218" t="s">
        <v>324</v>
      </c>
      <c r="E313" s="219" t="s">
        <v>617</v>
      </c>
      <c r="F313" s="219">
        <v>259.5</v>
      </c>
      <c r="G313" s="219"/>
      <c r="H313" s="219">
        <v>320</v>
      </c>
      <c r="I313" s="221">
        <v>320</v>
      </c>
      <c r="J313" s="191" t="s">
        <v>675</v>
      </c>
      <c r="K313" s="192">
        <f t="shared" si="172"/>
        <v>60.5</v>
      </c>
      <c r="L313" s="193">
        <f t="shared" si="173"/>
        <v>0.23314065510597304</v>
      </c>
      <c r="M313" s="188" t="s">
        <v>586</v>
      </c>
      <c r="N313" s="194">
        <v>44323</v>
      </c>
      <c r="O313" s="1"/>
      <c r="P313" s="1"/>
      <c r="Q313" s="1"/>
      <c r="R313" s="6" t="s">
        <v>774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9">
        <v>139</v>
      </c>
      <c r="B314" s="230">
        <v>43439</v>
      </c>
      <c r="C314" s="230"/>
      <c r="D314" s="231" t="s">
        <v>788</v>
      </c>
      <c r="E314" s="232" t="s">
        <v>617</v>
      </c>
      <c r="F314" s="232">
        <v>715</v>
      </c>
      <c r="G314" s="232"/>
      <c r="H314" s="232">
        <v>445</v>
      </c>
      <c r="I314" s="233">
        <v>840</v>
      </c>
      <c r="J314" s="201" t="s">
        <v>789</v>
      </c>
      <c r="K314" s="202">
        <f t="shared" si="172"/>
        <v>-270</v>
      </c>
      <c r="L314" s="203">
        <f t="shared" si="173"/>
        <v>-0.3776223776223776</v>
      </c>
      <c r="M314" s="199" t="s">
        <v>598</v>
      </c>
      <c r="N314" s="196">
        <v>43800</v>
      </c>
      <c r="O314" s="1"/>
      <c r="P314" s="1"/>
      <c r="Q314" s="1"/>
      <c r="R314" s="6" t="s">
        <v>774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16">
        <v>140</v>
      </c>
      <c r="B315" s="217">
        <v>43469</v>
      </c>
      <c r="C315" s="217"/>
      <c r="D315" s="218" t="s">
        <v>157</v>
      </c>
      <c r="E315" s="219" t="s">
        <v>617</v>
      </c>
      <c r="F315" s="219">
        <v>875</v>
      </c>
      <c r="G315" s="219"/>
      <c r="H315" s="219">
        <v>1165</v>
      </c>
      <c r="I315" s="221">
        <v>1185</v>
      </c>
      <c r="J315" s="191" t="s">
        <v>790</v>
      </c>
      <c r="K315" s="192">
        <f t="shared" si="172"/>
        <v>290</v>
      </c>
      <c r="L315" s="193">
        <f t="shared" si="173"/>
        <v>0.33142857142857141</v>
      </c>
      <c r="M315" s="188" t="s">
        <v>586</v>
      </c>
      <c r="N315" s="194">
        <v>43847</v>
      </c>
      <c r="O315" s="1"/>
      <c r="P315" s="1"/>
      <c r="Q315" s="1"/>
      <c r="R315" s="6" t="s">
        <v>774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141</v>
      </c>
      <c r="B316" s="217">
        <v>43559</v>
      </c>
      <c r="C316" s="217"/>
      <c r="D316" s="218" t="s">
        <v>340</v>
      </c>
      <c r="E316" s="219" t="s">
        <v>617</v>
      </c>
      <c r="F316" s="219">
        <f>387-14.63</f>
        <v>372.37</v>
      </c>
      <c r="G316" s="219"/>
      <c r="H316" s="219">
        <v>490</v>
      </c>
      <c r="I316" s="221">
        <v>490</v>
      </c>
      <c r="J316" s="191" t="s">
        <v>675</v>
      </c>
      <c r="K316" s="192">
        <f t="shared" si="172"/>
        <v>117.63</v>
      </c>
      <c r="L316" s="193">
        <f t="shared" si="173"/>
        <v>0.31589548030185027</v>
      </c>
      <c r="M316" s="188" t="s">
        <v>586</v>
      </c>
      <c r="N316" s="194">
        <v>43850</v>
      </c>
      <c r="O316" s="1"/>
      <c r="P316" s="1"/>
      <c r="Q316" s="1"/>
      <c r="R316" s="6" t="s">
        <v>774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29">
        <v>142</v>
      </c>
      <c r="B317" s="230">
        <v>43578</v>
      </c>
      <c r="C317" s="230"/>
      <c r="D317" s="231" t="s">
        <v>791</v>
      </c>
      <c r="E317" s="232" t="s">
        <v>588</v>
      </c>
      <c r="F317" s="232">
        <v>220</v>
      </c>
      <c r="G317" s="232"/>
      <c r="H317" s="232">
        <v>127.5</v>
      </c>
      <c r="I317" s="233">
        <v>284</v>
      </c>
      <c r="J317" s="201" t="s">
        <v>792</v>
      </c>
      <c r="K317" s="202">
        <f t="shared" si="172"/>
        <v>-92.5</v>
      </c>
      <c r="L317" s="203">
        <f t="shared" si="173"/>
        <v>-0.42045454545454547</v>
      </c>
      <c r="M317" s="199" t="s">
        <v>598</v>
      </c>
      <c r="N317" s="196">
        <v>43896</v>
      </c>
      <c r="O317" s="1"/>
      <c r="P317" s="1"/>
      <c r="Q317" s="1"/>
      <c r="R317" s="6" t="s">
        <v>774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16">
        <v>143</v>
      </c>
      <c r="B318" s="217">
        <v>43622</v>
      </c>
      <c r="C318" s="217"/>
      <c r="D318" s="218" t="s">
        <v>480</v>
      </c>
      <c r="E318" s="219" t="s">
        <v>588</v>
      </c>
      <c r="F318" s="219">
        <v>332.8</v>
      </c>
      <c r="G318" s="219"/>
      <c r="H318" s="219">
        <v>405</v>
      </c>
      <c r="I318" s="221">
        <v>419</v>
      </c>
      <c r="J318" s="191" t="s">
        <v>793</v>
      </c>
      <c r="K318" s="192">
        <f t="shared" si="172"/>
        <v>72.199999999999989</v>
      </c>
      <c r="L318" s="193">
        <f t="shared" si="173"/>
        <v>0.21694711538461534</v>
      </c>
      <c r="M318" s="188" t="s">
        <v>586</v>
      </c>
      <c r="N318" s="194">
        <v>43860</v>
      </c>
      <c r="O318" s="1"/>
      <c r="P318" s="1"/>
      <c r="Q318" s="1"/>
      <c r="R318" s="6" t="s">
        <v>778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0">
        <v>144</v>
      </c>
      <c r="B319" s="209">
        <v>43641</v>
      </c>
      <c r="C319" s="209"/>
      <c r="D319" s="210" t="s">
        <v>150</v>
      </c>
      <c r="E319" s="211" t="s">
        <v>617</v>
      </c>
      <c r="F319" s="211">
        <v>386</v>
      </c>
      <c r="G319" s="212"/>
      <c r="H319" s="212">
        <v>395</v>
      </c>
      <c r="I319" s="212">
        <v>452</v>
      </c>
      <c r="J319" s="213" t="s">
        <v>794</v>
      </c>
      <c r="K319" s="214">
        <f t="shared" si="172"/>
        <v>9</v>
      </c>
      <c r="L319" s="215">
        <f t="shared" si="173"/>
        <v>2.3316062176165803E-2</v>
      </c>
      <c r="M319" s="211" t="s">
        <v>708</v>
      </c>
      <c r="N319" s="209">
        <v>43868</v>
      </c>
      <c r="O319" s="1"/>
      <c r="P319" s="1"/>
      <c r="Q319" s="1"/>
      <c r="R319" s="6" t="s">
        <v>778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0">
        <v>145</v>
      </c>
      <c r="B320" s="209">
        <v>43707</v>
      </c>
      <c r="C320" s="209"/>
      <c r="D320" s="210" t="s">
        <v>130</v>
      </c>
      <c r="E320" s="211" t="s">
        <v>617</v>
      </c>
      <c r="F320" s="211">
        <v>137.5</v>
      </c>
      <c r="G320" s="212"/>
      <c r="H320" s="212">
        <v>138.5</v>
      </c>
      <c r="I320" s="212">
        <v>190</v>
      </c>
      <c r="J320" s="213" t="s">
        <v>814</v>
      </c>
      <c r="K320" s="214">
        <f>H320-F320</f>
        <v>1</v>
      </c>
      <c r="L320" s="215">
        <f>K320/F320</f>
        <v>7.2727272727272727E-3</v>
      </c>
      <c r="M320" s="211" t="s">
        <v>708</v>
      </c>
      <c r="N320" s="209">
        <v>44432</v>
      </c>
      <c r="O320" s="1"/>
      <c r="P320" s="1"/>
      <c r="Q320" s="1"/>
      <c r="R320" s="6" t="s">
        <v>774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16">
        <v>146</v>
      </c>
      <c r="B321" s="217">
        <v>43731</v>
      </c>
      <c r="C321" s="217"/>
      <c r="D321" s="218" t="s">
        <v>427</v>
      </c>
      <c r="E321" s="219" t="s">
        <v>617</v>
      </c>
      <c r="F321" s="219">
        <v>235</v>
      </c>
      <c r="G321" s="219"/>
      <c r="H321" s="219">
        <v>295</v>
      </c>
      <c r="I321" s="221">
        <v>296</v>
      </c>
      <c r="J321" s="191" t="s">
        <v>795</v>
      </c>
      <c r="K321" s="192">
        <f t="shared" ref="K321:K327" si="174">H321-F321</f>
        <v>60</v>
      </c>
      <c r="L321" s="193">
        <f t="shared" ref="L321:L327" si="175">K321/F321</f>
        <v>0.25531914893617019</v>
      </c>
      <c r="M321" s="188" t="s">
        <v>586</v>
      </c>
      <c r="N321" s="194">
        <v>43844</v>
      </c>
      <c r="O321" s="1"/>
      <c r="P321" s="1"/>
      <c r="Q321" s="1"/>
      <c r="R321" s="6" t="s">
        <v>778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6">
        <v>147</v>
      </c>
      <c r="B322" s="217">
        <v>43752</v>
      </c>
      <c r="C322" s="217"/>
      <c r="D322" s="218" t="s">
        <v>796</v>
      </c>
      <c r="E322" s="219" t="s">
        <v>617</v>
      </c>
      <c r="F322" s="219">
        <v>277.5</v>
      </c>
      <c r="G322" s="219"/>
      <c r="H322" s="219">
        <v>333</v>
      </c>
      <c r="I322" s="221">
        <v>333</v>
      </c>
      <c r="J322" s="191" t="s">
        <v>797</v>
      </c>
      <c r="K322" s="192">
        <f t="shared" si="174"/>
        <v>55.5</v>
      </c>
      <c r="L322" s="193">
        <f t="shared" si="175"/>
        <v>0.2</v>
      </c>
      <c r="M322" s="188" t="s">
        <v>586</v>
      </c>
      <c r="N322" s="194">
        <v>43846</v>
      </c>
      <c r="O322" s="1"/>
      <c r="P322" s="1"/>
      <c r="Q322" s="1"/>
      <c r="R322" s="6" t="s">
        <v>774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16">
        <v>148</v>
      </c>
      <c r="B323" s="217">
        <v>43752</v>
      </c>
      <c r="C323" s="217"/>
      <c r="D323" s="218" t="s">
        <v>798</v>
      </c>
      <c r="E323" s="219" t="s">
        <v>617</v>
      </c>
      <c r="F323" s="219">
        <v>930</v>
      </c>
      <c r="G323" s="219"/>
      <c r="H323" s="219">
        <v>1165</v>
      </c>
      <c r="I323" s="221">
        <v>1200</v>
      </c>
      <c r="J323" s="191" t="s">
        <v>799</v>
      </c>
      <c r="K323" s="192">
        <f t="shared" si="174"/>
        <v>235</v>
      </c>
      <c r="L323" s="193">
        <f t="shared" si="175"/>
        <v>0.25268817204301075</v>
      </c>
      <c r="M323" s="188" t="s">
        <v>586</v>
      </c>
      <c r="N323" s="194">
        <v>43847</v>
      </c>
      <c r="O323" s="1"/>
      <c r="P323" s="1"/>
      <c r="Q323" s="1"/>
      <c r="R323" s="6" t="s">
        <v>778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6">
        <v>149</v>
      </c>
      <c r="B324" s="217">
        <v>43753</v>
      </c>
      <c r="C324" s="217"/>
      <c r="D324" s="218" t="s">
        <v>800</v>
      </c>
      <c r="E324" s="219" t="s">
        <v>617</v>
      </c>
      <c r="F324" s="189">
        <v>111</v>
      </c>
      <c r="G324" s="219"/>
      <c r="H324" s="219">
        <v>141</v>
      </c>
      <c r="I324" s="221">
        <v>141</v>
      </c>
      <c r="J324" s="191" t="s">
        <v>601</v>
      </c>
      <c r="K324" s="192">
        <f t="shared" si="174"/>
        <v>30</v>
      </c>
      <c r="L324" s="193">
        <f t="shared" si="175"/>
        <v>0.27027027027027029</v>
      </c>
      <c r="M324" s="188" t="s">
        <v>586</v>
      </c>
      <c r="N324" s="194">
        <v>44328</v>
      </c>
      <c r="O324" s="1"/>
      <c r="P324" s="1"/>
      <c r="Q324" s="1"/>
      <c r="R324" s="6" t="s">
        <v>778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16">
        <v>150</v>
      </c>
      <c r="B325" s="217">
        <v>43753</v>
      </c>
      <c r="C325" s="217"/>
      <c r="D325" s="218" t="s">
        <v>801</v>
      </c>
      <c r="E325" s="219" t="s">
        <v>617</v>
      </c>
      <c r="F325" s="189">
        <v>296</v>
      </c>
      <c r="G325" s="219"/>
      <c r="H325" s="219">
        <v>370</v>
      </c>
      <c r="I325" s="221">
        <v>370</v>
      </c>
      <c r="J325" s="191" t="s">
        <v>675</v>
      </c>
      <c r="K325" s="192">
        <f t="shared" si="174"/>
        <v>74</v>
      </c>
      <c r="L325" s="193">
        <f t="shared" si="175"/>
        <v>0.25</v>
      </c>
      <c r="M325" s="188" t="s">
        <v>586</v>
      </c>
      <c r="N325" s="194">
        <v>43853</v>
      </c>
      <c r="O325" s="1"/>
      <c r="P325" s="1"/>
      <c r="Q325" s="1"/>
      <c r="R325" s="6" t="s">
        <v>778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6">
        <v>151</v>
      </c>
      <c r="B326" s="217">
        <v>43754</v>
      </c>
      <c r="C326" s="217"/>
      <c r="D326" s="218" t="s">
        <v>802</v>
      </c>
      <c r="E326" s="219" t="s">
        <v>617</v>
      </c>
      <c r="F326" s="189">
        <v>300</v>
      </c>
      <c r="G326" s="219"/>
      <c r="H326" s="219">
        <v>382.5</v>
      </c>
      <c r="I326" s="221">
        <v>344</v>
      </c>
      <c r="J326" s="191" t="s">
        <v>852</v>
      </c>
      <c r="K326" s="192">
        <f t="shared" si="174"/>
        <v>82.5</v>
      </c>
      <c r="L326" s="193">
        <f t="shared" si="175"/>
        <v>0.27500000000000002</v>
      </c>
      <c r="M326" s="188" t="s">
        <v>586</v>
      </c>
      <c r="N326" s="194">
        <v>44238</v>
      </c>
      <c r="O326" s="1"/>
      <c r="P326" s="1"/>
      <c r="Q326" s="1"/>
      <c r="R326" s="6" t="s">
        <v>778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152</v>
      </c>
      <c r="B327" s="217">
        <v>43832</v>
      </c>
      <c r="C327" s="217"/>
      <c r="D327" s="218" t="s">
        <v>803</v>
      </c>
      <c r="E327" s="219" t="s">
        <v>617</v>
      </c>
      <c r="F327" s="189">
        <v>495</v>
      </c>
      <c r="G327" s="219"/>
      <c r="H327" s="219">
        <v>595</v>
      </c>
      <c r="I327" s="221">
        <v>590</v>
      </c>
      <c r="J327" s="191" t="s">
        <v>851</v>
      </c>
      <c r="K327" s="192">
        <f t="shared" si="174"/>
        <v>100</v>
      </c>
      <c r="L327" s="193">
        <f t="shared" si="175"/>
        <v>0.20202020202020202</v>
      </c>
      <c r="M327" s="188" t="s">
        <v>586</v>
      </c>
      <c r="N327" s="194">
        <v>44589</v>
      </c>
      <c r="O327" s="1"/>
      <c r="P327" s="1"/>
      <c r="Q327" s="1"/>
      <c r="R327" s="6" t="s">
        <v>778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16">
        <v>153</v>
      </c>
      <c r="B328" s="217">
        <v>43966</v>
      </c>
      <c r="C328" s="217"/>
      <c r="D328" s="218" t="s">
        <v>71</v>
      </c>
      <c r="E328" s="219" t="s">
        <v>617</v>
      </c>
      <c r="F328" s="189">
        <v>67.5</v>
      </c>
      <c r="G328" s="219"/>
      <c r="H328" s="219">
        <v>86</v>
      </c>
      <c r="I328" s="221">
        <v>86</v>
      </c>
      <c r="J328" s="191" t="s">
        <v>804</v>
      </c>
      <c r="K328" s="192">
        <f t="shared" ref="K328:K335" si="176">H328-F328</f>
        <v>18.5</v>
      </c>
      <c r="L328" s="193">
        <f t="shared" ref="L328:L335" si="177">K328/F328</f>
        <v>0.27407407407407408</v>
      </c>
      <c r="M328" s="188" t="s">
        <v>586</v>
      </c>
      <c r="N328" s="194">
        <v>44008</v>
      </c>
      <c r="O328" s="1"/>
      <c r="P328" s="1"/>
      <c r="Q328" s="1"/>
      <c r="R328" s="6" t="s">
        <v>778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16">
        <v>154</v>
      </c>
      <c r="B329" s="217">
        <v>44035</v>
      </c>
      <c r="C329" s="217"/>
      <c r="D329" s="218" t="s">
        <v>479</v>
      </c>
      <c r="E329" s="219" t="s">
        <v>617</v>
      </c>
      <c r="F329" s="189">
        <v>231</v>
      </c>
      <c r="G329" s="219"/>
      <c r="H329" s="219">
        <v>281</v>
      </c>
      <c r="I329" s="221">
        <v>281</v>
      </c>
      <c r="J329" s="191" t="s">
        <v>675</v>
      </c>
      <c r="K329" s="192">
        <f t="shared" si="176"/>
        <v>50</v>
      </c>
      <c r="L329" s="193">
        <f t="shared" si="177"/>
        <v>0.21645021645021645</v>
      </c>
      <c r="M329" s="188" t="s">
        <v>586</v>
      </c>
      <c r="N329" s="194">
        <v>44358</v>
      </c>
      <c r="O329" s="1"/>
      <c r="P329" s="1"/>
      <c r="Q329" s="1"/>
      <c r="R329" s="6" t="s">
        <v>778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16">
        <v>155</v>
      </c>
      <c r="B330" s="217">
        <v>44092</v>
      </c>
      <c r="C330" s="217"/>
      <c r="D330" s="218" t="s">
        <v>404</v>
      </c>
      <c r="E330" s="219" t="s">
        <v>617</v>
      </c>
      <c r="F330" s="219">
        <v>206</v>
      </c>
      <c r="G330" s="219"/>
      <c r="H330" s="219">
        <v>248</v>
      </c>
      <c r="I330" s="221">
        <v>248</v>
      </c>
      <c r="J330" s="191" t="s">
        <v>675</v>
      </c>
      <c r="K330" s="192">
        <f t="shared" si="176"/>
        <v>42</v>
      </c>
      <c r="L330" s="193">
        <f t="shared" si="177"/>
        <v>0.20388349514563106</v>
      </c>
      <c r="M330" s="188" t="s">
        <v>586</v>
      </c>
      <c r="N330" s="194">
        <v>44214</v>
      </c>
      <c r="O330" s="1"/>
      <c r="P330" s="1"/>
      <c r="Q330" s="1"/>
      <c r="R330" s="6" t="s">
        <v>778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16">
        <v>156</v>
      </c>
      <c r="B331" s="217">
        <v>44140</v>
      </c>
      <c r="C331" s="217"/>
      <c r="D331" s="218" t="s">
        <v>404</v>
      </c>
      <c r="E331" s="219" t="s">
        <v>617</v>
      </c>
      <c r="F331" s="219">
        <v>182.5</v>
      </c>
      <c r="G331" s="219"/>
      <c r="H331" s="219">
        <v>248</v>
      </c>
      <c r="I331" s="221">
        <v>248</v>
      </c>
      <c r="J331" s="191" t="s">
        <v>675</v>
      </c>
      <c r="K331" s="192">
        <f t="shared" si="176"/>
        <v>65.5</v>
      </c>
      <c r="L331" s="193">
        <f t="shared" si="177"/>
        <v>0.35890410958904112</v>
      </c>
      <c r="M331" s="188" t="s">
        <v>586</v>
      </c>
      <c r="N331" s="194">
        <v>44214</v>
      </c>
      <c r="O331" s="1"/>
      <c r="P331" s="1"/>
      <c r="Q331" s="1"/>
      <c r="R331" s="6" t="s">
        <v>778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16">
        <v>157</v>
      </c>
      <c r="B332" s="217">
        <v>44140</v>
      </c>
      <c r="C332" s="217"/>
      <c r="D332" s="218" t="s">
        <v>324</v>
      </c>
      <c r="E332" s="219" t="s">
        <v>617</v>
      </c>
      <c r="F332" s="219">
        <v>247.5</v>
      </c>
      <c r="G332" s="219"/>
      <c r="H332" s="219">
        <v>320</v>
      </c>
      <c r="I332" s="221">
        <v>320</v>
      </c>
      <c r="J332" s="191" t="s">
        <v>675</v>
      </c>
      <c r="K332" s="192">
        <f t="shared" si="176"/>
        <v>72.5</v>
      </c>
      <c r="L332" s="193">
        <f t="shared" si="177"/>
        <v>0.29292929292929293</v>
      </c>
      <c r="M332" s="188" t="s">
        <v>586</v>
      </c>
      <c r="N332" s="194">
        <v>44323</v>
      </c>
      <c r="O332" s="1"/>
      <c r="P332" s="1"/>
      <c r="Q332" s="1"/>
      <c r="R332" s="6" t="s">
        <v>778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158</v>
      </c>
      <c r="B333" s="217">
        <v>44140</v>
      </c>
      <c r="C333" s="217"/>
      <c r="D333" s="218" t="s">
        <v>270</v>
      </c>
      <c r="E333" s="219" t="s">
        <v>617</v>
      </c>
      <c r="F333" s="189">
        <v>925</v>
      </c>
      <c r="G333" s="219"/>
      <c r="H333" s="219">
        <v>1095</v>
      </c>
      <c r="I333" s="221">
        <v>1093</v>
      </c>
      <c r="J333" s="191" t="s">
        <v>805</v>
      </c>
      <c r="K333" s="192">
        <f t="shared" si="176"/>
        <v>170</v>
      </c>
      <c r="L333" s="193">
        <f t="shared" si="177"/>
        <v>0.18378378378378379</v>
      </c>
      <c r="M333" s="188" t="s">
        <v>586</v>
      </c>
      <c r="N333" s="194">
        <v>44201</v>
      </c>
      <c r="O333" s="1"/>
      <c r="P333" s="1"/>
      <c r="Q333" s="1"/>
      <c r="R333" s="6" t="s">
        <v>778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16">
        <v>159</v>
      </c>
      <c r="B334" s="217">
        <v>44140</v>
      </c>
      <c r="C334" s="217"/>
      <c r="D334" s="218" t="s">
        <v>340</v>
      </c>
      <c r="E334" s="219" t="s">
        <v>617</v>
      </c>
      <c r="F334" s="189">
        <v>332.5</v>
      </c>
      <c r="G334" s="219"/>
      <c r="H334" s="219">
        <v>393</v>
      </c>
      <c r="I334" s="221">
        <v>406</v>
      </c>
      <c r="J334" s="191" t="s">
        <v>806</v>
      </c>
      <c r="K334" s="192">
        <f t="shared" si="176"/>
        <v>60.5</v>
      </c>
      <c r="L334" s="193">
        <f t="shared" si="177"/>
        <v>0.18195488721804512</v>
      </c>
      <c r="M334" s="188" t="s">
        <v>586</v>
      </c>
      <c r="N334" s="194">
        <v>44256</v>
      </c>
      <c r="O334" s="1"/>
      <c r="P334" s="1"/>
      <c r="Q334" s="1"/>
      <c r="R334" s="6" t="s">
        <v>778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16">
        <v>160</v>
      </c>
      <c r="B335" s="217">
        <v>44141</v>
      </c>
      <c r="C335" s="217"/>
      <c r="D335" s="218" t="s">
        <v>479</v>
      </c>
      <c r="E335" s="219" t="s">
        <v>617</v>
      </c>
      <c r="F335" s="189">
        <v>231</v>
      </c>
      <c r="G335" s="219"/>
      <c r="H335" s="219">
        <v>281</v>
      </c>
      <c r="I335" s="221">
        <v>281</v>
      </c>
      <c r="J335" s="191" t="s">
        <v>675</v>
      </c>
      <c r="K335" s="192">
        <f t="shared" si="176"/>
        <v>50</v>
      </c>
      <c r="L335" s="193">
        <f t="shared" si="177"/>
        <v>0.21645021645021645</v>
      </c>
      <c r="M335" s="188" t="s">
        <v>586</v>
      </c>
      <c r="N335" s="194">
        <v>44358</v>
      </c>
      <c r="O335" s="1"/>
      <c r="P335" s="1"/>
      <c r="Q335" s="1"/>
      <c r="R335" s="6" t="s">
        <v>778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42">
        <v>161</v>
      </c>
      <c r="B336" s="235">
        <v>44187</v>
      </c>
      <c r="C336" s="235"/>
      <c r="D336" s="236" t="s">
        <v>452</v>
      </c>
      <c r="E336" s="53" t="s">
        <v>617</v>
      </c>
      <c r="F336" s="237" t="s">
        <v>807</v>
      </c>
      <c r="G336" s="53"/>
      <c r="H336" s="53"/>
      <c r="I336" s="238">
        <v>239</v>
      </c>
      <c r="J336" s="234" t="s">
        <v>589</v>
      </c>
      <c r="K336" s="234"/>
      <c r="L336" s="239"/>
      <c r="M336" s="240"/>
      <c r="N336" s="241"/>
      <c r="O336" s="1"/>
      <c r="P336" s="1"/>
      <c r="Q336" s="1"/>
      <c r="R336" s="6" t="s">
        <v>778</v>
      </c>
    </row>
    <row r="337" spans="1:26" ht="12.75" customHeight="1">
      <c r="A337" s="216">
        <v>162</v>
      </c>
      <c r="B337" s="217">
        <v>44258</v>
      </c>
      <c r="C337" s="217"/>
      <c r="D337" s="218" t="s">
        <v>803</v>
      </c>
      <c r="E337" s="219" t="s">
        <v>617</v>
      </c>
      <c r="F337" s="189">
        <v>495</v>
      </c>
      <c r="G337" s="219"/>
      <c r="H337" s="219">
        <v>595</v>
      </c>
      <c r="I337" s="221">
        <v>590</v>
      </c>
      <c r="J337" s="191" t="s">
        <v>851</v>
      </c>
      <c r="K337" s="192">
        <f>H337-F337</f>
        <v>100</v>
      </c>
      <c r="L337" s="193">
        <f>K337/F337</f>
        <v>0.20202020202020202</v>
      </c>
      <c r="M337" s="188" t="s">
        <v>586</v>
      </c>
      <c r="N337" s="194">
        <v>44589</v>
      </c>
      <c r="O337" s="1"/>
      <c r="P337" s="1"/>
      <c r="R337" s="6" t="s">
        <v>778</v>
      </c>
    </row>
    <row r="338" spans="1:26" ht="12.75" customHeight="1">
      <c r="A338" s="216">
        <v>163</v>
      </c>
      <c r="B338" s="217">
        <v>44274</v>
      </c>
      <c r="C338" s="217"/>
      <c r="D338" s="218" t="s">
        <v>340</v>
      </c>
      <c r="E338" s="219" t="s">
        <v>617</v>
      </c>
      <c r="F338" s="189">
        <v>355</v>
      </c>
      <c r="G338" s="219"/>
      <c r="H338" s="219">
        <v>422.5</v>
      </c>
      <c r="I338" s="221">
        <v>420</v>
      </c>
      <c r="J338" s="191" t="s">
        <v>808</v>
      </c>
      <c r="K338" s="192">
        <f>H338-F338</f>
        <v>67.5</v>
      </c>
      <c r="L338" s="193">
        <f>K338/F338</f>
        <v>0.19014084507042253</v>
      </c>
      <c r="M338" s="188" t="s">
        <v>586</v>
      </c>
      <c r="N338" s="194">
        <v>44361</v>
      </c>
      <c r="O338" s="1"/>
      <c r="R338" s="243" t="s">
        <v>778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16">
        <v>164</v>
      </c>
      <c r="B339" s="217">
        <v>44295</v>
      </c>
      <c r="C339" s="217"/>
      <c r="D339" s="218" t="s">
        <v>809</v>
      </c>
      <c r="E339" s="219" t="s">
        <v>617</v>
      </c>
      <c r="F339" s="189">
        <v>555</v>
      </c>
      <c r="G339" s="219"/>
      <c r="H339" s="219">
        <v>663</v>
      </c>
      <c r="I339" s="221">
        <v>663</v>
      </c>
      <c r="J339" s="191" t="s">
        <v>810</v>
      </c>
      <c r="K339" s="192">
        <f>H339-F339</f>
        <v>108</v>
      </c>
      <c r="L339" s="193">
        <f>K339/F339</f>
        <v>0.19459459459459461</v>
      </c>
      <c r="M339" s="188" t="s">
        <v>586</v>
      </c>
      <c r="N339" s="194">
        <v>44321</v>
      </c>
      <c r="O339" s="1"/>
      <c r="P339" s="1"/>
      <c r="Q339" s="1"/>
      <c r="R339" s="243" t="s">
        <v>778</v>
      </c>
    </row>
    <row r="340" spans="1:26" ht="12.75" customHeight="1">
      <c r="A340" s="216">
        <v>165</v>
      </c>
      <c r="B340" s="217">
        <v>44308</v>
      </c>
      <c r="C340" s="217"/>
      <c r="D340" s="218" t="s">
        <v>373</v>
      </c>
      <c r="E340" s="219" t="s">
        <v>617</v>
      </c>
      <c r="F340" s="189">
        <v>126.5</v>
      </c>
      <c r="G340" s="219"/>
      <c r="H340" s="219">
        <v>155</v>
      </c>
      <c r="I340" s="221">
        <v>155</v>
      </c>
      <c r="J340" s="191" t="s">
        <v>675</v>
      </c>
      <c r="K340" s="192">
        <f>H340-F340</f>
        <v>28.5</v>
      </c>
      <c r="L340" s="193">
        <f>K340/F340</f>
        <v>0.22529644268774704</v>
      </c>
      <c r="M340" s="188" t="s">
        <v>586</v>
      </c>
      <c r="N340" s="194">
        <v>44362</v>
      </c>
      <c r="O340" s="1"/>
      <c r="R340" s="243" t="s">
        <v>778</v>
      </c>
    </row>
    <row r="341" spans="1:26" ht="12.75" customHeight="1">
      <c r="A341" s="274">
        <v>166</v>
      </c>
      <c r="B341" s="275">
        <v>44368</v>
      </c>
      <c r="C341" s="275"/>
      <c r="D341" s="276" t="s">
        <v>391</v>
      </c>
      <c r="E341" s="277" t="s">
        <v>617</v>
      </c>
      <c r="F341" s="278">
        <v>287.5</v>
      </c>
      <c r="G341" s="277"/>
      <c r="H341" s="277">
        <v>245</v>
      </c>
      <c r="I341" s="279">
        <v>344</v>
      </c>
      <c r="J341" s="201" t="s">
        <v>846</v>
      </c>
      <c r="K341" s="202">
        <f>H341-F341</f>
        <v>-42.5</v>
      </c>
      <c r="L341" s="203">
        <f>K341/F341</f>
        <v>-0.14782608695652175</v>
      </c>
      <c r="M341" s="199" t="s">
        <v>598</v>
      </c>
      <c r="N341" s="196">
        <v>44508</v>
      </c>
      <c r="O341" s="1"/>
      <c r="R341" s="243" t="s">
        <v>778</v>
      </c>
    </row>
    <row r="342" spans="1:26" ht="12.75" customHeight="1">
      <c r="A342" s="242">
        <v>167</v>
      </c>
      <c r="B342" s="235">
        <v>44368</v>
      </c>
      <c r="C342" s="235"/>
      <c r="D342" s="236" t="s">
        <v>479</v>
      </c>
      <c r="E342" s="53" t="s">
        <v>617</v>
      </c>
      <c r="F342" s="237" t="s">
        <v>811</v>
      </c>
      <c r="G342" s="53"/>
      <c r="H342" s="53"/>
      <c r="I342" s="238">
        <v>320</v>
      </c>
      <c r="J342" s="234" t="s">
        <v>589</v>
      </c>
      <c r="K342" s="242"/>
      <c r="L342" s="235"/>
      <c r="M342" s="235"/>
      <c r="N342" s="236"/>
      <c r="O342" s="41"/>
      <c r="R342" s="243" t="s">
        <v>778</v>
      </c>
    </row>
    <row r="343" spans="1:26" ht="12.75" customHeight="1">
      <c r="A343" s="216">
        <v>168</v>
      </c>
      <c r="B343" s="217">
        <v>44406</v>
      </c>
      <c r="C343" s="217"/>
      <c r="D343" s="218" t="s">
        <v>373</v>
      </c>
      <c r="E343" s="219" t="s">
        <v>617</v>
      </c>
      <c r="F343" s="189">
        <v>162.5</v>
      </c>
      <c r="G343" s="219"/>
      <c r="H343" s="219">
        <v>200</v>
      </c>
      <c r="I343" s="221">
        <v>200</v>
      </c>
      <c r="J343" s="191" t="s">
        <v>675</v>
      </c>
      <c r="K343" s="192">
        <f>H343-F343</f>
        <v>37.5</v>
      </c>
      <c r="L343" s="193">
        <f>K343/F343</f>
        <v>0.23076923076923078</v>
      </c>
      <c r="M343" s="188" t="s">
        <v>586</v>
      </c>
      <c r="N343" s="194">
        <v>44571</v>
      </c>
      <c r="O343" s="1"/>
      <c r="R343" s="243" t="s">
        <v>778</v>
      </c>
    </row>
    <row r="344" spans="1:26" ht="12.75" customHeight="1">
      <c r="A344" s="216">
        <v>169</v>
      </c>
      <c r="B344" s="217">
        <v>44462</v>
      </c>
      <c r="C344" s="217"/>
      <c r="D344" s="218" t="s">
        <v>816</v>
      </c>
      <c r="E344" s="219" t="s">
        <v>617</v>
      </c>
      <c r="F344" s="189">
        <v>1235</v>
      </c>
      <c r="G344" s="219"/>
      <c r="H344" s="219">
        <v>1505</v>
      </c>
      <c r="I344" s="221">
        <v>1500</v>
      </c>
      <c r="J344" s="191" t="s">
        <v>675</v>
      </c>
      <c r="K344" s="192">
        <f>H344-F344</f>
        <v>270</v>
      </c>
      <c r="L344" s="193">
        <f>K344/F344</f>
        <v>0.21862348178137653</v>
      </c>
      <c r="M344" s="188" t="s">
        <v>586</v>
      </c>
      <c r="N344" s="194">
        <v>44564</v>
      </c>
      <c r="O344" s="1"/>
      <c r="R344" s="243" t="s">
        <v>778</v>
      </c>
    </row>
    <row r="345" spans="1:26" ht="12.75" customHeight="1">
      <c r="A345" s="258">
        <v>170</v>
      </c>
      <c r="B345" s="259">
        <v>44480</v>
      </c>
      <c r="C345" s="259"/>
      <c r="D345" s="260" t="s">
        <v>818</v>
      </c>
      <c r="E345" s="261" t="s">
        <v>617</v>
      </c>
      <c r="F345" s="262" t="s">
        <v>823</v>
      </c>
      <c r="G345" s="261"/>
      <c r="H345" s="261"/>
      <c r="I345" s="261">
        <v>145</v>
      </c>
      <c r="J345" s="263" t="s">
        <v>589</v>
      </c>
      <c r="K345" s="258"/>
      <c r="L345" s="259"/>
      <c r="M345" s="259"/>
      <c r="N345" s="260"/>
      <c r="O345" s="41"/>
      <c r="R345" s="243" t="s">
        <v>778</v>
      </c>
    </row>
    <row r="346" spans="1:26" ht="12.75" customHeight="1">
      <c r="A346" s="264">
        <v>171</v>
      </c>
      <c r="B346" s="265">
        <v>44481</v>
      </c>
      <c r="C346" s="265"/>
      <c r="D346" s="266" t="s">
        <v>259</v>
      </c>
      <c r="E346" s="267" t="s">
        <v>617</v>
      </c>
      <c r="F346" s="268" t="s">
        <v>820</v>
      </c>
      <c r="G346" s="267"/>
      <c r="H346" s="267"/>
      <c r="I346" s="267">
        <v>380</v>
      </c>
      <c r="J346" s="269" t="s">
        <v>589</v>
      </c>
      <c r="K346" s="264"/>
      <c r="L346" s="265"/>
      <c r="M346" s="265"/>
      <c r="N346" s="266"/>
      <c r="O346" s="41"/>
      <c r="R346" s="243" t="s">
        <v>778</v>
      </c>
    </row>
    <row r="347" spans="1:26" ht="12.75" customHeight="1">
      <c r="A347" s="264">
        <v>172</v>
      </c>
      <c r="B347" s="265">
        <v>44481</v>
      </c>
      <c r="C347" s="265"/>
      <c r="D347" s="266" t="s">
        <v>399</v>
      </c>
      <c r="E347" s="267" t="s">
        <v>617</v>
      </c>
      <c r="F347" s="268" t="s">
        <v>821</v>
      </c>
      <c r="G347" s="267"/>
      <c r="H347" s="267"/>
      <c r="I347" s="267">
        <v>56</v>
      </c>
      <c r="J347" s="269" t="s">
        <v>589</v>
      </c>
      <c r="K347" s="264"/>
      <c r="L347" s="265"/>
      <c r="M347" s="265"/>
      <c r="N347" s="266"/>
      <c r="O347" s="41"/>
      <c r="R347" s="243"/>
    </row>
    <row r="348" spans="1:26" ht="12.75" customHeight="1">
      <c r="A348" s="216">
        <v>173</v>
      </c>
      <c r="B348" s="217">
        <v>44551</v>
      </c>
      <c r="C348" s="217"/>
      <c r="D348" s="218" t="s">
        <v>118</v>
      </c>
      <c r="E348" s="219" t="s">
        <v>617</v>
      </c>
      <c r="F348" s="189">
        <v>2300</v>
      </c>
      <c r="G348" s="219"/>
      <c r="H348" s="219">
        <f>(2820+2200)/2</f>
        <v>2510</v>
      </c>
      <c r="I348" s="221">
        <v>3000</v>
      </c>
      <c r="J348" s="191" t="s">
        <v>861</v>
      </c>
      <c r="K348" s="192">
        <f>H348-F348</f>
        <v>210</v>
      </c>
      <c r="L348" s="193">
        <f>K348/F348</f>
        <v>9.1304347826086957E-2</v>
      </c>
      <c r="M348" s="188" t="s">
        <v>586</v>
      </c>
      <c r="N348" s="194">
        <v>44649</v>
      </c>
      <c r="O348" s="1"/>
      <c r="R348" s="243"/>
    </row>
    <row r="349" spans="1:26" ht="12.75" customHeight="1">
      <c r="A349" s="270">
        <v>174</v>
      </c>
      <c r="B349" s="265">
        <v>44606</v>
      </c>
      <c r="C349" s="270"/>
      <c r="D349" s="270" t="s">
        <v>425</v>
      </c>
      <c r="E349" s="267" t="s">
        <v>617</v>
      </c>
      <c r="F349" s="267" t="s">
        <v>854</v>
      </c>
      <c r="G349" s="267"/>
      <c r="H349" s="267"/>
      <c r="I349" s="267">
        <v>764</v>
      </c>
      <c r="J349" s="267" t="s">
        <v>589</v>
      </c>
      <c r="K349" s="267"/>
      <c r="L349" s="267"/>
      <c r="M349" s="267"/>
      <c r="N349" s="270"/>
      <c r="O349" s="41"/>
      <c r="R349" s="243"/>
    </row>
    <row r="350" spans="1:26" ht="12.75" customHeight="1">
      <c r="A350" s="270">
        <v>175</v>
      </c>
      <c r="B350" s="265">
        <v>44613</v>
      </c>
      <c r="C350" s="270"/>
      <c r="D350" s="270" t="s">
        <v>816</v>
      </c>
      <c r="E350" s="267" t="s">
        <v>617</v>
      </c>
      <c r="F350" s="267" t="s">
        <v>855</v>
      </c>
      <c r="G350" s="267"/>
      <c r="H350" s="267"/>
      <c r="I350" s="267">
        <v>1510</v>
      </c>
      <c r="J350" s="267" t="s">
        <v>589</v>
      </c>
      <c r="K350" s="267"/>
      <c r="L350" s="267"/>
      <c r="M350" s="267"/>
      <c r="N350" s="270"/>
      <c r="O350" s="41"/>
      <c r="R350" s="243"/>
    </row>
    <row r="351" spans="1:26" ht="12.75" customHeight="1">
      <c r="A351">
        <v>176</v>
      </c>
      <c r="B351" s="265">
        <v>44670</v>
      </c>
      <c r="C351" s="265"/>
      <c r="D351" s="270" t="s">
        <v>550</v>
      </c>
      <c r="E351" s="341" t="s">
        <v>617</v>
      </c>
      <c r="F351" s="267" t="s">
        <v>864</v>
      </c>
      <c r="G351" s="267"/>
      <c r="H351" s="267"/>
      <c r="I351" s="267">
        <v>553</v>
      </c>
      <c r="J351" s="267" t="s">
        <v>589</v>
      </c>
      <c r="K351" s="267"/>
      <c r="L351" s="267"/>
      <c r="M351" s="267"/>
      <c r="N351" s="267"/>
      <c r="O351" s="41"/>
      <c r="R351" s="243"/>
    </row>
    <row r="352" spans="1:26" ht="12.75" customHeight="1">
      <c r="A352" s="242"/>
      <c r="F352" s="56"/>
      <c r="G352" s="56"/>
      <c r="H352" s="56"/>
      <c r="I352" s="56"/>
      <c r="J352" s="41"/>
      <c r="K352" s="56"/>
      <c r="L352" s="56"/>
      <c r="M352" s="56"/>
      <c r="O352" s="41"/>
      <c r="R352" s="243"/>
    </row>
    <row r="353" spans="1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1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1:18" ht="12.75" customHeight="1">
      <c r="B355" s="244" t="s">
        <v>812</v>
      </c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1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1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1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1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1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1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1:18" ht="12.75" customHeight="1">
      <c r="A362" s="245"/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1:18" ht="12.75" customHeight="1">
      <c r="A363" s="245"/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1:18" ht="12.75" customHeight="1">
      <c r="A364" s="53"/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1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1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1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1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  <row r="536" spans="6:18" ht="12.75" customHeight="1">
      <c r="F536" s="56"/>
      <c r="G536" s="56"/>
      <c r="H536" s="56"/>
      <c r="I536" s="56"/>
      <c r="J536" s="41"/>
      <c r="K536" s="56"/>
      <c r="L536" s="56"/>
      <c r="M536" s="56"/>
      <c r="O536" s="41"/>
      <c r="R536" s="56"/>
    </row>
    <row r="537" spans="6:18" ht="15" customHeight="1">
      <c r="F537" s="56"/>
      <c r="G537" s="56"/>
      <c r="H537" s="56"/>
      <c r="I537" s="56"/>
      <c r="J537" s="41"/>
      <c r="K537" s="56"/>
      <c r="L537" s="56"/>
      <c r="M537" s="56"/>
      <c r="O537" s="41"/>
      <c r="R537" s="56"/>
    </row>
  </sheetData>
  <autoFilter ref="R1:R360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82:K83 K98 K95 K91 K86 K73 K71 K69 K1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2022-06-27T02:37:08Z</dcterms:modified>
</cp:coreProperties>
</file>