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8" i="7"/>
  <c r="M118" s="1"/>
  <c r="M116"/>
  <c r="K119"/>
  <c r="M119" s="1"/>
  <c r="L51"/>
  <c r="M51" s="1"/>
  <c r="K51"/>
  <c r="L80"/>
  <c r="K80"/>
  <c r="L79"/>
  <c r="M79" s="1"/>
  <c r="K79"/>
  <c r="K117"/>
  <c r="K116"/>
  <c r="K287"/>
  <c r="L287" s="1"/>
  <c r="K115"/>
  <c r="M115" s="1"/>
  <c r="K113"/>
  <c r="M113" s="1"/>
  <c r="K107"/>
  <c r="M107" s="1"/>
  <c r="L46"/>
  <c r="K46"/>
  <c r="M46" s="1"/>
  <c r="K114"/>
  <c r="M114" s="1"/>
  <c r="K112"/>
  <c r="M112" s="1"/>
  <c r="K110"/>
  <c r="M110" s="1"/>
  <c r="K109"/>
  <c r="M109" s="1"/>
  <c r="K105"/>
  <c r="M105" s="1"/>
  <c r="K103"/>
  <c r="M103" s="1"/>
  <c r="K102"/>
  <c r="M102" s="1"/>
  <c r="M71"/>
  <c r="L71"/>
  <c r="K71"/>
  <c r="K111"/>
  <c r="M111" s="1"/>
  <c r="K108"/>
  <c r="M108" s="1"/>
  <c r="K104"/>
  <c r="M104" s="1"/>
  <c r="K106"/>
  <c r="M106" s="1"/>
  <c r="L78"/>
  <c r="K78"/>
  <c r="M76"/>
  <c r="K77"/>
  <c r="L76"/>
  <c r="K76"/>
  <c r="K99"/>
  <c r="M99" s="1"/>
  <c r="L22"/>
  <c r="K22"/>
  <c r="M22" s="1"/>
  <c r="L44"/>
  <c r="K44"/>
  <c r="M44" s="1"/>
  <c r="L45"/>
  <c r="K45"/>
  <c r="L36"/>
  <c r="K36"/>
  <c r="M36" s="1"/>
  <c r="M73"/>
  <c r="L73"/>
  <c r="K73"/>
  <c r="K74"/>
  <c r="L75"/>
  <c r="K75"/>
  <c r="K101"/>
  <c r="M101" s="1"/>
  <c r="K100"/>
  <c r="M100" s="1"/>
  <c r="K98"/>
  <c r="M98"/>
  <c r="L43"/>
  <c r="K43"/>
  <c r="M43" s="1"/>
  <c r="K97"/>
  <c r="M97" s="1"/>
  <c r="K95"/>
  <c r="M95" s="1"/>
  <c r="M94"/>
  <c r="K94"/>
  <c r="K96"/>
  <c r="M96" s="1"/>
  <c r="L315"/>
  <c r="K315"/>
  <c r="M80" l="1"/>
  <c r="M78"/>
  <c r="M45"/>
  <c r="M75"/>
  <c r="K88"/>
  <c r="M88" s="1"/>
  <c r="K93"/>
  <c r="M93" s="1"/>
  <c r="K313"/>
  <c r="L313" s="1"/>
  <c r="L42"/>
  <c r="K42"/>
  <c r="L41"/>
  <c r="K41"/>
  <c r="M41" s="1"/>
  <c r="K310"/>
  <c r="L310" s="1"/>
  <c r="K304"/>
  <c r="L304" s="1"/>
  <c r="K92"/>
  <c r="M92" s="1"/>
  <c r="L70"/>
  <c r="K70"/>
  <c r="L68"/>
  <c r="K68"/>
  <c r="L69"/>
  <c r="K69"/>
  <c r="L67"/>
  <c r="K67"/>
  <c r="L39"/>
  <c r="K39"/>
  <c r="L40"/>
  <c r="K40"/>
  <c r="L13"/>
  <c r="K13"/>
  <c r="L128"/>
  <c r="K128"/>
  <c r="L37"/>
  <c r="K37"/>
  <c r="L34"/>
  <c r="K34"/>
  <c r="K91"/>
  <c r="M91" s="1"/>
  <c r="L33"/>
  <c r="K33"/>
  <c r="L11"/>
  <c r="K11"/>
  <c r="L17"/>
  <c r="K17"/>
  <c r="L16"/>
  <c r="K16"/>
  <c r="M16" s="1"/>
  <c r="L66"/>
  <c r="K66"/>
  <c r="L64"/>
  <c r="K64"/>
  <c r="L65"/>
  <c r="K65"/>
  <c r="L38"/>
  <c r="K38"/>
  <c r="L14"/>
  <c r="K90"/>
  <c r="M90" s="1"/>
  <c r="L63"/>
  <c r="K63"/>
  <c r="M42" l="1"/>
  <c r="M65"/>
  <c r="M37"/>
  <c r="M67"/>
  <c r="M40"/>
  <c r="M68"/>
  <c r="M11"/>
  <c r="M63"/>
  <c r="M13"/>
  <c r="M17"/>
  <c r="M70"/>
  <c r="M69"/>
  <c r="M39"/>
  <c r="M128"/>
  <c r="M34"/>
  <c r="M33"/>
  <c r="M66"/>
  <c r="M64"/>
  <c r="M38"/>
  <c r="L35"/>
  <c r="K89"/>
  <c r="M89" s="1"/>
  <c r="K35"/>
  <c r="K14"/>
  <c r="M35" l="1"/>
  <c r="M14"/>
  <c r="K299"/>
  <c r="L299" s="1"/>
  <c r="K288"/>
  <c r="L288" s="1"/>
  <c r="K307"/>
  <c r="L307" s="1"/>
  <c r="K314" l="1"/>
  <c r="L314" s="1"/>
  <c r="K309" l="1"/>
  <c r="L309" s="1"/>
  <c r="K301" l="1"/>
  <c r="L301" s="1"/>
  <c r="K281"/>
  <c r="L281" s="1"/>
  <c r="K306"/>
  <c r="L306" s="1"/>
  <c r="K305"/>
  <c r="L305" s="1"/>
  <c r="K308"/>
  <c r="L308" s="1"/>
  <c r="K303"/>
  <c r="L303" s="1"/>
  <c r="M7"/>
  <c r="F291"/>
  <c r="K291" s="1"/>
  <c r="L291" s="1"/>
  <c r="K292"/>
  <c r="L292" s="1"/>
  <c r="K283"/>
  <c r="L283" s="1"/>
  <c r="K286"/>
  <c r="L286" s="1"/>
  <c r="K294"/>
  <c r="L294" s="1"/>
  <c r="F285"/>
  <c r="F284"/>
  <c r="K284" s="1"/>
  <c r="L284" s="1"/>
  <c r="F282"/>
  <c r="K282" s="1"/>
  <c r="L282" s="1"/>
  <c r="F262"/>
  <c r="K262" s="1"/>
  <c r="L262" s="1"/>
  <c r="F214"/>
  <c r="K214" s="1"/>
  <c r="L214" s="1"/>
  <c r="K293"/>
  <c r="L293" s="1"/>
  <c r="K297"/>
  <c r="L297" s="1"/>
  <c r="K298"/>
  <c r="L298" s="1"/>
  <c r="K290"/>
  <c r="L290" s="1"/>
  <c r="K300"/>
  <c r="L300" s="1"/>
  <c r="K296"/>
  <c r="L296" s="1"/>
  <c r="K289"/>
  <c r="L289" s="1"/>
  <c r="K278"/>
  <c r="L278" s="1"/>
  <c r="K280"/>
  <c r="L280" s="1"/>
  <c r="K277"/>
  <c r="L277" s="1"/>
  <c r="K279"/>
  <c r="L279" s="1"/>
  <c r="K208"/>
  <c r="L208" s="1"/>
  <c r="K261"/>
  <c r="L261" s="1"/>
  <c r="K275"/>
  <c r="L275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3"/>
  <c r="L263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2"/>
  <c r="L232" s="1"/>
  <c r="K230"/>
  <c r="L230" s="1"/>
  <c r="K229"/>
  <c r="L229" s="1"/>
  <c r="K228"/>
  <c r="L228" s="1"/>
  <c r="K226"/>
  <c r="L226" s="1"/>
  <c r="K225"/>
  <c r="L225" s="1"/>
  <c r="K224"/>
  <c r="L224" s="1"/>
  <c r="K223"/>
  <c r="K222"/>
  <c r="L222" s="1"/>
  <c r="K221"/>
  <c r="L221" s="1"/>
  <c r="K219"/>
  <c r="L219" s="1"/>
  <c r="K218"/>
  <c r="L218" s="1"/>
  <c r="K217"/>
  <c r="L217" s="1"/>
  <c r="K216"/>
  <c r="L216" s="1"/>
  <c r="K215"/>
  <c r="L215" s="1"/>
  <c r="H213"/>
  <c r="K213" s="1"/>
  <c r="L213" s="1"/>
  <c r="K210"/>
  <c r="L210" s="1"/>
  <c r="K209"/>
  <c r="L209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H179"/>
  <c r="K179" s="1"/>
  <c r="L179" s="1"/>
  <c r="F178"/>
  <c r="K178" s="1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D7" i="6"/>
  <c r="K6" i="4"/>
  <c r="K6" i="3"/>
  <c r="L6" i="2"/>
</calcChain>
</file>

<file path=xl/sharedStrings.xml><?xml version="1.0" encoding="utf-8"?>
<sst xmlns="http://schemas.openxmlformats.org/spreadsheetml/2006/main" count="3071" uniqueCount="1168">
  <si>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</si>
  <si>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</si>
  <si>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</si>
  <si>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</si>
  <si>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</si>
  <si>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</si>
  <si>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</si>
  <si>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</si>
  <si>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</si>
  <si>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</si>
  <si>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</si>
  <si>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</si>
  <si>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</si>
  <si>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</si>
  <si>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</si>
  <si>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</si>
  <si>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</si>
  <si>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</si>
  <si>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</si>
  <si>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</si>
  <si>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</si>
  <si>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</si>
  <si>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</si>
  <si>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</si>
  <si>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</si>
  <si>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</si>
  <si>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</si>
  <si>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</si>
  <si>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</si>
  <si>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</si>
  <si>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</si>
  <si>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</si>
  <si>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</si>
  <si>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</si>
  <si>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</si>
  <si>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</si>
  <si>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</si>
  <si>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</si>
  <si>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</si>
  <si>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</si>
  <si>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</si>
  <si>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</si>
  <si>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</si>
  <si>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</si>
  <si>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</si>
  <si>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</si>
  <si>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</si>
  <si>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</si>
  <si>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</si>
  <si>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</si>
  <si>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</si>
  <si>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</si>
  <si>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</si>
  <si>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</si>
  <si>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</si>
  <si>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</si>
  <si>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</si>
  <si>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</si>
  <si>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</si>
  <si>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</si>
  <si>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</si>
  <si>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</si>
  <si>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</si>
  <si>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</si>
  <si>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</si>
  <si>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</si>
  <si>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</si>
  <si>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</si>
  <si>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</si>
  <si>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</si>
  <si>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</si>
  <si>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</si>
  <si>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</si>
  <si>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</si>
  <si>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</si>
  <si>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</si>
  <si>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</si>
  <si>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</si>
  <si>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</si>
  <si>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</si>
  <si>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</si>
  <si>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</si>
  <si>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</si>
  <si>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</si>
  <si>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</si>
  <si>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</si>
  <si>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</si>
  <si>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</si>
  <si>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</si>
  <si>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</si>
  <si>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</si>
  <si>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</si>
  <si>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</si>
  <si>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</si>
  <si>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</si>
  <si>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</si>
  <si>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</si>
  <si>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</si>
  <si>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</si>
  <si>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</si>
  <si>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</si>
  <si>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</si>
  <si>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</si>
  <si>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</si>
  <si>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</si>
  <si>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</si>
  <si>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</si>
  <si>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</si>
  <si>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</si>
  <si>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</si>
  <si>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</si>
  <si>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</si>
  <si>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</si>
  <si>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</si>
  <si>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</si>
  <si>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</si>
  <si>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</si>
  <si>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</si>
  <si>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</si>
  <si>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</si>
  <si>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</si>
  <si>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</si>
  <si>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</si>
  <si>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</si>
  <si>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</si>
  <si>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</si>
  <si>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</si>
  <si>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</si>
  <si>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</si>
  <si>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</si>
  <si>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</si>
  <si>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</si>
  <si>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</si>
  <si>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</si>
  <si>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</si>
  <si>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</si>
  <si>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</si>
  <si>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</si>
  <si>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</si>
  <si>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</si>
  <si>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</si>
  <si>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</si>
  <si>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</si>
  <si>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</si>
  <si>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</si>
  <si>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</si>
  <si>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</si>
  <si>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</si>
  <si>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</si>
  <si>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</si>
  <si>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</si>
  <si>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</si>
  <si>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</si>
  <si>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</si>
  <si>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</si>
  <si>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</si>
  <si>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</si>
  <si>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</si>
  <si>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</si>
  <si>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</si>
  <si>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</si>
  <si>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</si>
  <si>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</si>
  <si>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</si>
  <si>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</si>
  <si>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</si>
  <si>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</si>
  <si>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</si>
  <si>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</si>
  <si>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</si>
  <si>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</si>
  <si>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</si>
  <si>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</si>
  <si>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</si>
  <si>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</si>
  <si>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</si>
  <si>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</si>
  <si>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</si>
  <si>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</si>
  <si>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</si>
  <si>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</si>
  <si>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</si>
  <si>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</si>
  <si>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</si>
  <si>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</si>
  <si>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</si>
  <si>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</si>
  <si>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</si>
  <si>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</si>
  <si>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</si>
  <si>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</si>
  <si>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</si>
  <si>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</si>
  <si>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</si>
  <si>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</si>
  <si>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</si>
  <si>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</si>
  <si>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</si>
  <si>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</si>
  <si>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</si>
  <si>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</si>
  <si>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</si>
  <si>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</si>
  <si>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</si>
  <si>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</si>
  <si>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</si>
  <si>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</si>
  <si>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</si>
  <si>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</si>
  <si>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</si>
  <si>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</si>
  <si>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</si>
  <si>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</si>
  <si>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</si>
  <si>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</si>
  <si>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</si>
  <si>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</si>
  <si>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</si>
  <si>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</si>
  <si>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</si>
  <si>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</si>
  <si>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</si>
  <si>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</si>
  <si>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</si>
  <si>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</si>
  <si>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</si>
  <si>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</si>
  <si>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</si>
  <si>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</si>
  <si>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</si>
  <si>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</si>
  <si>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</si>
  <si>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</si>
  <si>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</si>
  <si>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</si>
  <si>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</si>
  <si>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</si>
  <si>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</si>
  <si>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</si>
  <si>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</si>
  <si>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</si>
  <si>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</si>
  <si>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</si>
  <si>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</si>
  <si>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</si>
  <si>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</si>
  <si>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</si>
  <si>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</si>
  <si>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</si>
  <si>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</si>
  <si>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</si>
  <si>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</si>
  <si>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</si>
  <si>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</si>
  <si>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</si>
  <si>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</si>
  <si>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</si>
  <si>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</si>
  <si>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</si>
  <si>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</si>
  <si>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</si>
  <si>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</si>
  <si>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</si>
  <si>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</si>
  <si>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</si>
  <si>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</si>
  <si>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</si>
  <si>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</si>
  <si>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</si>
  <si>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</si>
  <si>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</si>
  <si>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</si>
  <si>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</si>
  <si>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</si>
  <si>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</si>
  <si>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</si>
  <si>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</si>
  <si>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</si>
  <si>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</si>
  <si>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</si>
  <si>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</si>
  <si>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</si>
  <si>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</si>
  <si>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</si>
  <si>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</si>
  <si>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</si>
  <si>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</si>
  <si>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</si>
  <si>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</si>
  <si>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</si>
  <si>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</si>
  <si>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</si>
  <si>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</si>
  <si>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</si>
  <si>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</si>
  <si>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</si>
  <si>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</si>
  <si>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</si>
  <si>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</si>
  <si>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</si>
  <si>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</si>
  <si>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</si>
  <si>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</si>
  <si>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</si>
  <si>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</si>
  <si>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</si>
  <si>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</si>
  <si>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</si>
  <si>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</si>
  <si>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</si>
  <si>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</si>
  <si>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</si>
  <si>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</si>
  <si>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</si>
  <si>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</si>
  <si>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</si>
  <si>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</si>
  <si>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</si>
  <si>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</si>
  <si>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</si>
  <si>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</si>
  <si>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</si>
  <si>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</si>
  <si>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</si>
  <si>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</si>
  <si>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</si>
  <si>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</si>
  <si>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</si>
  <si>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</si>
  <si>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</si>
  <si>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</si>
  <si>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</si>
  <si>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</si>
  <si>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</si>
  <si>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</si>
  <si>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</si>
  <si>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</si>
  <si>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</si>
  <si>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</si>
  <si>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</si>
  <si>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</si>
  <si>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</si>
  <si>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</si>
  <si>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</si>
  <si>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</si>
  <si>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</si>
  <si>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</si>
  <si>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</si>
  <si>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</si>
  <si>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</si>
  <si>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</si>
  <si>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</si>
  <si>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</si>
  <si>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</si>
  <si>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</si>
  <si>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</si>
  <si>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</si>
  <si>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</si>
  <si>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</si>
  <si>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</si>
  <si>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</si>
  <si>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</si>
  <si>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</si>
  <si>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</si>
  <si>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</si>
  <si>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</si>
  <si>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</si>
  <si>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</si>
  <si>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</si>
  <si>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</si>
  <si>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</si>
  <si>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</si>
  <si>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</si>
  <si>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</si>
  <si>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</si>
  <si>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</si>
  <si>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</si>
  <si>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</si>
  <si>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</si>
  <si>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</si>
  <si>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</si>
  <si>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</si>
  <si>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</si>
  <si>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</si>
  <si>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</si>
  <si>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</si>
  <si>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</si>
  <si>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</si>
  <si>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</si>
  <si>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</si>
  <si>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</si>
  <si>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</si>
  <si>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</si>
  <si>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</si>
  <si>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</si>
  <si>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</si>
  <si>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</si>
  <si>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</si>
  <si>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</si>
  <si>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</si>
  <si>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</si>
  <si>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</si>
  <si>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</si>
  <si>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</si>
  <si>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</si>
  <si>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</si>
  <si>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</si>
  <si>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</si>
  <si>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</si>
  <si>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</si>
  <si>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</si>
  <si>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</si>
  <si>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</si>
  <si>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</si>
  <si>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</si>
  <si>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</si>
  <si>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</si>
  <si>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</si>
  <si>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</si>
  <si>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</si>
  <si>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</si>
  <si>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</si>
  <si>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</si>
  <si>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</si>
  <si>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</si>
  <si>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</si>
  <si>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</si>
  <si>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</si>
  <si>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</si>
  <si>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</si>
  <si>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</si>
  <si>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</si>
  <si>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</si>
  <si>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</si>
  <si>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</si>
  <si>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</si>
  <si>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</si>
  <si>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</si>
  <si>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</si>
  <si>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</si>
  <si>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</si>
  <si>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</si>
  <si>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</si>
  <si>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</si>
  <si>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</si>
  <si>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</si>
  <si>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</si>
  <si>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</si>
  <si>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</si>
  <si>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</si>
  <si>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</si>
  <si>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</si>
  <si>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</si>
  <si>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</si>
  <si>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</si>
  <si>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</si>
  <si>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</si>
  <si>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</si>
  <si>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</si>
  <si>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</si>
  <si>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</si>
  <si>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</si>
  <si>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</si>
  <si>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</si>
  <si>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</si>
  <si>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</si>
  <si>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</si>
  <si>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</si>
  <si>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</si>
  <si>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</si>
  <si>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</si>
  <si>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</si>
  <si>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</si>
  <si>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</si>
  <si>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</si>
  <si>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</si>
  <si>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</si>
  <si>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</si>
  <si>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</si>
  <si>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</si>
  <si>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</si>
  <si>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</si>
  <si>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</si>
  <si>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</si>
  <si>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</si>
  <si>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</si>
  <si>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</si>
  <si>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</si>
  <si>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</si>
  <si>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</si>
  <si>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</si>
  <si>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</si>
  <si>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</si>
  <si>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</si>
  <si>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</si>
  <si>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</si>
  <si>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</si>
  <si>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</si>
  <si>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</si>
  <si>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</si>
  <si>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</si>
  <si>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</si>
  <si>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</si>
  <si>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</si>
  <si>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</si>
  <si>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</si>
  <si>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</si>
  <si>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</si>
  <si>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</si>
  <si>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</si>
  <si>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</si>
  <si>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</si>
  <si>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</si>
  <si>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</si>
  <si>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</si>
  <si>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</si>
  <si>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</si>
  <si>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</si>
  <si>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</si>
  <si>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</si>
  <si>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</si>
  <si>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</si>
  <si>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</si>
  <si>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</si>
  <si>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</si>
  <si>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</si>
  <si>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</si>
  <si>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</si>
  <si>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</si>
  <si>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</si>
  <si>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</si>
  <si>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</si>
  <si>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</si>
  <si>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</si>
  <si>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</si>
  <si>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</si>
  <si>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</si>
  <si>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</si>
  <si>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</si>
  <si>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</si>
  <si>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</si>
  <si>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</si>
  <si>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</si>
  <si>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</si>
  <si>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</si>
  <si>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</si>
  <si>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</si>
  <si>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</si>
  <si>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</si>
  <si>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</si>
  <si>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</si>
  <si>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</si>
  <si>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</si>
  <si>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</si>
  <si>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</si>
  <si>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</si>
  <si>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</si>
  <si>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</si>
  <si>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</si>
  <si>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</si>
  <si>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</si>
  <si>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</si>
  <si>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</si>
  <si>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</si>
  <si>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</si>
  <si>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</si>
  <si>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</si>
  <si>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</si>
  <si>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</si>
  <si>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</si>
  <si>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</si>
  <si>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</si>
  <si>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</si>
  <si>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</si>
  <si>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</si>
  <si>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</si>
  <si>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</si>
  <si>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</si>
  <si>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</si>
  <si>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</si>
  <si>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</si>
  <si>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</si>
  <si>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</si>
  <si>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</si>
  <si>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</si>
  <si>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</si>
  <si>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</si>
  <si>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</si>
  <si>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</si>
  <si>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</si>
  <si>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</si>
  <si>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</si>
  <si>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</si>
  <si>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</si>
  <si>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</si>
  <si>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</si>
  <si>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</si>
  <si>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</si>
  <si>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</si>
  <si>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</si>
  <si>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</si>
  <si>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</si>
  <si>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</si>
  <si>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</si>
  <si>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</si>
  <si>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</si>
  <si>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</si>
  <si>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</si>
  <si>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</si>
  <si>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</si>
  <si>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</si>
  <si>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</si>
  <si>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</si>
  <si>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</si>
  <si>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</si>
  <si>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</si>
  <si>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</si>
  <si>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</si>
  <si>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</si>
  <si>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</si>
  <si>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</si>
  <si>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</si>
  <si>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</si>
  <si>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</si>
  <si>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</si>
  <si>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</si>
  <si>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</si>
  <si>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</si>
  <si>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</si>
  <si>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</si>
  <si>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</si>
  <si>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</si>
  <si>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</si>
  <si>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</si>
  <si>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</si>
  <si>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</si>
  <si>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</si>
  <si>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</si>
  <si>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</si>
  <si>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</si>
  <si>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</si>
  <si>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</si>
  <si>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</si>
  <si>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</si>
  <si>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</si>
  <si>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</si>
  <si>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</si>
  <si>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</si>
  <si>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</si>
  <si>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</si>
  <si>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</si>
  <si>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</si>
  <si>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</si>
  <si>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</si>
  <si>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</si>
  <si>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</si>
  <si>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</si>
  <si>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</si>
  <si>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</si>
  <si>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</si>
  <si>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</si>
  <si>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</si>
  <si>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</si>
  <si>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</si>
  <si>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</si>
  <si>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</si>
  <si>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</si>
  <si>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</si>
  <si>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</si>
  <si>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</si>
  <si>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</si>
  <si>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</si>
  <si>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</si>
  <si>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</si>
  <si>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</si>
  <si>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</si>
  <si>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</si>
  <si>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</si>
  <si>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</si>
  <si>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</si>
  <si>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</si>
  <si>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</si>
  <si>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</si>
  <si>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</si>
  <si>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</si>
  <si>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</si>
  <si>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</si>
  <si>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</si>
  <si>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</si>
  <si>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</si>
  <si>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</si>
  <si>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</si>
  <si>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</si>
  <si>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</si>
  <si>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</si>
  <si>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</si>
  <si>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</si>
  <si>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</si>
  <si>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</si>
  <si>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</si>
  <si>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</si>
  <si>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</si>
  <si>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</si>
  <si>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</si>
  <si>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</si>
  <si>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</si>
  <si>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</si>
  <si>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</si>
  <si>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</si>
  <si>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</si>
  <si>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</si>
  <si>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</si>
  <si>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</si>
  <si>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</si>
  <si>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</si>
  <si>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</si>
  <si>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</si>
  <si>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</si>
  <si>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</si>
  <si>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</si>
  <si>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</si>
  <si>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</si>
  <si>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</si>
  <si>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</si>
  <si>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</si>
  <si>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</si>
  <si>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</si>
  <si>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</si>
  <si>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</si>
  <si>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</si>
  <si>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</si>
  <si>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</si>
  <si>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</si>
  <si>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</si>
  <si>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</si>
  <si>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</si>
  <si>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</si>
  <si>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</si>
  <si>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</si>
  <si>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</si>
  <si>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</si>
  <si>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</si>
  <si>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</si>
  <si>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</si>
  <si>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</si>
  <si>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</si>
  <si>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</si>
  <si>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</si>
  <si>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</si>
  <si>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</si>
  <si>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</si>
  <si>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</si>
  <si>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</si>
  <si>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</si>
  <si>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</si>
  <si>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</si>
  <si>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</si>
  <si>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</si>
  <si>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</si>
  <si>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</si>
  <si>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</si>
  <si>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</si>
  <si>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</si>
  <si>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</si>
  <si>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</si>
  <si>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</si>
  <si>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</si>
  <si>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</si>
  <si>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</si>
  <si>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</si>
  <si>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</si>
  <si>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</si>
  <si>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</si>
  <si>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</si>
  <si>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</si>
  <si>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</si>
  <si>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</si>
  <si>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</si>
  <si>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</si>
  <si>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</si>
  <si>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</si>
  <si>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</si>
  <si>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</si>
  <si>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</si>
  <si>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</si>
  <si>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</si>
  <si>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</si>
  <si>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</si>
  <si>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</si>
  <si>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</si>
  <si>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</si>
  <si>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</si>
  <si>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</si>
  <si>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</si>
  <si>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</si>
  <si>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</si>
  <si>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</si>
  <si>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</si>
  <si>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</si>
  <si>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</si>
  <si>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</si>
  <si>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</si>
  <si>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</si>
  <si>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</si>
  <si>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</si>
  <si>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</si>
  <si>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</si>
  <si>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</si>
  <si>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</si>
  <si>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</si>
  <si>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</si>
  <si>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</si>
  <si>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</si>
  <si>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</si>
  <si>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</si>
  <si>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</si>
  <si>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</si>
  <si>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</si>
  <si>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</si>
  <si>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</si>
  <si>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</si>
  <si>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</si>
  <si>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</si>
  <si>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</si>
  <si>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</si>
  <si>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</si>
  <si>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</si>
  <si>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</si>
  <si>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</si>
  <si>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</si>
  <si>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</si>
  <si>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</si>
  <si>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</si>
  <si>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</si>
  <si>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</si>
  <si>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</si>
  <si>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</si>
  <si>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</si>
  <si>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</si>
  <si>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</si>
  <si>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</si>
  <si>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</si>
  <si>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</si>
  <si>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</si>
  <si>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</si>
  <si>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</si>
  <si>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</si>
  <si>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</si>
  <si>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</si>
  <si>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</si>
  <si>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</si>
  <si>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</si>
  <si>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</si>
  <si>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</si>
  <si>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</si>
  <si>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</si>
  <si>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</si>
  <si>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</si>
  <si>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</si>
  <si>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</si>
  <si>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</si>
  <si>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</si>
  <si>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</si>
  <si>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</si>
  <si>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</si>
  <si>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</si>
  <si>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</si>
  <si>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</si>
  <si>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</si>
  <si>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</si>
  <si>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</si>
  <si>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</si>
  <si>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</si>
  <si>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</si>
  <si>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</si>
  <si>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</si>
  <si>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</si>
  <si>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</si>
  <si>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</si>
  <si>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</si>
  <si>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</si>
  <si>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</si>
  <si>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</si>
  <si>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</si>
  <si>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</si>
  <si>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</si>
  <si>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</si>
  <si>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</si>
  <si>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</si>
  <si>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</si>
  <si>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</si>
  <si>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</si>
  <si>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</si>
  <si>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</si>
  <si>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</si>
  <si>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</si>
  <si>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</si>
  <si>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</si>
  <si>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</si>
  <si>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</si>
  <si>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</si>
  <si>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</si>
  <si>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</si>
  <si>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</si>
  <si>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</si>
  <si>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</si>
  <si>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</si>
  <si>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</si>
  <si>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</si>
  <si>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</si>
  <si>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</si>
  <si>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</si>
  <si>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</si>
  <si>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</si>
  <si>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</si>
  <si>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</si>
  <si>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XTX MARKETS LLP</t>
  </si>
  <si>
    <t>VERTOZ</t>
  </si>
  <si>
    <t>Vertoz Advertising Ltd</t>
  </si>
  <si>
    <t>GRANULES 350 CE JUNE</t>
  </si>
  <si>
    <t>14-16</t>
  </si>
  <si>
    <t>HEROMOTOCO APRIL FUT</t>
  </si>
  <si>
    <t>HEROMOTOCO APR 3050 CE</t>
  </si>
  <si>
    <t>RELIANCE JUNE FUT</t>
  </si>
  <si>
    <t>RELIANCE 2260 CE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</si>
  <si>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</si>
  <si>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</si>
  <si>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</si>
  <si>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</si>
  <si>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</si>
  <si>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</si>
  <si>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</si>
  <si>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</si>
  <si>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</si>
  <si>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</si>
  <si>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</si>
  <si>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</si>
  <si>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</si>
  <si>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</si>
  <si>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</si>
  <si>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</si>
  <si>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</si>
  <si>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</si>
  <si>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</si>
  <si>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</si>
  <si>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</si>
  <si>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</si>
  <si>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</si>
  <si>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</si>
  <si>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</si>
  <si>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</si>
  <si>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</si>
  <si>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</si>
  <si>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</si>
  <si>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B M TRADERS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</si>
  <si>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</si>
  <si>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</si>
  <si>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</si>
  <si>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</si>
  <si>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</si>
  <si>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</si>
  <si>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</si>
  <si>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</si>
  <si>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</si>
  <si>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</si>
  <si>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</si>
  <si>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</si>
  <si>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</si>
  <si>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</si>
  <si>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SUMEDHA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</si>
  <si>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</si>
  <si>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</si>
  <si>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</si>
  <si>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</si>
  <si>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</si>
  <si>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</si>
  <si>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</si>
  <si>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</si>
  <si>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</si>
  <si>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</si>
  <si>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1010-1020</t>
  </si>
  <si>
    <t>M&amp;MFIN 180 CE JUN</t>
  </si>
  <si>
    <t>RELIANCE 2160 PE JUN</t>
  </si>
  <si>
    <t>POWERGRID 220 PE JUN</t>
  </si>
  <si>
    <t>TECHM 1060 PE JUNE</t>
  </si>
  <si>
    <t>NIFTY 15800 CE JUNE</t>
  </si>
  <si>
    <t>Profit of Rs.16/-</t>
  </si>
  <si>
    <t>OLGA TRADING PRIVATE LIMITED</t>
  </si>
  <si>
    <t>Profit of Rs.0.60/-</t>
  </si>
  <si>
    <t>Profit of Rs.38.5/-</t>
  </si>
  <si>
    <t>285-290</t>
  </si>
  <si>
    <t>260-265</t>
  </si>
  <si>
    <t>VOLTAS 1020 CE JUN</t>
  </si>
  <si>
    <t>20-25</t>
  </si>
  <si>
    <t>KOTAKBANK 1760 CE JUN</t>
  </si>
  <si>
    <t>30-35</t>
  </si>
  <si>
    <t>RBLBANK 215 CE JUN</t>
  </si>
  <si>
    <t>NIFTY 15700 PE JUN</t>
  </si>
  <si>
    <t>2070-2090</t>
  </si>
  <si>
    <t>583-587</t>
  </si>
  <si>
    <t>Loss of Rs.17/-</t>
  </si>
  <si>
    <t>CRONY VYAPAR PVT LTD</t>
  </si>
  <si>
    <t>M/S. PRARTHANA ENTERPRISES</t>
  </si>
  <si>
    <t>Porfit of Rs.43.5/-</t>
  </si>
  <si>
    <t>Profit of Rs.16.5/-</t>
  </si>
  <si>
    <t>Profit of Rs.1.1/-</t>
  </si>
  <si>
    <t>Profit of Rs.5.5/-</t>
  </si>
  <si>
    <t>Profit of Rs.0.80/-</t>
  </si>
  <si>
    <t>Loss of Rs.32.5/-</t>
  </si>
  <si>
    <t>HINDUNILVR  2520 CE JUN</t>
  </si>
  <si>
    <t>35-40</t>
  </si>
  <si>
    <t>KOTAKBANK 1780 CE JUN</t>
  </si>
  <si>
    <t xml:space="preserve">HINDUNILVR  2500 CE JUN </t>
  </si>
  <si>
    <t>HINDUNILVR  2500 CE JUN</t>
  </si>
  <si>
    <t xml:space="preserve">RELIANCE 2220 CE JUN </t>
  </si>
  <si>
    <t>Profit of Rs.7.5/-</t>
  </si>
  <si>
    <t xml:space="preserve">RELIANCE 2260 CE JUN </t>
  </si>
  <si>
    <t>SAGARPROD</t>
  </si>
  <si>
    <t>UFO</t>
  </si>
  <si>
    <t>UTTAMSTL</t>
  </si>
  <si>
    <t>SAINATH TRADING COMPANY PRIVATE LIMITED .</t>
  </si>
  <si>
    <t>WHITEORG</t>
  </si>
  <si>
    <t>CORDSCABLE</t>
  </si>
  <si>
    <t>Cords Cable Industries Li</t>
  </si>
  <si>
    <t>B.W.TRADERS</t>
  </si>
  <si>
    <t>CREATIVE</t>
  </si>
  <si>
    <t>Creative Peripherals and</t>
  </si>
  <si>
    <t>Venky's (India) Limited</t>
  </si>
  <si>
    <t>UFO Moviez India Ltd.</t>
  </si>
  <si>
    <t>Uttam Galva Steels Limite</t>
  </si>
  <si>
    <t>25-30</t>
  </si>
  <si>
    <t>GICHSGFIN</t>
  </si>
  <si>
    <t>150.5-151.5</t>
  </si>
  <si>
    <t>NIFTY 15700 CE JUN</t>
  </si>
  <si>
    <t>Loss of Rs.12/-</t>
  </si>
  <si>
    <t>TOPGAIN FINANCE PRIVATE LIMITED</t>
  </si>
  <si>
    <t>LAXMIPATI</t>
  </si>
  <si>
    <t>RISEWELL DISTRIBUTORS PVT LTD</t>
  </si>
  <si>
    <t>LORDSCHLO</t>
  </si>
  <si>
    <t>PARAS WADHWA</t>
  </si>
  <si>
    <t>AVANI JASMIN AJMERA</t>
  </si>
  <si>
    <t>STARLOG</t>
  </si>
  <si>
    <t>KHADIM</t>
  </si>
  <si>
    <t>Khadim India Limited</t>
  </si>
  <si>
    <t>LIBERTSHOE</t>
  </si>
  <si>
    <t>Liberty Shoes Ltd</t>
  </si>
  <si>
    <t>MOKSH</t>
  </si>
  <si>
    <t>Moksh Ornaments Limited</t>
  </si>
  <si>
    <t>GODHAR RAJENDRA GANGARAM</t>
  </si>
  <si>
    <t>MANSI SHARES &amp; STOCK ADVISORS PVT LTD</t>
  </si>
  <si>
    <t>Profit of Rs.1.5/-</t>
  </si>
  <si>
    <t xml:space="preserve">RELIANCE </t>
  </si>
  <si>
    <t>2200-2210</t>
  </si>
  <si>
    <t>2300-2320</t>
  </si>
  <si>
    <t>TECHM JUL FUT</t>
  </si>
  <si>
    <t>Profit of Rs.15/-</t>
  </si>
  <si>
    <t>1065-1075</t>
  </si>
  <si>
    <t>741-745</t>
  </si>
  <si>
    <t>210-211</t>
  </si>
  <si>
    <t>Loss of Rs.12.5/-</t>
  </si>
  <si>
    <t>ACKNIT</t>
  </si>
  <si>
    <t>A K GUPTA</t>
  </si>
  <si>
    <t>IRFAN FAKHRI KARIMI</t>
  </si>
  <si>
    <t>AUSTENG</t>
  </si>
  <si>
    <t>BIJAL KISHORECHAND MADHANI (HUF)</t>
  </si>
  <si>
    <t>AXITA</t>
  </si>
  <si>
    <t>GITABEN AMITBHAI PATEL</t>
  </si>
  <si>
    <t>BPL</t>
  </si>
  <si>
    <t>MUKUL MAHESHWARI</t>
  </si>
  <si>
    <t>DEEPAKSP</t>
  </si>
  <si>
    <t>DOLLY KHANNA</t>
  </si>
  <si>
    <t>SUVRAT JAIN</t>
  </si>
  <si>
    <t>ECORECO</t>
  </si>
  <si>
    <t>BENNETT COLEMAN &amp; CO LTD</t>
  </si>
  <si>
    <t>JAIHINDS</t>
  </si>
  <si>
    <t>PRASHAM KUMAR DOSHI</t>
  </si>
  <si>
    <t>KBSINDIA</t>
  </si>
  <si>
    <t>PARAG POPATLAL SALIA</t>
  </si>
  <si>
    <t>SANDIP PRAMODKUMAR SHAH</t>
  </si>
  <si>
    <t>NITU TRADING COMPANY LIMITED</t>
  </si>
  <si>
    <t>SOPAN SECURITIES PRIVATE LIMITED</t>
  </si>
  <si>
    <t>MCLOUD</t>
  </si>
  <si>
    <t>JOSEPH SUDHEER REDDY THUMMA</t>
  </si>
  <si>
    <t>MERCATOR</t>
  </si>
  <si>
    <t>MIL</t>
  </si>
  <si>
    <t>SILKON TRADES LLP</t>
  </si>
  <si>
    <t>MRP</t>
  </si>
  <si>
    <t>SAMBHAV BADKUL</t>
  </si>
  <si>
    <t>SANGEETA JAIN</t>
  </si>
  <si>
    <t>OCTAWARE</t>
  </si>
  <si>
    <t>SHAHNAWAZ AIJAZUDDIN SHAIKH</t>
  </si>
  <si>
    <t>OVERSKUD MULTI ASSET MANAGEMENT PRIVATE LIMITED</t>
  </si>
  <si>
    <t>OSIAJEE</t>
  </si>
  <si>
    <t>NAVRAAV ELECTRO LIMITED</t>
  </si>
  <si>
    <t>PAZEL</t>
  </si>
  <si>
    <t>RAMESH DUTT GAUTAM</t>
  </si>
  <si>
    <t>PRATIK HASMUKH GALA</t>
  </si>
  <si>
    <t>ROJL</t>
  </si>
  <si>
    <t>SUNITA VIJAYKUMAR PATEL</t>
  </si>
  <si>
    <t>SBC</t>
  </si>
  <si>
    <t>SALIL KUMAR SHAH HUF</t>
  </si>
  <si>
    <t>DEEPAK MISHRA HUF</t>
  </si>
  <si>
    <t>ARUN KUMAR PANDEY</t>
  </si>
  <si>
    <t>ANJESH KUMAR SHAH</t>
  </si>
  <si>
    <t>PRUDENTIAL ASIA PACIFIC EQUITY FUND</t>
  </si>
  <si>
    <t>PARTH INFIN BROKERS PVT. LTD.</t>
  </si>
  <si>
    <t>SYNCOM</t>
  </si>
  <si>
    <t>LESLIE GREG LOBO</t>
  </si>
  <si>
    <t>THACKER</t>
  </si>
  <si>
    <t>ARUNKUMAR MAHABIRPRASAD JATIA</t>
  </si>
  <si>
    <t>SARWANKUMAR DEVIDUTT SAFAF</t>
  </si>
  <si>
    <t>SUNAINA NARESHKUMAR SARAF</t>
  </si>
  <si>
    <t>TRANWAY</t>
  </si>
  <si>
    <t>HITESH MOHANBHAI PATEL</t>
  </si>
  <si>
    <t>RAJENDRAKUMAR KATURCHANJI JAIN</t>
  </si>
  <si>
    <t>AJMERA</t>
  </si>
  <si>
    <t>Ajmera Realty &amp; Inf I Ltd</t>
  </si>
  <si>
    <t>HSQUARE GLOBETRADE LLP</t>
  </si>
  <si>
    <t>ANDHRSUGAR</t>
  </si>
  <si>
    <t>The Andhra Sugars Ltd</t>
  </si>
  <si>
    <t>AVADHSUGAR</t>
  </si>
  <si>
    <t>Avadh Sug &amp; Energy Ltd</t>
  </si>
  <si>
    <t>BPL Ltd.</t>
  </si>
  <si>
    <t>SHAH NIRAJ RAJNIKANT</t>
  </si>
  <si>
    <t>BRIJESH JITENDRA PAREKH</t>
  </si>
  <si>
    <t>YOGESH KUMAR GAWANDE</t>
  </si>
  <si>
    <t>MONEYCREW FINTEC PRIVATE LIMITED</t>
  </si>
  <si>
    <t>DCW</t>
  </si>
  <si>
    <t>DCW Ltd</t>
  </si>
  <si>
    <t>DWARKESH</t>
  </si>
  <si>
    <t>Dwarikesh Sugar Industrie</t>
  </si>
  <si>
    <t>Greaves Limited</t>
  </si>
  <si>
    <t>JETKNIT</t>
  </si>
  <si>
    <t>Jet Knitwears Ltd.</t>
  </si>
  <si>
    <t>MANOJ AGARWAL</t>
  </si>
  <si>
    <t>SAJJAN BHAJANKA</t>
  </si>
  <si>
    <t>Mercator Limited</t>
  </si>
  <si>
    <t>ABHAY NARAIN GUPTA</t>
  </si>
  <si>
    <t>LA RICHESSE ADVISORS PRIVATE LIMITED</t>
  </si>
  <si>
    <t>MOLDTECH</t>
  </si>
  <si>
    <t>Mold-Tek Technologies Ltd</t>
  </si>
  <si>
    <t>NATHBIOGEN</t>
  </si>
  <si>
    <t>Nath Bio-Genes (I) Ltd</t>
  </si>
  <si>
    <t>NBIFIN</t>
  </si>
  <si>
    <t>N.B.I. Ind. Fin. Co. Ltd</t>
  </si>
  <si>
    <t>NEWA INVESTMENTS PVT. LTD.</t>
  </si>
  <si>
    <t>Precision Camshafts Ltd.</t>
  </si>
  <si>
    <t>PREETI PIYUSH SHAH</t>
  </si>
  <si>
    <t>RANASUG</t>
  </si>
  <si>
    <t>Rana Sugars Ltd</t>
  </si>
  <si>
    <t>BESSEGGEN INFOTECH LLP</t>
  </si>
  <si>
    <t>ROLTA</t>
  </si>
  <si>
    <t>Rolta India Ltd.</t>
  </si>
  <si>
    <t>SANAL GUPTA</t>
  </si>
  <si>
    <t>TAKE</t>
  </si>
  <si>
    <t>Take Solutions Limited</t>
  </si>
  <si>
    <t>NIKUNJ KAUSHIK SHAH</t>
  </si>
  <si>
    <t>GOENKA BUSINESS &amp; FINANCE LIMITED</t>
  </si>
  <si>
    <t>COX&amp;KINGS</t>
  </si>
  <si>
    <t>Cox &amp; Kings Limited</t>
  </si>
  <si>
    <t>MANPREET SINGH BAGGA</t>
  </si>
  <si>
    <t>KESAR TRACOM INDIA LLP</t>
  </si>
  <si>
    <t>JAWANMAL MOOLCHAND SHAH</t>
  </si>
  <si>
    <t>COLIN PANKAJ SHAH</t>
  </si>
  <si>
    <t>I K AGENCIES PVT LTD</t>
  </si>
  <si>
    <t>SANWARIA</t>
  </si>
  <si>
    <t>Sanwaria Consumer Ltd.</t>
  </si>
  <si>
    <t>MAHESH CHAND MITTAL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</si>
</sst>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0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8" fillId="56" borderId="35" xfId="0" applyFont="1" applyFill="1" applyBorder="1" applyAlignment="1">
      <alignment horizontal="left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7" fontId="8" fillId="2" borderId="35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" fontId="51" fillId="56" borderId="35" xfId="160" applyNumberFormat="1" applyFont="1" applyFill="1" applyBorder="1" applyAlignment="1">
      <alignment horizontal="center" vertical="center"/>
    </xf>
    <xf numFmtId="0" fontId="8" fillId="43" borderId="35" xfId="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16" fontId="51" fillId="43" borderId="35" xfId="16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0" fontId="49" fillId="58" borderId="35" xfId="0" applyFont="1" applyFill="1" applyBorder="1" applyAlignment="1">
      <alignment horizontal="center" vertical="center"/>
    </xf>
    <xf numFmtId="0" fontId="49" fillId="43" borderId="37" xfId="0" applyNumberFormat="1" applyFont="1" applyFill="1" applyBorder="1" applyAlignment="1">
      <alignment horizontal="center" vertical="center"/>
    </xf>
    <xf numFmtId="164" fontId="49" fillId="43" borderId="35" xfId="0" applyNumberFormat="1" applyFont="1" applyFill="1" applyBorder="1" applyAlignment="1">
      <alignment horizontal="center" vertical="center"/>
    </xf>
    <xf numFmtId="165" fontId="49" fillId="43" borderId="35" xfId="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4" fontId="8" fillId="58" borderId="37" xfId="0" applyNumberFormat="1" applyFont="1" applyFill="1" applyBorder="1" applyAlignment="1">
      <alignment horizontal="center" vertical="center"/>
    </xf>
    <xf numFmtId="0" fontId="49" fillId="58" borderId="36" xfId="0" applyFont="1" applyFill="1" applyBorder="1" applyAlignment="1">
      <alignment horizontal="center" vertical="center"/>
    </xf>
    <xf numFmtId="2" fontId="49" fillId="58" borderId="36" xfId="0" applyNumberFormat="1" applyFont="1" applyFill="1" applyBorder="1" applyAlignment="1">
      <alignment horizontal="center" vertical="center"/>
    </xf>
    <xf numFmtId="169" fontId="49" fillId="58" borderId="35" xfId="0" applyNumberFormat="1" applyFont="1" applyFill="1" applyBorder="1" applyAlignment="1">
      <alignment horizontal="center" vertical="center"/>
    </xf>
    <xf numFmtId="43" fontId="49" fillId="58" borderId="35" xfId="16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" fontId="8" fillId="2" borderId="35" xfId="0" applyNumberFormat="1" applyFont="1" applyFill="1" applyBorder="1" applyAlignment="1">
      <alignment horizontal="center" vertical="center"/>
    </xf>
    <xf numFmtId="0" fontId="0" fillId="43" borderId="0" xfId="0" applyFill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43" borderId="36" xfId="16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6" xfId="160" applyNumberFormat="1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6" xfId="0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164" fontId="8" fillId="43" borderId="36" xfId="0" applyNumberFormat="1" applyFont="1" applyFill="1" applyBorder="1" applyAlignment="1">
      <alignment horizontal="center" vertical="center"/>
    </xf>
    <xf numFmtId="164" fontId="8" fillId="43" borderId="37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51" fillId="56" borderId="36" xfId="160" applyNumberFormat="1" applyFont="1" applyFill="1" applyBorder="1" applyAlignment="1">
      <alignment horizontal="center" vertical="center"/>
    </xf>
    <xf numFmtId="16" fontId="51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44372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44372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68" t="s">
        <v>16</v>
      </c>
      <c r="B9" s="570" t="s">
        <v>17</v>
      </c>
      <c r="C9" s="570" t="s">
        <v>18</v>
      </c>
      <c r="D9" s="570" t="s">
        <v>827</v>
      </c>
      <c r="E9" s="251" t="s">
        <v>19</v>
      </c>
      <c r="F9" s="251" t="s">
        <v>20</v>
      </c>
      <c r="G9" s="565" t="s">
        <v>21</v>
      </c>
      <c r="H9" s="566"/>
      <c r="I9" s="567"/>
      <c r="J9" s="565" t="s">
        <v>22</v>
      </c>
      <c r="K9" s="566"/>
      <c r="L9" s="567"/>
      <c r="M9" s="251"/>
      <c r="N9" s="258"/>
      <c r="O9" s="258"/>
      <c r="P9" s="258"/>
    </row>
    <row r="10" spans="1:16" ht="59.25" customHeight="1">
      <c r="A10" s="569"/>
      <c r="B10" s="571" t="s">
        <v>17</v>
      </c>
      <c r="C10" s="571"/>
      <c r="D10" s="571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23" t="s">
        <v>35</v>
      </c>
      <c r="D11" s="424">
        <v>44406</v>
      </c>
      <c r="E11" s="275">
        <v>35001.449999999997</v>
      </c>
      <c r="F11" s="275">
        <v>34940.516666666663</v>
      </c>
      <c r="G11" s="287">
        <v>34759.033333333326</v>
      </c>
      <c r="H11" s="287">
        <v>34516.616666666661</v>
      </c>
      <c r="I11" s="287">
        <v>34335.133333333324</v>
      </c>
      <c r="J11" s="287">
        <v>35182.933333333327</v>
      </c>
      <c r="K11" s="287">
        <v>35364.416666666664</v>
      </c>
      <c r="L11" s="287">
        <v>35606.833333333328</v>
      </c>
      <c r="M11" s="274">
        <v>35122</v>
      </c>
      <c r="N11" s="274">
        <v>34698.1</v>
      </c>
      <c r="O11" s="421">
        <v>1903875</v>
      </c>
      <c r="P11" s="422">
        <v>-8.3232011941879638E-2</v>
      </c>
    </row>
    <row r="12" spans="1:16" ht="15">
      <c r="A12" s="254">
        <v>2</v>
      </c>
      <c r="B12" s="342" t="s">
        <v>34</v>
      </c>
      <c r="C12" s="423" t="s">
        <v>36</v>
      </c>
      <c r="D12" s="424">
        <v>44406</v>
      </c>
      <c r="E12" s="288">
        <v>15832.45</v>
      </c>
      <c r="F12" s="288">
        <v>15809.383333333333</v>
      </c>
      <c r="G12" s="289">
        <v>15758.766666666666</v>
      </c>
      <c r="H12" s="289">
        <v>15685.083333333334</v>
      </c>
      <c r="I12" s="289">
        <v>15634.466666666667</v>
      </c>
      <c r="J12" s="289">
        <v>15883.066666666666</v>
      </c>
      <c r="K12" s="289">
        <v>15933.683333333331</v>
      </c>
      <c r="L12" s="289">
        <v>16007.366666666665</v>
      </c>
      <c r="M12" s="276">
        <v>15860</v>
      </c>
      <c r="N12" s="276">
        <v>15735.7</v>
      </c>
      <c r="O12" s="291">
        <v>9721850</v>
      </c>
      <c r="P12" s="292">
        <v>-6.755800877115159E-2</v>
      </c>
    </row>
    <row r="13" spans="1:16" ht="15">
      <c r="A13" s="254">
        <v>3</v>
      </c>
      <c r="B13" s="342" t="s">
        <v>34</v>
      </c>
      <c r="C13" s="423" t="s">
        <v>825</v>
      </c>
      <c r="D13" s="424">
        <v>44406</v>
      </c>
      <c r="E13" s="395">
        <v>16571.75</v>
      </c>
      <c r="F13" s="395">
        <v>16536.166666666668</v>
      </c>
      <c r="G13" s="396">
        <v>16462.383333333335</v>
      </c>
      <c r="H13" s="396">
        <v>16353.016666666666</v>
      </c>
      <c r="I13" s="396">
        <v>16279.233333333334</v>
      </c>
      <c r="J13" s="396">
        <v>16645.533333333336</v>
      </c>
      <c r="K13" s="396">
        <v>16719.316666666669</v>
      </c>
      <c r="L13" s="396">
        <v>16828.683333333338</v>
      </c>
      <c r="M13" s="397">
        <v>16609.95</v>
      </c>
      <c r="N13" s="397">
        <v>16426.8</v>
      </c>
      <c r="O13" s="398">
        <v>11800</v>
      </c>
      <c r="P13" s="399">
        <v>-2.9605263157894735E-2</v>
      </c>
    </row>
    <row r="14" spans="1:16" ht="15">
      <c r="A14" s="254">
        <v>4</v>
      </c>
      <c r="B14" s="357" t="s">
        <v>835</v>
      </c>
      <c r="C14" s="423" t="s">
        <v>735</v>
      </c>
      <c r="D14" s="424">
        <v>44406</v>
      </c>
      <c r="E14" s="288">
        <v>854.15</v>
      </c>
      <c r="F14" s="288">
        <v>857.58333333333337</v>
      </c>
      <c r="G14" s="289">
        <v>840.7166666666667</v>
      </c>
      <c r="H14" s="289">
        <v>827.2833333333333</v>
      </c>
      <c r="I14" s="289">
        <v>810.41666666666663</v>
      </c>
      <c r="J14" s="289">
        <v>871.01666666666677</v>
      </c>
      <c r="K14" s="289">
        <v>887.88333333333333</v>
      </c>
      <c r="L14" s="289">
        <v>901.31666666666683</v>
      </c>
      <c r="M14" s="276">
        <v>874.45</v>
      </c>
      <c r="N14" s="276">
        <v>844.15</v>
      </c>
      <c r="O14" s="291">
        <v>2177700</v>
      </c>
      <c r="P14" s="292">
        <v>-0.19585687382297551</v>
      </c>
    </row>
    <row r="15" spans="1:16" ht="15">
      <c r="A15" s="254">
        <v>5</v>
      </c>
      <c r="B15" s="342" t="s">
        <v>37</v>
      </c>
      <c r="C15" s="423" t="s">
        <v>38</v>
      </c>
      <c r="D15" s="424">
        <v>44406</v>
      </c>
      <c r="E15" s="288">
        <v>2039.95</v>
      </c>
      <c r="F15" s="288">
        <v>2040.8166666666666</v>
      </c>
      <c r="G15" s="289">
        <v>2029.6333333333332</v>
      </c>
      <c r="H15" s="289">
        <v>2019.3166666666666</v>
      </c>
      <c r="I15" s="289">
        <v>2008.1333333333332</v>
      </c>
      <c r="J15" s="289">
        <v>2051.1333333333332</v>
      </c>
      <c r="K15" s="289">
        <v>2062.3166666666666</v>
      </c>
      <c r="L15" s="289">
        <v>2072.6333333333332</v>
      </c>
      <c r="M15" s="276">
        <v>2052</v>
      </c>
      <c r="N15" s="276">
        <v>2030.5</v>
      </c>
      <c r="O15" s="291">
        <v>2374500</v>
      </c>
      <c r="P15" s="292">
        <v>-5.4549074258411309E-2</v>
      </c>
    </row>
    <row r="16" spans="1:16" ht="15">
      <c r="A16" s="254">
        <v>6</v>
      </c>
      <c r="B16" s="342" t="s">
        <v>39</v>
      </c>
      <c r="C16" s="423" t="s">
        <v>40</v>
      </c>
      <c r="D16" s="424">
        <v>44406</v>
      </c>
      <c r="E16" s="288">
        <v>1517.65</v>
      </c>
      <c r="F16" s="288">
        <v>1513.0166666666667</v>
      </c>
      <c r="G16" s="289">
        <v>1498.0333333333333</v>
      </c>
      <c r="H16" s="289">
        <v>1478.4166666666667</v>
      </c>
      <c r="I16" s="289">
        <v>1463.4333333333334</v>
      </c>
      <c r="J16" s="289">
        <v>1532.6333333333332</v>
      </c>
      <c r="K16" s="289">
        <v>1547.6166666666663</v>
      </c>
      <c r="L16" s="289">
        <v>1567.2333333333331</v>
      </c>
      <c r="M16" s="276">
        <v>1528</v>
      </c>
      <c r="N16" s="276">
        <v>1493.4</v>
      </c>
      <c r="O16" s="291">
        <v>16722000</v>
      </c>
      <c r="P16" s="292">
        <v>-6.7737079779227299E-2</v>
      </c>
    </row>
    <row r="17" spans="1:16" ht="15">
      <c r="A17" s="254">
        <v>7</v>
      </c>
      <c r="B17" s="342" t="s">
        <v>39</v>
      </c>
      <c r="C17" s="423" t="s">
        <v>41</v>
      </c>
      <c r="D17" s="424">
        <v>44406</v>
      </c>
      <c r="E17" s="288">
        <v>714.95</v>
      </c>
      <c r="F17" s="288">
        <v>716.31666666666661</v>
      </c>
      <c r="G17" s="289">
        <v>704.63333333333321</v>
      </c>
      <c r="H17" s="289">
        <v>694.31666666666661</v>
      </c>
      <c r="I17" s="289">
        <v>682.63333333333321</v>
      </c>
      <c r="J17" s="289">
        <v>726.63333333333321</v>
      </c>
      <c r="K17" s="289">
        <v>738.31666666666661</v>
      </c>
      <c r="L17" s="289">
        <v>748.63333333333321</v>
      </c>
      <c r="M17" s="276">
        <v>728</v>
      </c>
      <c r="N17" s="276">
        <v>706</v>
      </c>
      <c r="O17" s="291">
        <v>80266250</v>
      </c>
      <c r="P17" s="292">
        <v>-1.7082765693642945E-2</v>
      </c>
    </row>
    <row r="18" spans="1:16" ht="15">
      <c r="A18" s="254">
        <v>8</v>
      </c>
      <c r="B18" s="342" t="s">
        <v>51</v>
      </c>
      <c r="C18" s="423" t="s">
        <v>226</v>
      </c>
      <c r="D18" s="424">
        <v>44406</v>
      </c>
      <c r="E18" s="288">
        <v>3108.2</v>
      </c>
      <c r="F18" s="288">
        <v>3116.9333333333329</v>
      </c>
      <c r="G18" s="289">
        <v>3089.7166666666658</v>
      </c>
      <c r="H18" s="289">
        <v>3071.2333333333327</v>
      </c>
      <c r="I18" s="289">
        <v>3044.0166666666655</v>
      </c>
      <c r="J18" s="289">
        <v>3135.4166666666661</v>
      </c>
      <c r="K18" s="289">
        <v>3162.6333333333332</v>
      </c>
      <c r="L18" s="289">
        <v>3181.1166666666663</v>
      </c>
      <c r="M18" s="276">
        <v>3144.15</v>
      </c>
      <c r="N18" s="276">
        <v>3098.45</v>
      </c>
      <c r="O18" s="291">
        <v>513200</v>
      </c>
      <c r="P18" s="292">
        <v>-6.1791590493601466E-2</v>
      </c>
    </row>
    <row r="19" spans="1:16" ht="15">
      <c r="A19" s="254">
        <v>9</v>
      </c>
      <c r="B19" s="342" t="s">
        <v>43</v>
      </c>
      <c r="C19" s="423" t="s">
        <v>44</v>
      </c>
      <c r="D19" s="424">
        <v>44406</v>
      </c>
      <c r="E19" s="288">
        <v>737.35</v>
      </c>
      <c r="F19" s="288">
        <v>741.08333333333337</v>
      </c>
      <c r="G19" s="289">
        <v>732.16666666666674</v>
      </c>
      <c r="H19" s="289">
        <v>726.98333333333335</v>
      </c>
      <c r="I19" s="289">
        <v>718.06666666666672</v>
      </c>
      <c r="J19" s="289">
        <v>746.26666666666677</v>
      </c>
      <c r="K19" s="289">
        <v>755.18333333333351</v>
      </c>
      <c r="L19" s="289">
        <v>760.36666666666679</v>
      </c>
      <c r="M19" s="276">
        <v>750</v>
      </c>
      <c r="N19" s="276">
        <v>735.9</v>
      </c>
      <c r="O19" s="291">
        <v>9583000</v>
      </c>
      <c r="P19" s="292">
        <v>-2.3935628437563659E-2</v>
      </c>
    </row>
    <row r="20" spans="1:16" ht="15">
      <c r="A20" s="254">
        <v>10</v>
      </c>
      <c r="B20" s="342" t="s">
        <v>37</v>
      </c>
      <c r="C20" s="423" t="s">
        <v>45</v>
      </c>
      <c r="D20" s="424">
        <v>44406</v>
      </c>
      <c r="E20" s="288">
        <v>348.3</v>
      </c>
      <c r="F20" s="288">
        <v>347.38333333333338</v>
      </c>
      <c r="G20" s="289">
        <v>345.06666666666678</v>
      </c>
      <c r="H20" s="289">
        <v>341.83333333333337</v>
      </c>
      <c r="I20" s="289">
        <v>339.51666666666677</v>
      </c>
      <c r="J20" s="289">
        <v>350.61666666666679</v>
      </c>
      <c r="K20" s="289">
        <v>352.93333333333339</v>
      </c>
      <c r="L20" s="289">
        <v>356.1666666666668</v>
      </c>
      <c r="M20" s="276">
        <v>349.7</v>
      </c>
      <c r="N20" s="276">
        <v>344.15</v>
      </c>
      <c r="O20" s="291">
        <v>17130000</v>
      </c>
      <c r="P20" s="292">
        <v>-0.15080309339678763</v>
      </c>
    </row>
    <row r="21" spans="1:16" ht="15">
      <c r="A21" s="254">
        <v>11</v>
      </c>
      <c r="B21" s="342" t="s">
        <v>51</v>
      </c>
      <c r="C21" s="423" t="s">
        <v>294</v>
      </c>
      <c r="D21" s="424">
        <v>44406</v>
      </c>
      <c r="E21" s="288">
        <v>968.4</v>
      </c>
      <c r="F21" s="288">
        <v>970.33333333333337</v>
      </c>
      <c r="G21" s="289">
        <v>961.51666666666677</v>
      </c>
      <c r="H21" s="289">
        <v>954.63333333333344</v>
      </c>
      <c r="I21" s="289">
        <v>945.81666666666683</v>
      </c>
      <c r="J21" s="289">
        <v>977.2166666666667</v>
      </c>
      <c r="K21" s="289">
        <v>986.0333333333333</v>
      </c>
      <c r="L21" s="289">
        <v>992.91666666666663</v>
      </c>
      <c r="M21" s="276">
        <v>979.15</v>
      </c>
      <c r="N21" s="276">
        <v>963.45</v>
      </c>
      <c r="O21" s="291">
        <v>1073050</v>
      </c>
      <c r="P21" s="292">
        <v>-0.29946140035906643</v>
      </c>
    </row>
    <row r="22" spans="1:16" ht="15">
      <c r="A22" s="254">
        <v>12</v>
      </c>
      <c r="B22" s="342" t="s">
        <v>39</v>
      </c>
      <c r="C22" s="423" t="s">
        <v>46</v>
      </c>
      <c r="D22" s="424">
        <v>44406</v>
      </c>
      <c r="E22" s="288">
        <v>3222.3</v>
      </c>
      <c r="F22" s="288">
        <v>3227.9833333333336</v>
      </c>
      <c r="G22" s="289">
        <v>3155.9666666666672</v>
      </c>
      <c r="H22" s="289">
        <v>3089.6333333333337</v>
      </c>
      <c r="I22" s="289">
        <v>3017.6166666666672</v>
      </c>
      <c r="J22" s="289">
        <v>3294.3166666666671</v>
      </c>
      <c r="K22" s="289">
        <v>3366.3333333333335</v>
      </c>
      <c r="L22" s="289">
        <v>3432.666666666667</v>
      </c>
      <c r="M22" s="276">
        <v>3300</v>
      </c>
      <c r="N22" s="276">
        <v>3161.65</v>
      </c>
      <c r="O22" s="291">
        <v>1721250</v>
      </c>
      <c r="P22" s="292">
        <v>-1.909103860948853E-2</v>
      </c>
    </row>
    <row r="23" spans="1:16" ht="15">
      <c r="A23" s="254">
        <v>13</v>
      </c>
      <c r="B23" s="342" t="s">
        <v>43</v>
      </c>
      <c r="C23" s="423" t="s">
        <v>47</v>
      </c>
      <c r="D23" s="424">
        <v>44406</v>
      </c>
      <c r="E23" s="288">
        <v>217.85</v>
      </c>
      <c r="F23" s="288">
        <v>219.29999999999998</v>
      </c>
      <c r="G23" s="289">
        <v>215.04999999999995</v>
      </c>
      <c r="H23" s="289">
        <v>212.24999999999997</v>
      </c>
      <c r="I23" s="289">
        <v>207.99999999999994</v>
      </c>
      <c r="J23" s="289">
        <v>222.09999999999997</v>
      </c>
      <c r="K23" s="289">
        <v>226.35000000000002</v>
      </c>
      <c r="L23" s="289">
        <v>229.14999999999998</v>
      </c>
      <c r="M23" s="276">
        <v>223.55</v>
      </c>
      <c r="N23" s="276">
        <v>216.5</v>
      </c>
      <c r="O23" s="291">
        <v>14515000</v>
      </c>
      <c r="P23" s="292">
        <v>7.399186089530152E-2</v>
      </c>
    </row>
    <row r="24" spans="1:16" ht="15">
      <c r="A24" s="254">
        <v>14</v>
      </c>
      <c r="B24" s="342" t="s">
        <v>43</v>
      </c>
      <c r="C24" s="423" t="s">
        <v>48</v>
      </c>
      <c r="D24" s="424">
        <v>44406</v>
      </c>
      <c r="E24" s="288">
        <v>118</v>
      </c>
      <c r="F24" s="288">
        <v>118.31666666666666</v>
      </c>
      <c r="G24" s="289">
        <v>116.88333333333333</v>
      </c>
      <c r="H24" s="289">
        <v>115.76666666666667</v>
      </c>
      <c r="I24" s="289">
        <v>114.33333333333333</v>
      </c>
      <c r="J24" s="289">
        <v>119.43333333333332</v>
      </c>
      <c r="K24" s="289">
        <v>120.86666666666666</v>
      </c>
      <c r="L24" s="289">
        <v>121.98333333333332</v>
      </c>
      <c r="M24" s="276">
        <v>119.75</v>
      </c>
      <c r="N24" s="276">
        <v>117.2</v>
      </c>
      <c r="O24" s="291">
        <v>34659000</v>
      </c>
      <c r="P24" s="292">
        <v>-0.19359229400062822</v>
      </c>
    </row>
    <row r="25" spans="1:16" ht="15">
      <c r="A25" s="254">
        <v>15</v>
      </c>
      <c r="B25" s="342" t="s">
        <v>49</v>
      </c>
      <c r="C25" s="423" t="s">
        <v>50</v>
      </c>
      <c r="D25" s="424">
        <v>44406</v>
      </c>
      <c r="E25" s="288">
        <v>3055.3</v>
      </c>
      <c r="F25" s="288">
        <v>3035.4500000000003</v>
      </c>
      <c r="G25" s="289">
        <v>3011.9500000000007</v>
      </c>
      <c r="H25" s="289">
        <v>2968.6000000000004</v>
      </c>
      <c r="I25" s="289">
        <v>2945.1000000000008</v>
      </c>
      <c r="J25" s="289">
        <v>3078.8000000000006</v>
      </c>
      <c r="K25" s="289">
        <v>3102.2999999999997</v>
      </c>
      <c r="L25" s="289">
        <v>3145.6500000000005</v>
      </c>
      <c r="M25" s="276">
        <v>3058.95</v>
      </c>
      <c r="N25" s="276">
        <v>2992.1</v>
      </c>
      <c r="O25" s="291">
        <v>3838500</v>
      </c>
      <c r="P25" s="292">
        <v>-4.4935433305964022E-2</v>
      </c>
    </row>
    <row r="26" spans="1:16" ht="15">
      <c r="A26" s="254">
        <v>16</v>
      </c>
      <c r="B26" s="342" t="s">
        <v>53</v>
      </c>
      <c r="C26" s="423" t="s">
        <v>222</v>
      </c>
      <c r="D26" s="424">
        <v>44406</v>
      </c>
      <c r="E26" s="288">
        <v>1016.2</v>
      </c>
      <c r="F26" s="288">
        <v>1021.4</v>
      </c>
      <c r="G26" s="289">
        <v>1007.8</v>
      </c>
      <c r="H26" s="289">
        <v>999.4</v>
      </c>
      <c r="I26" s="289">
        <v>985.8</v>
      </c>
      <c r="J26" s="289">
        <v>1029.8</v>
      </c>
      <c r="K26" s="289">
        <v>1043.4000000000001</v>
      </c>
      <c r="L26" s="289">
        <v>1051.8</v>
      </c>
      <c r="M26" s="276">
        <v>1035</v>
      </c>
      <c r="N26" s="276">
        <v>1013</v>
      </c>
      <c r="O26" s="291">
        <v>2515500</v>
      </c>
      <c r="P26" s="292">
        <v>-4.0617848970251717E-2</v>
      </c>
    </row>
    <row r="27" spans="1:16" ht="15">
      <c r="A27" s="254">
        <v>17</v>
      </c>
      <c r="B27" s="342" t="s">
        <v>51</v>
      </c>
      <c r="C27" s="423" t="s">
        <v>52</v>
      </c>
      <c r="D27" s="424">
        <v>44406</v>
      </c>
      <c r="E27" s="288">
        <v>942.1</v>
      </c>
      <c r="F27" s="288">
        <v>943.93333333333339</v>
      </c>
      <c r="G27" s="289">
        <v>933.86666666666679</v>
      </c>
      <c r="H27" s="289">
        <v>925.63333333333344</v>
      </c>
      <c r="I27" s="289">
        <v>915.56666666666683</v>
      </c>
      <c r="J27" s="289">
        <v>952.16666666666674</v>
      </c>
      <c r="K27" s="289">
        <v>962.23333333333335</v>
      </c>
      <c r="L27" s="289">
        <v>970.4666666666667</v>
      </c>
      <c r="M27" s="276">
        <v>954</v>
      </c>
      <c r="N27" s="276">
        <v>935.7</v>
      </c>
      <c r="O27" s="291">
        <v>11352250</v>
      </c>
      <c r="P27" s="292">
        <v>-2.4628616106333073E-2</v>
      </c>
    </row>
    <row r="28" spans="1:16" ht="15">
      <c r="A28" s="254">
        <v>18</v>
      </c>
      <c r="B28" s="342" t="s">
        <v>53</v>
      </c>
      <c r="C28" s="423" t="s">
        <v>54</v>
      </c>
      <c r="D28" s="424">
        <v>44406</v>
      </c>
      <c r="E28" s="288">
        <v>743.4</v>
      </c>
      <c r="F28" s="288">
        <v>741.85</v>
      </c>
      <c r="G28" s="289">
        <v>736.2</v>
      </c>
      <c r="H28" s="289">
        <v>729</v>
      </c>
      <c r="I28" s="289">
        <v>723.35</v>
      </c>
      <c r="J28" s="289">
        <v>749.05000000000007</v>
      </c>
      <c r="K28" s="289">
        <v>754.69999999999993</v>
      </c>
      <c r="L28" s="289">
        <v>761.90000000000009</v>
      </c>
      <c r="M28" s="276">
        <v>747.5</v>
      </c>
      <c r="N28" s="276">
        <v>734.65</v>
      </c>
      <c r="O28" s="291">
        <v>32178000</v>
      </c>
      <c r="P28" s="292">
        <v>-3.8716615880982255E-2</v>
      </c>
    </row>
    <row r="29" spans="1:16" ht="15">
      <c r="A29" s="254">
        <v>19</v>
      </c>
      <c r="B29" s="342" t="s">
        <v>43</v>
      </c>
      <c r="C29" s="423" t="s">
        <v>55</v>
      </c>
      <c r="D29" s="424">
        <v>44406</v>
      </c>
      <c r="E29" s="288">
        <v>4114.1499999999996</v>
      </c>
      <c r="F29" s="288">
        <v>4095.1333333333332</v>
      </c>
      <c r="G29" s="289">
        <v>4069.0166666666664</v>
      </c>
      <c r="H29" s="289">
        <v>4023.8833333333332</v>
      </c>
      <c r="I29" s="289">
        <v>3997.7666666666664</v>
      </c>
      <c r="J29" s="289">
        <v>4140.2666666666664</v>
      </c>
      <c r="K29" s="289">
        <v>4166.3833333333332</v>
      </c>
      <c r="L29" s="289">
        <v>4211.5166666666664</v>
      </c>
      <c r="M29" s="276">
        <v>4121.25</v>
      </c>
      <c r="N29" s="276">
        <v>4050</v>
      </c>
      <c r="O29" s="291">
        <v>1304500</v>
      </c>
      <c r="P29" s="292">
        <v>-0.20699088145896657</v>
      </c>
    </row>
    <row r="30" spans="1:16" ht="15">
      <c r="A30" s="254">
        <v>20</v>
      </c>
      <c r="B30" s="342" t="s">
        <v>56</v>
      </c>
      <c r="C30" s="423" t="s">
        <v>57</v>
      </c>
      <c r="D30" s="424">
        <v>44406</v>
      </c>
      <c r="E30" s="288">
        <v>12377.5</v>
      </c>
      <c r="F30" s="288">
        <v>12342.583333333334</v>
      </c>
      <c r="G30" s="289">
        <v>12262.866666666669</v>
      </c>
      <c r="H30" s="289">
        <v>12148.233333333335</v>
      </c>
      <c r="I30" s="289">
        <v>12068.51666666667</v>
      </c>
      <c r="J30" s="289">
        <v>12457.216666666667</v>
      </c>
      <c r="K30" s="289">
        <v>12536.933333333331</v>
      </c>
      <c r="L30" s="289">
        <v>12651.566666666666</v>
      </c>
      <c r="M30" s="276">
        <v>12422.3</v>
      </c>
      <c r="N30" s="276">
        <v>12227.95</v>
      </c>
      <c r="O30" s="291">
        <v>604575</v>
      </c>
      <c r="P30" s="292">
        <v>-0.15034080528423863</v>
      </c>
    </row>
    <row r="31" spans="1:16" ht="15">
      <c r="A31" s="254">
        <v>21</v>
      </c>
      <c r="B31" s="342" t="s">
        <v>56</v>
      </c>
      <c r="C31" s="423" t="s">
        <v>58</v>
      </c>
      <c r="D31" s="424">
        <v>44406</v>
      </c>
      <c r="E31" s="288">
        <v>6064.1</v>
      </c>
      <c r="F31" s="288">
        <v>6074.95</v>
      </c>
      <c r="G31" s="289">
        <v>6017.9</v>
      </c>
      <c r="H31" s="289">
        <v>5971.7</v>
      </c>
      <c r="I31" s="289">
        <v>5914.65</v>
      </c>
      <c r="J31" s="289">
        <v>6121.15</v>
      </c>
      <c r="K31" s="289">
        <v>6178.2000000000007</v>
      </c>
      <c r="L31" s="289">
        <v>6224.4</v>
      </c>
      <c r="M31" s="276">
        <v>6132</v>
      </c>
      <c r="N31" s="276">
        <v>6028.75</v>
      </c>
      <c r="O31" s="291">
        <v>3220875</v>
      </c>
      <c r="P31" s="292">
        <v>-0.12070024570024571</v>
      </c>
    </row>
    <row r="32" spans="1:16" ht="15">
      <c r="A32" s="254">
        <v>22</v>
      </c>
      <c r="B32" s="342" t="s">
        <v>43</v>
      </c>
      <c r="C32" s="423" t="s">
        <v>59</v>
      </c>
      <c r="D32" s="424">
        <v>44406</v>
      </c>
      <c r="E32" s="288">
        <v>2247.9</v>
      </c>
      <c r="F32" s="288">
        <v>2236.9833333333331</v>
      </c>
      <c r="G32" s="289">
        <v>2219.2166666666662</v>
      </c>
      <c r="H32" s="289">
        <v>2190.5333333333333</v>
      </c>
      <c r="I32" s="289">
        <v>2172.7666666666664</v>
      </c>
      <c r="J32" s="289">
        <v>2265.6666666666661</v>
      </c>
      <c r="K32" s="289">
        <v>2283.4333333333334</v>
      </c>
      <c r="L32" s="289">
        <v>2312.1166666666659</v>
      </c>
      <c r="M32" s="276">
        <v>2254.75</v>
      </c>
      <c r="N32" s="276">
        <v>2208.3000000000002</v>
      </c>
      <c r="O32" s="291">
        <v>1128400</v>
      </c>
      <c r="P32" s="292">
        <v>-6.651224354731966E-2</v>
      </c>
    </row>
    <row r="33" spans="1:16" ht="15">
      <c r="A33" s="254">
        <v>23</v>
      </c>
      <c r="B33" s="342" t="s">
        <v>53</v>
      </c>
      <c r="C33" s="423" t="s">
        <v>229</v>
      </c>
      <c r="D33" s="424">
        <v>44406</v>
      </c>
      <c r="E33" s="288">
        <v>335</v>
      </c>
      <c r="F33" s="288">
        <v>335.28333333333336</v>
      </c>
      <c r="G33" s="289">
        <v>332.2166666666667</v>
      </c>
      <c r="H33" s="289">
        <v>329.43333333333334</v>
      </c>
      <c r="I33" s="289">
        <v>326.36666666666667</v>
      </c>
      <c r="J33" s="289">
        <v>338.06666666666672</v>
      </c>
      <c r="K33" s="289">
        <v>341.13333333333344</v>
      </c>
      <c r="L33" s="289">
        <v>343.91666666666674</v>
      </c>
      <c r="M33" s="276">
        <v>338.35</v>
      </c>
      <c r="N33" s="276">
        <v>332.5</v>
      </c>
      <c r="O33" s="291">
        <v>11232000</v>
      </c>
      <c r="P33" s="292">
        <v>-0.2247484159522922</v>
      </c>
    </row>
    <row r="34" spans="1:16" ht="15">
      <c r="A34" s="254">
        <v>24</v>
      </c>
      <c r="B34" s="342" t="s">
        <v>53</v>
      </c>
      <c r="C34" s="423" t="s">
        <v>60</v>
      </c>
      <c r="D34" s="424">
        <v>44406</v>
      </c>
      <c r="E34" s="288">
        <v>81.3</v>
      </c>
      <c r="F34" s="288">
        <v>81.850000000000009</v>
      </c>
      <c r="G34" s="289">
        <v>80.40000000000002</v>
      </c>
      <c r="H34" s="289">
        <v>79.500000000000014</v>
      </c>
      <c r="I34" s="289">
        <v>78.050000000000026</v>
      </c>
      <c r="J34" s="289">
        <v>82.750000000000014</v>
      </c>
      <c r="K34" s="289">
        <v>84.2</v>
      </c>
      <c r="L34" s="289">
        <v>85.100000000000009</v>
      </c>
      <c r="M34" s="276">
        <v>83.3</v>
      </c>
      <c r="N34" s="276">
        <v>80.95</v>
      </c>
      <c r="O34" s="291">
        <v>150263100</v>
      </c>
      <c r="P34" s="292">
        <v>-1.9318875992669519E-2</v>
      </c>
    </row>
    <row r="35" spans="1:16" ht="15">
      <c r="A35" s="254">
        <v>25</v>
      </c>
      <c r="B35" s="342" t="s">
        <v>49</v>
      </c>
      <c r="C35" s="423" t="s">
        <v>62</v>
      </c>
      <c r="D35" s="424">
        <v>44406</v>
      </c>
      <c r="E35" s="288">
        <v>1658.1</v>
      </c>
      <c r="F35" s="288">
        <v>1659.3333333333333</v>
      </c>
      <c r="G35" s="289">
        <v>1651.7666666666664</v>
      </c>
      <c r="H35" s="289">
        <v>1645.4333333333332</v>
      </c>
      <c r="I35" s="289">
        <v>1637.8666666666663</v>
      </c>
      <c r="J35" s="289">
        <v>1665.6666666666665</v>
      </c>
      <c r="K35" s="289">
        <v>1673.2333333333336</v>
      </c>
      <c r="L35" s="289">
        <v>1679.5666666666666</v>
      </c>
      <c r="M35" s="276">
        <v>1666.9</v>
      </c>
      <c r="N35" s="276">
        <v>1653</v>
      </c>
      <c r="O35" s="291">
        <v>1091750</v>
      </c>
      <c r="P35" s="292">
        <v>-0.12670479542454904</v>
      </c>
    </row>
    <row r="36" spans="1:16" ht="15">
      <c r="A36" s="254">
        <v>26</v>
      </c>
      <c r="B36" s="342" t="s">
        <v>63</v>
      </c>
      <c r="C36" s="423" t="s">
        <v>64</v>
      </c>
      <c r="D36" s="424">
        <v>44406</v>
      </c>
      <c r="E36" s="288">
        <v>171.9</v>
      </c>
      <c r="F36" s="288">
        <v>171.15</v>
      </c>
      <c r="G36" s="289">
        <v>168.35000000000002</v>
      </c>
      <c r="H36" s="289">
        <v>164.8</v>
      </c>
      <c r="I36" s="289">
        <v>162.00000000000003</v>
      </c>
      <c r="J36" s="289">
        <v>174.70000000000002</v>
      </c>
      <c r="K36" s="289">
        <v>177.50000000000003</v>
      </c>
      <c r="L36" s="289">
        <v>181.05</v>
      </c>
      <c r="M36" s="276">
        <v>173.95</v>
      </c>
      <c r="N36" s="276">
        <v>167.6</v>
      </c>
      <c r="O36" s="291">
        <v>26911600</v>
      </c>
      <c r="P36" s="292">
        <v>-0.10850956696878147</v>
      </c>
    </row>
    <row r="37" spans="1:16" ht="15">
      <c r="A37" s="254">
        <v>27</v>
      </c>
      <c r="B37" s="342" t="s">
        <v>49</v>
      </c>
      <c r="C37" s="423" t="s">
        <v>65</v>
      </c>
      <c r="D37" s="424">
        <v>44406</v>
      </c>
      <c r="E37" s="288">
        <v>815.45</v>
      </c>
      <c r="F37" s="288">
        <v>812.40000000000009</v>
      </c>
      <c r="G37" s="289">
        <v>808.20000000000016</v>
      </c>
      <c r="H37" s="289">
        <v>800.95</v>
      </c>
      <c r="I37" s="289">
        <v>796.75000000000011</v>
      </c>
      <c r="J37" s="289">
        <v>819.6500000000002</v>
      </c>
      <c r="K37" s="289">
        <v>823.85</v>
      </c>
      <c r="L37" s="289">
        <v>831.10000000000025</v>
      </c>
      <c r="M37" s="276">
        <v>816.6</v>
      </c>
      <c r="N37" s="276">
        <v>805.15</v>
      </c>
      <c r="O37" s="291">
        <v>2805000</v>
      </c>
      <c r="P37" s="292">
        <v>-0.17475728155339806</v>
      </c>
    </row>
    <row r="38" spans="1:16" ht="15">
      <c r="A38" s="254">
        <v>28</v>
      </c>
      <c r="B38" s="342" t="s">
        <v>43</v>
      </c>
      <c r="C38" s="423" t="s">
        <v>66</v>
      </c>
      <c r="D38" s="424">
        <v>44406</v>
      </c>
      <c r="E38" s="288">
        <v>737.85</v>
      </c>
      <c r="F38" s="288">
        <v>734.80000000000007</v>
      </c>
      <c r="G38" s="289">
        <v>729.90000000000009</v>
      </c>
      <c r="H38" s="289">
        <v>721.95</v>
      </c>
      <c r="I38" s="289">
        <v>717.05000000000007</v>
      </c>
      <c r="J38" s="289">
        <v>742.75000000000011</v>
      </c>
      <c r="K38" s="289">
        <v>747.65</v>
      </c>
      <c r="L38" s="289">
        <v>755.60000000000014</v>
      </c>
      <c r="M38" s="276">
        <v>739.7</v>
      </c>
      <c r="N38" s="276">
        <v>726.85</v>
      </c>
      <c r="O38" s="291">
        <v>6361500</v>
      </c>
      <c r="P38" s="292">
        <v>-6.4622849580943983E-2</v>
      </c>
    </row>
    <row r="39" spans="1:16" ht="15">
      <c r="A39" s="254">
        <v>29</v>
      </c>
      <c r="B39" s="342" t="s">
        <v>67</v>
      </c>
      <c r="C39" s="423" t="s">
        <v>68</v>
      </c>
      <c r="D39" s="424">
        <v>44406</v>
      </c>
      <c r="E39" s="288">
        <v>530.9</v>
      </c>
      <c r="F39" s="288">
        <v>532.56666666666672</v>
      </c>
      <c r="G39" s="289">
        <v>527.63333333333344</v>
      </c>
      <c r="H39" s="289">
        <v>524.36666666666667</v>
      </c>
      <c r="I39" s="289">
        <v>519.43333333333339</v>
      </c>
      <c r="J39" s="289">
        <v>535.83333333333348</v>
      </c>
      <c r="K39" s="289">
        <v>540.76666666666665</v>
      </c>
      <c r="L39" s="289">
        <v>544.03333333333353</v>
      </c>
      <c r="M39" s="276">
        <v>537.5</v>
      </c>
      <c r="N39" s="276">
        <v>529.29999999999995</v>
      </c>
      <c r="O39" s="291">
        <v>108213162</v>
      </c>
      <c r="P39" s="292">
        <v>-1.1915425828586882E-2</v>
      </c>
    </row>
    <row r="40" spans="1:16" ht="15">
      <c r="A40" s="254">
        <v>30</v>
      </c>
      <c r="B40" s="342" t="s">
        <v>63</v>
      </c>
      <c r="C40" s="423" t="s">
        <v>69</v>
      </c>
      <c r="D40" s="424">
        <v>44406</v>
      </c>
      <c r="E40" s="288">
        <v>65.05</v>
      </c>
      <c r="F40" s="288">
        <v>65.699999999999989</v>
      </c>
      <c r="G40" s="289">
        <v>64.049999999999983</v>
      </c>
      <c r="H40" s="289">
        <v>63.05</v>
      </c>
      <c r="I40" s="289">
        <v>61.399999999999991</v>
      </c>
      <c r="J40" s="289">
        <v>66.699999999999974</v>
      </c>
      <c r="K40" s="289">
        <v>68.34999999999998</v>
      </c>
      <c r="L40" s="289">
        <v>69.349999999999966</v>
      </c>
      <c r="M40" s="276">
        <v>67.349999999999994</v>
      </c>
      <c r="N40" s="276">
        <v>64.7</v>
      </c>
      <c r="O40" s="291">
        <v>82876500</v>
      </c>
      <c r="P40" s="292">
        <v>-8.263598326359832E-2</v>
      </c>
    </row>
    <row r="41" spans="1:16" ht="15">
      <c r="A41" s="254">
        <v>31</v>
      </c>
      <c r="B41" s="342" t="s">
        <v>51</v>
      </c>
      <c r="C41" s="423" t="s">
        <v>70</v>
      </c>
      <c r="D41" s="424">
        <v>44406</v>
      </c>
      <c r="E41" s="288">
        <v>397.5</v>
      </c>
      <c r="F41" s="288">
        <v>398.68333333333334</v>
      </c>
      <c r="G41" s="289">
        <v>395.36666666666667</v>
      </c>
      <c r="H41" s="289">
        <v>393.23333333333335</v>
      </c>
      <c r="I41" s="289">
        <v>389.91666666666669</v>
      </c>
      <c r="J41" s="289">
        <v>400.81666666666666</v>
      </c>
      <c r="K41" s="289">
        <v>404.13333333333338</v>
      </c>
      <c r="L41" s="289">
        <v>406.26666666666665</v>
      </c>
      <c r="M41" s="276">
        <v>402</v>
      </c>
      <c r="N41" s="276">
        <v>396.55</v>
      </c>
      <c r="O41" s="291">
        <v>13340000</v>
      </c>
      <c r="P41" s="292">
        <v>-4.9024430234464664E-2</v>
      </c>
    </row>
    <row r="42" spans="1:16" ht="15">
      <c r="A42" s="254">
        <v>32</v>
      </c>
      <c r="B42" s="342" t="s">
        <v>43</v>
      </c>
      <c r="C42" s="423" t="s">
        <v>71</v>
      </c>
      <c r="D42" s="424">
        <v>44406</v>
      </c>
      <c r="E42" s="288">
        <v>14930.85</v>
      </c>
      <c r="F42" s="288">
        <v>14981.283333333333</v>
      </c>
      <c r="G42" s="289">
        <v>14837.566666666666</v>
      </c>
      <c r="H42" s="289">
        <v>14744.283333333333</v>
      </c>
      <c r="I42" s="289">
        <v>14600.566666666666</v>
      </c>
      <c r="J42" s="289">
        <v>15074.566666666666</v>
      </c>
      <c r="K42" s="289">
        <v>15218.283333333333</v>
      </c>
      <c r="L42" s="289">
        <v>15311.566666666666</v>
      </c>
      <c r="M42" s="276">
        <v>15125</v>
      </c>
      <c r="N42" s="276">
        <v>14888</v>
      </c>
      <c r="O42" s="291">
        <v>120350</v>
      </c>
      <c r="P42" s="292">
        <v>-8.1998474446987032E-2</v>
      </c>
    </row>
    <row r="43" spans="1:16" ht="15">
      <c r="A43" s="254">
        <v>33</v>
      </c>
      <c r="B43" s="342" t="s">
        <v>72</v>
      </c>
      <c r="C43" s="423" t="s">
        <v>73</v>
      </c>
      <c r="D43" s="424">
        <v>44406</v>
      </c>
      <c r="E43" s="288">
        <v>468</v>
      </c>
      <c r="F43" s="288">
        <v>469.3</v>
      </c>
      <c r="G43" s="289">
        <v>465.70000000000005</v>
      </c>
      <c r="H43" s="289">
        <v>463.40000000000003</v>
      </c>
      <c r="I43" s="289">
        <v>459.80000000000007</v>
      </c>
      <c r="J43" s="289">
        <v>471.6</v>
      </c>
      <c r="K43" s="289">
        <v>475.20000000000005</v>
      </c>
      <c r="L43" s="289">
        <v>477.5</v>
      </c>
      <c r="M43" s="276">
        <v>472.9</v>
      </c>
      <c r="N43" s="276">
        <v>467</v>
      </c>
      <c r="O43" s="291">
        <v>33168600</v>
      </c>
      <c r="P43" s="292">
        <v>-1.4862336273723603E-2</v>
      </c>
    </row>
    <row r="44" spans="1:16" ht="15">
      <c r="A44" s="254">
        <v>34</v>
      </c>
      <c r="B44" s="342" t="s">
        <v>49</v>
      </c>
      <c r="C44" s="423" t="s">
        <v>74</v>
      </c>
      <c r="D44" s="424">
        <v>44406</v>
      </c>
      <c r="E44" s="288">
        <v>3703.3</v>
      </c>
      <c r="F44" s="288">
        <v>3693.9</v>
      </c>
      <c r="G44" s="289">
        <v>3672.55</v>
      </c>
      <c r="H44" s="289">
        <v>3641.8</v>
      </c>
      <c r="I44" s="289">
        <v>3620.4500000000003</v>
      </c>
      <c r="J44" s="289">
        <v>3724.65</v>
      </c>
      <c r="K44" s="289">
        <v>3745.9999999999995</v>
      </c>
      <c r="L44" s="289">
        <v>3776.75</v>
      </c>
      <c r="M44" s="276">
        <v>3715.25</v>
      </c>
      <c r="N44" s="276">
        <v>3663.15</v>
      </c>
      <c r="O44" s="291">
        <v>1713200</v>
      </c>
      <c r="P44" s="292">
        <v>-8.453564176552314E-2</v>
      </c>
    </row>
    <row r="45" spans="1:16" ht="15">
      <c r="A45" s="254">
        <v>35</v>
      </c>
      <c r="B45" s="342" t="s">
        <v>51</v>
      </c>
      <c r="C45" s="423" t="s">
        <v>75</v>
      </c>
      <c r="D45" s="424">
        <v>44406</v>
      </c>
      <c r="E45" s="288">
        <v>618.29999999999995</v>
      </c>
      <c r="F45" s="288">
        <v>619.31666666666672</v>
      </c>
      <c r="G45" s="289">
        <v>614.28333333333342</v>
      </c>
      <c r="H45" s="289">
        <v>610.26666666666665</v>
      </c>
      <c r="I45" s="289">
        <v>605.23333333333335</v>
      </c>
      <c r="J45" s="289">
        <v>623.33333333333348</v>
      </c>
      <c r="K45" s="289">
        <v>628.36666666666679</v>
      </c>
      <c r="L45" s="289">
        <v>632.38333333333355</v>
      </c>
      <c r="M45" s="276">
        <v>624.35</v>
      </c>
      <c r="N45" s="276">
        <v>615.29999999999995</v>
      </c>
      <c r="O45" s="291">
        <v>24206600</v>
      </c>
      <c r="P45" s="292">
        <v>-2.5507041006111061E-2</v>
      </c>
    </row>
    <row r="46" spans="1:16" ht="15">
      <c r="A46" s="254">
        <v>36</v>
      </c>
      <c r="B46" s="342" t="s">
        <v>53</v>
      </c>
      <c r="C46" s="423" t="s">
        <v>76</v>
      </c>
      <c r="D46" s="424">
        <v>44406</v>
      </c>
      <c r="E46" s="288">
        <v>149.9</v>
      </c>
      <c r="F46" s="288">
        <v>151.04999999999998</v>
      </c>
      <c r="G46" s="289">
        <v>148.09999999999997</v>
      </c>
      <c r="H46" s="289">
        <v>146.29999999999998</v>
      </c>
      <c r="I46" s="289">
        <v>143.34999999999997</v>
      </c>
      <c r="J46" s="289">
        <v>152.84999999999997</v>
      </c>
      <c r="K46" s="289">
        <v>155.79999999999995</v>
      </c>
      <c r="L46" s="289">
        <v>157.59999999999997</v>
      </c>
      <c r="M46" s="276">
        <v>154</v>
      </c>
      <c r="N46" s="276">
        <v>149.25</v>
      </c>
      <c r="O46" s="291">
        <v>55506600</v>
      </c>
      <c r="P46" s="292">
        <v>-1.945336056803813E-4</v>
      </c>
    </row>
    <row r="47" spans="1:16" ht="15">
      <c r="A47" s="254">
        <v>37</v>
      </c>
      <c r="B47" s="342" t="s">
        <v>56</v>
      </c>
      <c r="C47" s="423" t="s">
        <v>81</v>
      </c>
      <c r="D47" s="424">
        <v>44406</v>
      </c>
      <c r="E47" s="288">
        <v>532.9</v>
      </c>
      <c r="F47" s="288">
        <v>534.38333333333333</v>
      </c>
      <c r="G47" s="289">
        <v>529.56666666666661</v>
      </c>
      <c r="H47" s="289">
        <v>526.23333333333323</v>
      </c>
      <c r="I47" s="289">
        <v>521.41666666666652</v>
      </c>
      <c r="J47" s="289">
        <v>537.7166666666667</v>
      </c>
      <c r="K47" s="289">
        <v>542.53333333333353</v>
      </c>
      <c r="L47" s="289">
        <v>545.86666666666679</v>
      </c>
      <c r="M47" s="276">
        <v>539.20000000000005</v>
      </c>
      <c r="N47" s="276">
        <v>531.04999999999995</v>
      </c>
      <c r="O47" s="291">
        <v>6163750</v>
      </c>
      <c r="P47" s="292">
        <v>-0.23145261845386533</v>
      </c>
    </row>
    <row r="48" spans="1:16" ht="15">
      <c r="A48" s="254">
        <v>38</v>
      </c>
      <c r="B48" s="357" t="s">
        <v>51</v>
      </c>
      <c r="C48" s="423" t="s">
        <v>82</v>
      </c>
      <c r="D48" s="424">
        <v>44406</v>
      </c>
      <c r="E48" s="288">
        <v>953.1</v>
      </c>
      <c r="F48" s="288">
        <v>952.06666666666661</v>
      </c>
      <c r="G48" s="289">
        <v>945.13333333333321</v>
      </c>
      <c r="H48" s="289">
        <v>937.16666666666663</v>
      </c>
      <c r="I48" s="289">
        <v>930.23333333333323</v>
      </c>
      <c r="J48" s="289">
        <v>960.03333333333319</v>
      </c>
      <c r="K48" s="289">
        <v>966.96666666666658</v>
      </c>
      <c r="L48" s="289">
        <v>974.93333333333317</v>
      </c>
      <c r="M48" s="276">
        <v>959</v>
      </c>
      <c r="N48" s="276">
        <v>944.1</v>
      </c>
      <c r="O48" s="291">
        <v>8556600</v>
      </c>
      <c r="P48" s="292">
        <v>-9.7119341563786002E-2</v>
      </c>
    </row>
    <row r="49" spans="1:16" ht="15">
      <c r="A49" s="254">
        <v>39</v>
      </c>
      <c r="B49" s="342" t="s">
        <v>39</v>
      </c>
      <c r="C49" s="423" t="s">
        <v>83</v>
      </c>
      <c r="D49" s="424">
        <v>44406</v>
      </c>
      <c r="E49" s="288">
        <v>146.9</v>
      </c>
      <c r="F49" s="288">
        <v>147.56666666666666</v>
      </c>
      <c r="G49" s="289">
        <v>145.78333333333333</v>
      </c>
      <c r="H49" s="289">
        <v>144.66666666666666</v>
      </c>
      <c r="I49" s="289">
        <v>142.88333333333333</v>
      </c>
      <c r="J49" s="289">
        <v>148.68333333333334</v>
      </c>
      <c r="K49" s="289">
        <v>150.46666666666664</v>
      </c>
      <c r="L49" s="289">
        <v>151.58333333333334</v>
      </c>
      <c r="M49" s="276">
        <v>149.35</v>
      </c>
      <c r="N49" s="276">
        <v>146.44999999999999</v>
      </c>
      <c r="O49" s="291">
        <v>58228800</v>
      </c>
      <c r="P49" s="292">
        <v>-0.10073295712525135</v>
      </c>
    </row>
    <row r="50" spans="1:16" ht="15">
      <c r="A50" s="254">
        <v>40</v>
      </c>
      <c r="B50" s="342" t="s">
        <v>106</v>
      </c>
      <c r="C50" s="423" t="s">
        <v>820</v>
      </c>
      <c r="D50" s="424">
        <v>44406</v>
      </c>
      <c r="E50" s="288">
        <v>4093.4</v>
      </c>
      <c r="F50" s="288">
        <v>4054.6666666666665</v>
      </c>
      <c r="G50" s="289">
        <v>4001.4833333333327</v>
      </c>
      <c r="H50" s="289">
        <v>3909.5666666666662</v>
      </c>
      <c r="I50" s="289">
        <v>3856.3833333333323</v>
      </c>
      <c r="J50" s="289">
        <v>4146.583333333333</v>
      </c>
      <c r="K50" s="289">
        <v>4199.7666666666664</v>
      </c>
      <c r="L50" s="289">
        <v>4291.6833333333334</v>
      </c>
      <c r="M50" s="276">
        <v>4107.8500000000004</v>
      </c>
      <c r="N50" s="276">
        <v>3962.75</v>
      </c>
      <c r="O50" s="291">
        <v>626200</v>
      </c>
      <c r="P50" s="292">
        <v>-0.13030797541752023</v>
      </c>
    </row>
    <row r="51" spans="1:16" ht="15">
      <c r="A51" s="254">
        <v>41</v>
      </c>
      <c r="B51" s="342" t="s">
        <v>49</v>
      </c>
      <c r="C51" s="423" t="s">
        <v>84</v>
      </c>
      <c r="D51" s="424">
        <v>44406</v>
      </c>
      <c r="E51" s="288">
        <v>1703.75</v>
      </c>
      <c r="F51" s="288">
        <v>1703.8166666666666</v>
      </c>
      <c r="G51" s="289">
        <v>1694.6833333333332</v>
      </c>
      <c r="H51" s="289">
        <v>1685.6166666666666</v>
      </c>
      <c r="I51" s="289">
        <v>1676.4833333333331</v>
      </c>
      <c r="J51" s="289">
        <v>1712.8833333333332</v>
      </c>
      <c r="K51" s="289">
        <v>1722.0166666666664</v>
      </c>
      <c r="L51" s="289">
        <v>1731.0833333333333</v>
      </c>
      <c r="M51" s="276">
        <v>1712.95</v>
      </c>
      <c r="N51" s="276">
        <v>1694.75</v>
      </c>
      <c r="O51" s="291">
        <v>2514750</v>
      </c>
      <c r="P51" s="292">
        <v>-4.0977042178323542E-2</v>
      </c>
    </row>
    <row r="52" spans="1:16" ht="15">
      <c r="A52" s="254">
        <v>42</v>
      </c>
      <c r="B52" s="342" t="s">
        <v>39</v>
      </c>
      <c r="C52" s="423" t="s">
        <v>85</v>
      </c>
      <c r="D52" s="424">
        <v>44406</v>
      </c>
      <c r="E52" s="288">
        <v>700.85</v>
      </c>
      <c r="F52" s="288">
        <v>701.55000000000007</v>
      </c>
      <c r="G52" s="289">
        <v>695.65000000000009</v>
      </c>
      <c r="H52" s="289">
        <v>690.45</v>
      </c>
      <c r="I52" s="289">
        <v>684.55000000000007</v>
      </c>
      <c r="J52" s="289">
        <v>706.75000000000011</v>
      </c>
      <c r="K52" s="289">
        <v>712.65</v>
      </c>
      <c r="L52" s="289">
        <v>717.85000000000014</v>
      </c>
      <c r="M52" s="276">
        <v>707.45</v>
      </c>
      <c r="N52" s="276">
        <v>696.35</v>
      </c>
      <c r="O52" s="291">
        <v>5965971</v>
      </c>
      <c r="P52" s="292">
        <v>-0.14551152899037384</v>
      </c>
    </row>
    <row r="53" spans="1:16" ht="15">
      <c r="A53" s="254">
        <v>43</v>
      </c>
      <c r="B53" s="342" t="s">
        <v>53</v>
      </c>
      <c r="C53" s="423" t="s">
        <v>231</v>
      </c>
      <c r="D53" s="424">
        <v>44406</v>
      </c>
      <c r="E53" s="288">
        <v>173.75</v>
      </c>
      <c r="F53" s="288">
        <v>172.9</v>
      </c>
      <c r="G53" s="289">
        <v>169.5</v>
      </c>
      <c r="H53" s="289">
        <v>165.25</v>
      </c>
      <c r="I53" s="289">
        <v>161.85</v>
      </c>
      <c r="J53" s="289">
        <v>177.15</v>
      </c>
      <c r="K53" s="289">
        <v>180.55000000000004</v>
      </c>
      <c r="L53" s="289">
        <v>184.8</v>
      </c>
      <c r="M53" s="276">
        <v>176.3</v>
      </c>
      <c r="N53" s="276">
        <v>168.65</v>
      </c>
      <c r="O53" s="291">
        <v>9780500</v>
      </c>
      <c r="P53" s="292">
        <v>-1.529338327091136E-2</v>
      </c>
    </row>
    <row r="54" spans="1:16" ht="15">
      <c r="A54" s="254">
        <v>44</v>
      </c>
      <c r="B54" s="342" t="s">
        <v>63</v>
      </c>
      <c r="C54" s="423" t="s">
        <v>86</v>
      </c>
      <c r="D54" s="424">
        <v>44406</v>
      </c>
      <c r="E54" s="288">
        <v>835.6</v>
      </c>
      <c r="F54" s="288">
        <v>837.38333333333333</v>
      </c>
      <c r="G54" s="289">
        <v>831.61666666666667</v>
      </c>
      <c r="H54" s="289">
        <v>827.63333333333333</v>
      </c>
      <c r="I54" s="289">
        <v>821.86666666666667</v>
      </c>
      <c r="J54" s="289">
        <v>841.36666666666667</v>
      </c>
      <c r="K54" s="289">
        <v>847.13333333333333</v>
      </c>
      <c r="L54" s="289">
        <v>851.11666666666667</v>
      </c>
      <c r="M54" s="276">
        <v>843.15</v>
      </c>
      <c r="N54" s="276">
        <v>833.4</v>
      </c>
      <c r="O54" s="291">
        <v>2588400</v>
      </c>
      <c r="P54" s="292">
        <v>-6.1969993476842788E-2</v>
      </c>
    </row>
    <row r="55" spans="1:16" ht="15">
      <c r="A55" s="254">
        <v>45</v>
      </c>
      <c r="B55" s="342" t="s">
        <v>49</v>
      </c>
      <c r="C55" s="423" t="s">
        <v>87</v>
      </c>
      <c r="D55" s="424">
        <v>44406</v>
      </c>
      <c r="E55" s="288">
        <v>574.70000000000005</v>
      </c>
      <c r="F55" s="288">
        <v>571.33333333333337</v>
      </c>
      <c r="G55" s="289">
        <v>567.06666666666672</v>
      </c>
      <c r="H55" s="289">
        <v>559.43333333333339</v>
      </c>
      <c r="I55" s="289">
        <v>555.16666666666674</v>
      </c>
      <c r="J55" s="289">
        <v>578.9666666666667</v>
      </c>
      <c r="K55" s="289">
        <v>583.23333333333335</v>
      </c>
      <c r="L55" s="289">
        <v>590.86666666666667</v>
      </c>
      <c r="M55" s="276">
        <v>575.6</v>
      </c>
      <c r="N55" s="276">
        <v>563.70000000000005</v>
      </c>
      <c r="O55" s="291">
        <v>6225000</v>
      </c>
      <c r="P55" s="292">
        <v>-0.13195049677531812</v>
      </c>
    </row>
    <row r="56" spans="1:16" ht="15">
      <c r="A56" s="254">
        <v>46</v>
      </c>
      <c r="B56" s="342" t="s">
        <v>835</v>
      </c>
      <c r="C56" s="423" t="s">
        <v>342</v>
      </c>
      <c r="D56" s="424">
        <v>44406</v>
      </c>
      <c r="E56" s="288">
        <v>1744.4</v>
      </c>
      <c r="F56" s="288">
        <v>1748.5333333333335</v>
      </c>
      <c r="G56" s="289">
        <v>1729.416666666667</v>
      </c>
      <c r="H56" s="289">
        <v>1714.4333333333334</v>
      </c>
      <c r="I56" s="289">
        <v>1695.3166666666668</v>
      </c>
      <c r="J56" s="289">
        <v>1763.5166666666671</v>
      </c>
      <c r="K56" s="289">
        <v>1782.6333333333334</v>
      </c>
      <c r="L56" s="289">
        <v>1797.6166666666672</v>
      </c>
      <c r="M56" s="276">
        <v>1767.65</v>
      </c>
      <c r="N56" s="276">
        <v>1733.55</v>
      </c>
      <c r="O56" s="291">
        <v>2614500</v>
      </c>
      <c r="P56" s="292">
        <v>-8.8389121338912136E-2</v>
      </c>
    </row>
    <row r="57" spans="1:16" ht="15">
      <c r="A57" s="254">
        <v>47</v>
      </c>
      <c r="B57" s="342" t="s">
        <v>51</v>
      </c>
      <c r="C57" s="423" t="s">
        <v>90</v>
      </c>
      <c r="D57" s="424">
        <v>44406</v>
      </c>
      <c r="E57" s="288">
        <v>4271.75</v>
      </c>
      <c r="F57" s="288">
        <v>4255.25</v>
      </c>
      <c r="G57" s="289">
        <v>4232.6499999999996</v>
      </c>
      <c r="H57" s="289">
        <v>4193.5499999999993</v>
      </c>
      <c r="I57" s="289">
        <v>4170.9499999999989</v>
      </c>
      <c r="J57" s="289">
        <v>4294.3500000000004</v>
      </c>
      <c r="K57" s="289">
        <v>4316.9500000000007</v>
      </c>
      <c r="L57" s="289">
        <v>4356.0500000000011</v>
      </c>
      <c r="M57" s="276">
        <v>4277.8500000000004</v>
      </c>
      <c r="N57" s="276">
        <v>4216.1499999999996</v>
      </c>
      <c r="O57" s="291">
        <v>2338800</v>
      </c>
      <c r="P57" s="292">
        <v>-4.2574095300474867E-2</v>
      </c>
    </row>
    <row r="58" spans="1:16" ht="15">
      <c r="A58" s="254">
        <v>48</v>
      </c>
      <c r="B58" s="342" t="s">
        <v>91</v>
      </c>
      <c r="C58" s="423" t="s">
        <v>92</v>
      </c>
      <c r="D58" s="424">
        <v>44406</v>
      </c>
      <c r="E58" s="288">
        <v>292</v>
      </c>
      <c r="F58" s="288">
        <v>292.93333333333334</v>
      </c>
      <c r="G58" s="289">
        <v>289.06666666666666</v>
      </c>
      <c r="H58" s="289">
        <v>286.13333333333333</v>
      </c>
      <c r="I58" s="289">
        <v>282.26666666666665</v>
      </c>
      <c r="J58" s="289">
        <v>295.86666666666667</v>
      </c>
      <c r="K58" s="289">
        <v>299.73333333333335</v>
      </c>
      <c r="L58" s="289">
        <v>302.66666666666669</v>
      </c>
      <c r="M58" s="276">
        <v>296.8</v>
      </c>
      <c r="N58" s="276">
        <v>290</v>
      </c>
      <c r="O58" s="291">
        <v>34026300</v>
      </c>
      <c r="P58" s="292">
        <v>-4.9239280774550483E-2</v>
      </c>
    </row>
    <row r="59" spans="1:16" ht="15">
      <c r="A59" s="254">
        <v>49</v>
      </c>
      <c r="B59" s="342" t="s">
        <v>51</v>
      </c>
      <c r="C59" s="423" t="s">
        <v>93</v>
      </c>
      <c r="D59" s="424">
        <v>44406</v>
      </c>
      <c r="E59" s="288">
        <v>5270.3</v>
      </c>
      <c r="F59" s="288">
        <v>5274.4333333333334</v>
      </c>
      <c r="G59" s="289">
        <v>5237.8666666666668</v>
      </c>
      <c r="H59" s="289">
        <v>5205.4333333333334</v>
      </c>
      <c r="I59" s="289">
        <v>5168.8666666666668</v>
      </c>
      <c r="J59" s="289">
        <v>5306.8666666666668</v>
      </c>
      <c r="K59" s="289">
        <v>5343.4333333333343</v>
      </c>
      <c r="L59" s="289">
        <v>5375.8666666666668</v>
      </c>
      <c r="M59" s="276">
        <v>5311</v>
      </c>
      <c r="N59" s="276">
        <v>5242</v>
      </c>
      <c r="O59" s="291">
        <v>2342000</v>
      </c>
      <c r="P59" s="292">
        <v>-3.1280699033142033E-2</v>
      </c>
    </row>
    <row r="60" spans="1:16" ht="15">
      <c r="A60" s="254">
        <v>50</v>
      </c>
      <c r="B60" s="342" t="s">
        <v>43</v>
      </c>
      <c r="C60" s="423" t="s">
        <v>94</v>
      </c>
      <c r="D60" s="424">
        <v>44406</v>
      </c>
      <c r="E60" s="288">
        <v>2712.25</v>
      </c>
      <c r="F60" s="288">
        <v>2714.3833333333332</v>
      </c>
      <c r="G60" s="289">
        <v>2695.7166666666662</v>
      </c>
      <c r="H60" s="289">
        <v>2679.1833333333329</v>
      </c>
      <c r="I60" s="289">
        <v>2660.516666666666</v>
      </c>
      <c r="J60" s="289">
        <v>2730.9166666666665</v>
      </c>
      <c r="K60" s="289">
        <v>2749.5833333333335</v>
      </c>
      <c r="L60" s="289">
        <v>2766.1166666666668</v>
      </c>
      <c r="M60" s="276">
        <v>2733.05</v>
      </c>
      <c r="N60" s="276">
        <v>2697.85</v>
      </c>
      <c r="O60" s="291">
        <v>1688400</v>
      </c>
      <c r="P60" s="292">
        <v>-9.5273818454613649E-2</v>
      </c>
    </row>
    <row r="61" spans="1:16" ht="15">
      <c r="A61" s="254">
        <v>51</v>
      </c>
      <c r="B61" s="342" t="s">
        <v>43</v>
      </c>
      <c r="C61" s="423" t="s">
        <v>96</v>
      </c>
      <c r="D61" s="424">
        <v>44406</v>
      </c>
      <c r="E61" s="288">
        <v>1154.45</v>
      </c>
      <c r="F61" s="288">
        <v>1159.8166666666666</v>
      </c>
      <c r="G61" s="289">
        <v>1145.6833333333332</v>
      </c>
      <c r="H61" s="289">
        <v>1136.9166666666665</v>
      </c>
      <c r="I61" s="289">
        <v>1122.7833333333331</v>
      </c>
      <c r="J61" s="289">
        <v>1168.5833333333333</v>
      </c>
      <c r="K61" s="289">
        <v>1182.7166666666665</v>
      </c>
      <c r="L61" s="289">
        <v>1191.4833333333333</v>
      </c>
      <c r="M61" s="276">
        <v>1173.95</v>
      </c>
      <c r="N61" s="276">
        <v>1151.05</v>
      </c>
      <c r="O61" s="291">
        <v>5121050</v>
      </c>
      <c r="P61" s="292">
        <v>-2.6962065001567562E-2</v>
      </c>
    </row>
    <row r="62" spans="1:16" ht="15">
      <c r="A62" s="254">
        <v>52</v>
      </c>
      <c r="B62" s="342" t="s">
        <v>43</v>
      </c>
      <c r="C62" s="423" t="s">
        <v>97</v>
      </c>
      <c r="D62" s="424">
        <v>44406</v>
      </c>
      <c r="E62" s="288">
        <v>182.95</v>
      </c>
      <c r="F62" s="288">
        <v>183.81666666666669</v>
      </c>
      <c r="G62" s="289">
        <v>181.73333333333338</v>
      </c>
      <c r="H62" s="289">
        <v>180.51666666666668</v>
      </c>
      <c r="I62" s="289">
        <v>178.43333333333337</v>
      </c>
      <c r="J62" s="289">
        <v>185.03333333333339</v>
      </c>
      <c r="K62" s="289">
        <v>187.1166666666667</v>
      </c>
      <c r="L62" s="289">
        <v>188.3333333333334</v>
      </c>
      <c r="M62" s="276">
        <v>185.9</v>
      </c>
      <c r="N62" s="276">
        <v>182.6</v>
      </c>
      <c r="O62" s="291">
        <v>12736800</v>
      </c>
      <c r="P62" s="292">
        <v>-4.3783783783783781E-2</v>
      </c>
    </row>
    <row r="63" spans="1:16" ht="15">
      <c r="A63" s="254">
        <v>53</v>
      </c>
      <c r="B63" s="342" t="s">
        <v>53</v>
      </c>
      <c r="C63" s="423" t="s">
        <v>98</v>
      </c>
      <c r="D63" s="424">
        <v>44406</v>
      </c>
      <c r="E63" s="288">
        <v>84.55</v>
      </c>
      <c r="F63" s="288">
        <v>84.5</v>
      </c>
      <c r="G63" s="289">
        <v>83.8</v>
      </c>
      <c r="H63" s="289">
        <v>83.05</v>
      </c>
      <c r="I63" s="289">
        <v>82.35</v>
      </c>
      <c r="J63" s="289">
        <v>85.25</v>
      </c>
      <c r="K63" s="289">
        <v>85.949999999999989</v>
      </c>
      <c r="L63" s="289">
        <v>86.7</v>
      </c>
      <c r="M63" s="276">
        <v>85.2</v>
      </c>
      <c r="N63" s="276">
        <v>83.75</v>
      </c>
      <c r="O63" s="291">
        <v>80920000</v>
      </c>
      <c r="P63" s="292">
        <v>-5.3899216649128959E-2</v>
      </c>
    </row>
    <row r="64" spans="1:16" ht="15">
      <c r="A64" s="254">
        <v>54</v>
      </c>
      <c r="B64" s="357" t="s">
        <v>72</v>
      </c>
      <c r="C64" s="423" t="s">
        <v>99</v>
      </c>
      <c r="D64" s="424">
        <v>44406</v>
      </c>
      <c r="E64" s="288">
        <v>153.1</v>
      </c>
      <c r="F64" s="288">
        <v>153.63333333333333</v>
      </c>
      <c r="G64" s="289">
        <v>151.66666666666666</v>
      </c>
      <c r="H64" s="289">
        <v>150.23333333333332</v>
      </c>
      <c r="I64" s="289">
        <v>148.26666666666665</v>
      </c>
      <c r="J64" s="289">
        <v>155.06666666666666</v>
      </c>
      <c r="K64" s="289">
        <v>157.03333333333336</v>
      </c>
      <c r="L64" s="289">
        <v>158.46666666666667</v>
      </c>
      <c r="M64" s="276">
        <v>155.6</v>
      </c>
      <c r="N64" s="276">
        <v>152.19999999999999</v>
      </c>
      <c r="O64" s="291">
        <v>29743600</v>
      </c>
      <c r="P64" s="292">
        <v>-6.8932594997135763E-2</v>
      </c>
    </row>
    <row r="65" spans="1:16" ht="15">
      <c r="A65" s="254">
        <v>55</v>
      </c>
      <c r="B65" s="342" t="s">
        <v>51</v>
      </c>
      <c r="C65" s="423" t="s">
        <v>100</v>
      </c>
      <c r="D65" s="424">
        <v>44406</v>
      </c>
      <c r="E65" s="288">
        <v>632.95000000000005</v>
      </c>
      <c r="F65" s="288">
        <v>635.48333333333335</v>
      </c>
      <c r="G65" s="289">
        <v>626.26666666666665</v>
      </c>
      <c r="H65" s="289">
        <v>619.58333333333326</v>
      </c>
      <c r="I65" s="289">
        <v>610.36666666666656</v>
      </c>
      <c r="J65" s="289">
        <v>642.16666666666674</v>
      </c>
      <c r="K65" s="289">
        <v>651.38333333333344</v>
      </c>
      <c r="L65" s="289">
        <v>658.06666666666683</v>
      </c>
      <c r="M65" s="276">
        <v>644.70000000000005</v>
      </c>
      <c r="N65" s="276">
        <v>628.79999999999995</v>
      </c>
      <c r="O65" s="291">
        <v>7238100</v>
      </c>
      <c r="P65" s="292">
        <v>-6.2416207358855953E-2</v>
      </c>
    </row>
    <row r="66" spans="1:16" ht="15">
      <c r="A66" s="254">
        <v>56</v>
      </c>
      <c r="B66" s="342" t="s">
        <v>101</v>
      </c>
      <c r="C66" s="423" t="s">
        <v>102</v>
      </c>
      <c r="D66" s="424">
        <v>44406</v>
      </c>
      <c r="E66" s="288">
        <v>31.95</v>
      </c>
      <c r="F66" s="288">
        <v>32.266666666666666</v>
      </c>
      <c r="G66" s="289">
        <v>31.18333333333333</v>
      </c>
      <c r="H66" s="289">
        <v>30.416666666666664</v>
      </c>
      <c r="I66" s="289">
        <v>29.333333333333329</v>
      </c>
      <c r="J66" s="289">
        <v>33.033333333333331</v>
      </c>
      <c r="K66" s="289">
        <v>34.116666666666674</v>
      </c>
      <c r="L66" s="289">
        <v>34.883333333333333</v>
      </c>
      <c r="M66" s="276">
        <v>33.35</v>
      </c>
      <c r="N66" s="276">
        <v>31.5</v>
      </c>
      <c r="O66" s="291">
        <v>105390000</v>
      </c>
      <c r="P66" s="292">
        <v>-0.15067996373526746</v>
      </c>
    </row>
    <row r="67" spans="1:16" ht="15">
      <c r="A67" s="254">
        <v>57</v>
      </c>
      <c r="B67" s="342" t="s">
        <v>49</v>
      </c>
      <c r="C67" s="423" t="s">
        <v>103</v>
      </c>
      <c r="D67" s="424">
        <v>44406</v>
      </c>
      <c r="E67" s="395">
        <v>875.05</v>
      </c>
      <c r="F67" s="395">
        <v>877.16666666666663</v>
      </c>
      <c r="G67" s="396">
        <v>869.63333333333321</v>
      </c>
      <c r="H67" s="396">
        <v>864.21666666666658</v>
      </c>
      <c r="I67" s="396">
        <v>856.68333333333317</v>
      </c>
      <c r="J67" s="396">
        <v>882.58333333333326</v>
      </c>
      <c r="K67" s="396">
        <v>890.11666666666679</v>
      </c>
      <c r="L67" s="396">
        <v>895.5333333333333</v>
      </c>
      <c r="M67" s="397">
        <v>884.7</v>
      </c>
      <c r="N67" s="397">
        <v>871.75</v>
      </c>
      <c r="O67" s="398">
        <v>3676000</v>
      </c>
      <c r="P67" s="399">
        <v>7.951741157115437E-3</v>
      </c>
    </row>
    <row r="68" spans="1:16" ht="15">
      <c r="A68" s="254">
        <v>58</v>
      </c>
      <c r="B68" s="342" t="s">
        <v>91</v>
      </c>
      <c r="C68" s="423" t="s">
        <v>244</v>
      </c>
      <c r="D68" s="424">
        <v>44406</v>
      </c>
      <c r="E68" s="288">
        <v>1391.45</v>
      </c>
      <c r="F68" s="288">
        <v>1399.75</v>
      </c>
      <c r="G68" s="289">
        <v>1379.1</v>
      </c>
      <c r="H68" s="289">
        <v>1366.75</v>
      </c>
      <c r="I68" s="289">
        <v>1346.1</v>
      </c>
      <c r="J68" s="289">
        <v>1412.1</v>
      </c>
      <c r="K68" s="289">
        <v>1432.75</v>
      </c>
      <c r="L68" s="289">
        <v>1445.1</v>
      </c>
      <c r="M68" s="276">
        <v>1420.4</v>
      </c>
      <c r="N68" s="276">
        <v>1387.4</v>
      </c>
      <c r="O68" s="291">
        <v>1772550</v>
      </c>
      <c r="P68" s="292">
        <v>-3.7076271186440676E-2</v>
      </c>
    </row>
    <row r="69" spans="1:16" ht="15">
      <c r="A69" s="254">
        <v>59</v>
      </c>
      <c r="B69" s="357" t="s">
        <v>51</v>
      </c>
      <c r="C69" s="423" t="s">
        <v>367</v>
      </c>
      <c r="D69" s="424">
        <v>44406</v>
      </c>
      <c r="E69" s="288">
        <v>312.05</v>
      </c>
      <c r="F69" s="288">
        <v>313.31666666666666</v>
      </c>
      <c r="G69" s="289">
        <v>309.13333333333333</v>
      </c>
      <c r="H69" s="289">
        <v>306.21666666666664</v>
      </c>
      <c r="I69" s="289">
        <v>302.0333333333333</v>
      </c>
      <c r="J69" s="289">
        <v>316.23333333333335</v>
      </c>
      <c r="K69" s="289">
        <v>320.41666666666663</v>
      </c>
      <c r="L69" s="289">
        <v>323.33333333333337</v>
      </c>
      <c r="M69" s="276">
        <v>317.5</v>
      </c>
      <c r="N69" s="276">
        <v>310.39999999999998</v>
      </c>
      <c r="O69" s="291">
        <v>11432800</v>
      </c>
      <c r="P69" s="292">
        <v>-6.1577608142493641E-2</v>
      </c>
    </row>
    <row r="70" spans="1:16" ht="15">
      <c r="A70" s="254">
        <v>60</v>
      </c>
      <c r="B70" s="342" t="s">
        <v>37</v>
      </c>
      <c r="C70" s="423" t="s">
        <v>104</v>
      </c>
      <c r="D70" s="424">
        <v>44406</v>
      </c>
      <c r="E70" s="288">
        <v>1504.95</v>
      </c>
      <c r="F70" s="288">
        <v>1504.5166666666667</v>
      </c>
      <c r="G70" s="289">
        <v>1495.1833333333334</v>
      </c>
      <c r="H70" s="289">
        <v>1485.4166666666667</v>
      </c>
      <c r="I70" s="289">
        <v>1476.0833333333335</v>
      </c>
      <c r="J70" s="289">
        <v>1514.2833333333333</v>
      </c>
      <c r="K70" s="289">
        <v>1523.6166666666668</v>
      </c>
      <c r="L70" s="289">
        <v>1533.3833333333332</v>
      </c>
      <c r="M70" s="276">
        <v>1513.85</v>
      </c>
      <c r="N70" s="276">
        <v>1494.75</v>
      </c>
      <c r="O70" s="291">
        <v>11427075</v>
      </c>
      <c r="P70" s="292">
        <v>-3.8911749430705925E-2</v>
      </c>
    </row>
    <row r="71" spans="1:16" ht="15">
      <c r="A71" s="254">
        <v>61</v>
      </c>
      <c r="B71" s="342" t="s">
        <v>72</v>
      </c>
      <c r="C71" s="423" t="s">
        <v>372</v>
      </c>
      <c r="D71" s="424">
        <v>44406</v>
      </c>
      <c r="E71" s="288">
        <v>658.2</v>
      </c>
      <c r="F71" s="288">
        <v>655.96666666666658</v>
      </c>
      <c r="G71" s="289">
        <v>650.53333333333319</v>
      </c>
      <c r="H71" s="289">
        <v>642.86666666666656</v>
      </c>
      <c r="I71" s="289">
        <v>637.43333333333317</v>
      </c>
      <c r="J71" s="289">
        <v>663.63333333333321</v>
      </c>
      <c r="K71" s="289">
        <v>669.06666666666661</v>
      </c>
      <c r="L71" s="289">
        <v>676.73333333333323</v>
      </c>
      <c r="M71" s="276">
        <v>661.4</v>
      </c>
      <c r="N71" s="276">
        <v>648.29999999999995</v>
      </c>
      <c r="O71" s="291">
        <v>2078750</v>
      </c>
      <c r="P71" s="292">
        <v>-0.23994515539305303</v>
      </c>
    </row>
    <row r="72" spans="1:16" ht="15">
      <c r="A72" s="254">
        <v>62</v>
      </c>
      <c r="B72" s="342" t="s">
        <v>63</v>
      </c>
      <c r="C72" s="423" t="s">
        <v>105</v>
      </c>
      <c r="D72" s="424">
        <v>44406</v>
      </c>
      <c r="E72" s="288">
        <v>995.55</v>
      </c>
      <c r="F72" s="288">
        <v>998.30000000000007</v>
      </c>
      <c r="G72" s="289">
        <v>987.25000000000011</v>
      </c>
      <c r="H72" s="289">
        <v>978.95</v>
      </c>
      <c r="I72" s="289">
        <v>967.90000000000009</v>
      </c>
      <c r="J72" s="289">
        <v>1006.6000000000001</v>
      </c>
      <c r="K72" s="289">
        <v>1017.6500000000001</v>
      </c>
      <c r="L72" s="289">
        <v>1025.9500000000003</v>
      </c>
      <c r="M72" s="276">
        <v>1009.35</v>
      </c>
      <c r="N72" s="276">
        <v>990</v>
      </c>
      <c r="O72" s="291">
        <v>6363000</v>
      </c>
      <c r="P72" s="292">
        <v>-3.2243346007604562E-2</v>
      </c>
    </row>
    <row r="73" spans="1:16" ht="15">
      <c r="A73" s="254">
        <v>63</v>
      </c>
      <c r="B73" s="342" t="s">
        <v>106</v>
      </c>
      <c r="C73" s="423" t="s">
        <v>107</v>
      </c>
      <c r="D73" s="424">
        <v>44406</v>
      </c>
      <c r="E73" s="288">
        <v>991.35</v>
      </c>
      <c r="F73" s="288">
        <v>987.23333333333323</v>
      </c>
      <c r="G73" s="289">
        <v>977.21666666666647</v>
      </c>
      <c r="H73" s="289">
        <v>963.08333333333326</v>
      </c>
      <c r="I73" s="289">
        <v>953.06666666666649</v>
      </c>
      <c r="J73" s="289">
        <v>1001.3666666666664</v>
      </c>
      <c r="K73" s="289">
        <v>1011.3833333333331</v>
      </c>
      <c r="L73" s="289">
        <v>1025.5166666666664</v>
      </c>
      <c r="M73" s="276">
        <v>997.25</v>
      </c>
      <c r="N73" s="276">
        <v>973.1</v>
      </c>
      <c r="O73" s="291">
        <v>18096400</v>
      </c>
      <c r="P73" s="292">
        <v>-0.1233935777016717</v>
      </c>
    </row>
    <row r="74" spans="1:16" ht="15">
      <c r="A74" s="254">
        <v>64</v>
      </c>
      <c r="B74" s="342" t="s">
        <v>56</v>
      </c>
      <c r="C74" s="423" t="s">
        <v>108</v>
      </c>
      <c r="D74" s="424">
        <v>44406</v>
      </c>
      <c r="E74" s="288">
        <v>2502.3000000000002</v>
      </c>
      <c r="F74" s="288">
        <v>2510.9</v>
      </c>
      <c r="G74" s="289">
        <v>2491.4</v>
      </c>
      <c r="H74" s="289">
        <v>2480.5</v>
      </c>
      <c r="I74" s="289">
        <v>2461</v>
      </c>
      <c r="J74" s="289">
        <v>2521.8000000000002</v>
      </c>
      <c r="K74" s="289">
        <v>2541.3000000000002</v>
      </c>
      <c r="L74" s="289">
        <v>2552.2000000000003</v>
      </c>
      <c r="M74" s="276">
        <v>2530.4</v>
      </c>
      <c r="N74" s="276">
        <v>2500</v>
      </c>
      <c r="O74" s="291">
        <v>15813300</v>
      </c>
      <c r="P74" s="292">
        <v>-1.4545046645104601E-2</v>
      </c>
    </row>
    <row r="75" spans="1:16" ht="15">
      <c r="A75" s="254">
        <v>65</v>
      </c>
      <c r="B75" s="342" t="s">
        <v>56</v>
      </c>
      <c r="C75" s="423" t="s">
        <v>248</v>
      </c>
      <c r="D75" s="424">
        <v>44406</v>
      </c>
      <c r="E75" s="288">
        <v>2920.1</v>
      </c>
      <c r="F75" s="288">
        <v>2925.8666666666668</v>
      </c>
      <c r="G75" s="289">
        <v>2896.7333333333336</v>
      </c>
      <c r="H75" s="289">
        <v>2873.3666666666668</v>
      </c>
      <c r="I75" s="289">
        <v>2844.2333333333336</v>
      </c>
      <c r="J75" s="289">
        <v>2949.2333333333336</v>
      </c>
      <c r="K75" s="289">
        <v>2978.3666666666668</v>
      </c>
      <c r="L75" s="289">
        <v>3001.7333333333336</v>
      </c>
      <c r="M75" s="276">
        <v>2955</v>
      </c>
      <c r="N75" s="276">
        <v>2902.5</v>
      </c>
      <c r="O75" s="291">
        <v>514000</v>
      </c>
      <c r="P75" s="292">
        <v>-7.9183088498745974E-2</v>
      </c>
    </row>
    <row r="76" spans="1:16" ht="15">
      <c r="A76" s="254">
        <v>66</v>
      </c>
      <c r="B76" s="342" t="s">
        <v>53</v>
      </c>
      <c r="C76" t="s">
        <v>109</v>
      </c>
      <c r="D76" s="424">
        <v>44406</v>
      </c>
      <c r="E76" s="395">
        <v>1508.2</v>
      </c>
      <c r="F76" s="395">
        <v>1503.1499999999999</v>
      </c>
      <c r="G76" s="396">
        <v>1491.2999999999997</v>
      </c>
      <c r="H76" s="396">
        <v>1474.3999999999999</v>
      </c>
      <c r="I76" s="396">
        <v>1462.5499999999997</v>
      </c>
      <c r="J76" s="396">
        <v>1520.0499999999997</v>
      </c>
      <c r="K76" s="396">
        <v>1531.8999999999996</v>
      </c>
      <c r="L76" s="396">
        <v>1548.7999999999997</v>
      </c>
      <c r="M76" s="397">
        <v>1515</v>
      </c>
      <c r="N76" s="397">
        <v>1486.25</v>
      </c>
      <c r="O76" s="398">
        <v>22471900</v>
      </c>
      <c r="P76" s="399">
        <v>-0.1008362676056338</v>
      </c>
    </row>
    <row r="77" spans="1:16" ht="15">
      <c r="A77" s="254">
        <v>67</v>
      </c>
      <c r="B77" s="342" t="s">
        <v>56</v>
      </c>
      <c r="C77" s="423" t="s">
        <v>249</v>
      </c>
      <c r="D77" s="424">
        <v>44406</v>
      </c>
      <c r="E77" s="288">
        <v>719.6</v>
      </c>
      <c r="F77" s="288">
        <v>718.48333333333323</v>
      </c>
      <c r="G77" s="289">
        <v>714.36666666666645</v>
      </c>
      <c r="H77" s="289">
        <v>709.13333333333321</v>
      </c>
      <c r="I77" s="289">
        <v>705.01666666666642</v>
      </c>
      <c r="J77" s="289">
        <v>723.71666666666647</v>
      </c>
      <c r="K77" s="289">
        <v>727.83333333333326</v>
      </c>
      <c r="L77" s="289">
        <v>733.06666666666649</v>
      </c>
      <c r="M77" s="276">
        <v>722.6</v>
      </c>
      <c r="N77" s="276">
        <v>713.25</v>
      </c>
      <c r="O77" s="291">
        <v>9135500</v>
      </c>
      <c r="P77" s="292">
        <v>-2.8541349865481343E-2</v>
      </c>
    </row>
    <row r="78" spans="1:16" ht="15">
      <c r="A78" s="254">
        <v>68</v>
      </c>
      <c r="B78" s="357" t="s">
        <v>43</v>
      </c>
      <c r="C78" s="423" t="s">
        <v>110</v>
      </c>
      <c r="D78" s="424">
        <v>44406</v>
      </c>
      <c r="E78" s="288">
        <v>2890.2</v>
      </c>
      <c r="F78" s="288">
        <v>2896.5333333333328</v>
      </c>
      <c r="G78" s="289">
        <v>2871.3666666666659</v>
      </c>
      <c r="H78" s="289">
        <v>2852.5333333333328</v>
      </c>
      <c r="I78" s="289">
        <v>2827.3666666666659</v>
      </c>
      <c r="J78" s="289">
        <v>2915.3666666666659</v>
      </c>
      <c r="K78" s="289">
        <v>2940.5333333333328</v>
      </c>
      <c r="L78" s="289">
        <v>2959.3666666666659</v>
      </c>
      <c r="M78" s="276">
        <v>2921.7</v>
      </c>
      <c r="N78" s="276">
        <v>2877.7</v>
      </c>
      <c r="O78" s="291">
        <v>3979500</v>
      </c>
      <c r="P78" s="292">
        <v>-5.4458621427043982E-2</v>
      </c>
    </row>
    <row r="79" spans="1:16" ht="15">
      <c r="A79" s="254">
        <v>69</v>
      </c>
      <c r="B79" s="342" t="s">
        <v>111</v>
      </c>
      <c r="C79" s="423" t="s">
        <v>112</v>
      </c>
      <c r="D79" s="424">
        <v>44406</v>
      </c>
      <c r="E79" s="288">
        <v>371</v>
      </c>
      <c r="F79" s="288">
        <v>371.16666666666669</v>
      </c>
      <c r="G79" s="289">
        <v>367.53333333333336</v>
      </c>
      <c r="H79" s="289">
        <v>364.06666666666666</v>
      </c>
      <c r="I79" s="289">
        <v>360.43333333333334</v>
      </c>
      <c r="J79" s="289">
        <v>374.63333333333338</v>
      </c>
      <c r="K79" s="289">
        <v>378.26666666666671</v>
      </c>
      <c r="L79" s="289">
        <v>381.73333333333341</v>
      </c>
      <c r="M79" s="276">
        <v>374.8</v>
      </c>
      <c r="N79" s="276">
        <v>367.7</v>
      </c>
      <c r="O79" s="291">
        <v>25567800</v>
      </c>
      <c r="P79" s="292">
        <v>-6.1553030303030304E-2</v>
      </c>
    </row>
    <row r="80" spans="1:16" ht="15">
      <c r="A80" s="254">
        <v>70</v>
      </c>
      <c r="B80" s="342" t="s">
        <v>72</v>
      </c>
      <c r="C80" s="423" t="s">
        <v>113</v>
      </c>
      <c r="D80" s="424">
        <v>44406</v>
      </c>
      <c r="E80" s="288">
        <v>297.14999999999998</v>
      </c>
      <c r="F80" s="288">
        <v>298.65000000000003</v>
      </c>
      <c r="G80" s="289">
        <v>293.75000000000006</v>
      </c>
      <c r="H80" s="289">
        <v>290.35000000000002</v>
      </c>
      <c r="I80" s="289">
        <v>285.45000000000005</v>
      </c>
      <c r="J80" s="289">
        <v>302.05000000000007</v>
      </c>
      <c r="K80" s="289">
        <v>306.95000000000005</v>
      </c>
      <c r="L80" s="289">
        <v>310.35000000000008</v>
      </c>
      <c r="M80" s="276">
        <v>303.55</v>
      </c>
      <c r="N80" s="276">
        <v>295.25</v>
      </c>
      <c r="O80" s="291">
        <v>20954700</v>
      </c>
      <c r="P80" s="292">
        <v>-7.9577798861480073E-2</v>
      </c>
    </row>
    <row r="81" spans="1:16" ht="15">
      <c r="A81" s="254">
        <v>71</v>
      </c>
      <c r="B81" s="342" t="s">
        <v>49</v>
      </c>
      <c r="C81" s="423" t="s">
        <v>114</v>
      </c>
      <c r="D81" s="424">
        <v>44406</v>
      </c>
      <c r="E81" s="288">
        <v>2500.85</v>
      </c>
      <c r="F81" s="288">
        <v>2500.7000000000003</v>
      </c>
      <c r="G81" s="289">
        <v>2485.3000000000006</v>
      </c>
      <c r="H81" s="289">
        <v>2469.7500000000005</v>
      </c>
      <c r="I81" s="289">
        <v>2454.3500000000008</v>
      </c>
      <c r="J81" s="289">
        <v>2516.2500000000005</v>
      </c>
      <c r="K81" s="289">
        <v>2531.65</v>
      </c>
      <c r="L81" s="289">
        <v>2547.2000000000003</v>
      </c>
      <c r="M81" s="276">
        <v>2516.1</v>
      </c>
      <c r="N81" s="276">
        <v>2485.15</v>
      </c>
      <c r="O81" s="291">
        <v>6171000</v>
      </c>
      <c r="P81" s="292">
        <v>-7.3214687992791169E-2</v>
      </c>
    </row>
    <row r="82" spans="1:16" ht="15">
      <c r="A82" s="254">
        <v>72</v>
      </c>
      <c r="B82" s="342" t="s">
        <v>56</v>
      </c>
      <c r="C82" s="423" t="s">
        <v>115</v>
      </c>
      <c r="D82" s="424">
        <v>44406</v>
      </c>
      <c r="E82" s="288">
        <v>265.89999999999998</v>
      </c>
      <c r="F82" s="288">
        <v>268.06666666666666</v>
      </c>
      <c r="G82" s="289">
        <v>262.08333333333331</v>
      </c>
      <c r="H82" s="289">
        <v>258.26666666666665</v>
      </c>
      <c r="I82" s="289">
        <v>252.2833333333333</v>
      </c>
      <c r="J82" s="289">
        <v>271.88333333333333</v>
      </c>
      <c r="K82" s="289">
        <v>277.86666666666667</v>
      </c>
      <c r="L82" s="289">
        <v>281.68333333333334</v>
      </c>
      <c r="M82" s="276">
        <v>274.05</v>
      </c>
      <c r="N82" s="276">
        <v>264.25</v>
      </c>
      <c r="O82" s="291">
        <v>30420300</v>
      </c>
      <c r="P82" s="292">
        <v>9.464046908754244E-3</v>
      </c>
    </row>
    <row r="83" spans="1:16" ht="15">
      <c r="A83" s="254">
        <v>73</v>
      </c>
      <c r="B83" s="342" t="s">
        <v>53</v>
      </c>
      <c r="C83" s="423" t="s">
        <v>116</v>
      </c>
      <c r="D83" s="424">
        <v>44406</v>
      </c>
      <c r="E83" s="288">
        <v>636.65</v>
      </c>
      <c r="F83" s="288">
        <v>634.36666666666667</v>
      </c>
      <c r="G83" s="289">
        <v>630.08333333333337</v>
      </c>
      <c r="H83" s="289">
        <v>623.51666666666665</v>
      </c>
      <c r="I83" s="289">
        <v>619.23333333333335</v>
      </c>
      <c r="J83" s="289">
        <v>640.93333333333339</v>
      </c>
      <c r="K83" s="289">
        <v>645.2166666666667</v>
      </c>
      <c r="L83" s="289">
        <v>651.78333333333342</v>
      </c>
      <c r="M83" s="276">
        <v>638.65</v>
      </c>
      <c r="N83" s="276">
        <v>627.79999999999995</v>
      </c>
      <c r="O83" s="291">
        <v>67529000</v>
      </c>
      <c r="P83" s="292">
        <v>-4.4662309368191724E-2</v>
      </c>
    </row>
    <row r="84" spans="1:16" ht="15">
      <c r="A84" s="254">
        <v>74</v>
      </c>
      <c r="B84" s="342" t="s">
        <v>56</v>
      </c>
      <c r="C84" s="423" t="s">
        <v>252</v>
      </c>
      <c r="D84" s="424">
        <v>44406</v>
      </c>
      <c r="E84" s="288">
        <v>1530.2</v>
      </c>
      <c r="F84" s="288">
        <v>1535</v>
      </c>
      <c r="G84" s="289">
        <v>1522</v>
      </c>
      <c r="H84" s="289">
        <v>1513.8</v>
      </c>
      <c r="I84" s="289">
        <v>1500.8</v>
      </c>
      <c r="J84" s="289">
        <v>1543.2</v>
      </c>
      <c r="K84" s="289">
        <v>1556.2</v>
      </c>
      <c r="L84" s="289">
        <v>1564.4</v>
      </c>
      <c r="M84" s="276">
        <v>1548</v>
      </c>
      <c r="N84" s="276">
        <v>1526.8</v>
      </c>
      <c r="O84" s="291">
        <v>1040400</v>
      </c>
      <c r="P84" s="292">
        <v>-0.11046511627906977</v>
      </c>
    </row>
    <row r="85" spans="1:16" ht="15">
      <c r="A85" s="254">
        <v>75</v>
      </c>
      <c r="B85" s="342" t="s">
        <v>56</v>
      </c>
      <c r="C85" s="423" t="s">
        <v>117</v>
      </c>
      <c r="D85" s="424">
        <v>44406</v>
      </c>
      <c r="E85" s="288">
        <v>604.6</v>
      </c>
      <c r="F85" s="288">
        <v>606.56666666666661</v>
      </c>
      <c r="G85" s="289">
        <v>600.13333333333321</v>
      </c>
      <c r="H85" s="289">
        <v>595.66666666666663</v>
      </c>
      <c r="I85" s="289">
        <v>589.23333333333323</v>
      </c>
      <c r="J85" s="289">
        <v>611.03333333333319</v>
      </c>
      <c r="K85" s="289">
        <v>617.46666666666658</v>
      </c>
      <c r="L85" s="289">
        <v>621.93333333333317</v>
      </c>
      <c r="M85" s="276">
        <v>613</v>
      </c>
      <c r="N85" s="276">
        <v>602.1</v>
      </c>
      <c r="O85" s="291">
        <v>4978500</v>
      </c>
      <c r="P85" s="292">
        <v>-0.10779569892473118</v>
      </c>
    </row>
    <row r="86" spans="1:16" ht="15">
      <c r="A86" s="254">
        <v>76</v>
      </c>
      <c r="B86" s="342" t="s">
        <v>67</v>
      </c>
      <c r="C86" s="423" t="s">
        <v>118</v>
      </c>
      <c r="D86" s="424">
        <v>44406</v>
      </c>
      <c r="E86" s="288">
        <v>9.6999999999999993</v>
      </c>
      <c r="F86" s="288">
        <v>9.85</v>
      </c>
      <c r="G86" s="289">
        <v>9.5</v>
      </c>
      <c r="H86" s="289">
        <v>9.3000000000000007</v>
      </c>
      <c r="I86" s="289">
        <v>8.9500000000000011</v>
      </c>
      <c r="J86" s="289">
        <v>10.049999999999999</v>
      </c>
      <c r="K86" s="289">
        <v>10.399999999999997</v>
      </c>
      <c r="L86" s="289">
        <v>10.599999999999998</v>
      </c>
      <c r="M86" s="276">
        <v>10.199999999999999</v>
      </c>
      <c r="N86" s="276">
        <v>9.65</v>
      </c>
      <c r="O86" s="291">
        <v>460530000</v>
      </c>
      <c r="P86" s="292">
        <v>-0.42040348867941152</v>
      </c>
    </row>
    <row r="87" spans="1:16" ht="15">
      <c r="A87" s="254">
        <v>77</v>
      </c>
      <c r="B87" s="342" t="s">
        <v>53</v>
      </c>
      <c r="C87" s="423" t="s">
        <v>119</v>
      </c>
      <c r="D87" s="424">
        <v>44406</v>
      </c>
      <c r="E87" s="288">
        <v>57.15</v>
      </c>
      <c r="F87" s="288">
        <v>57.533333333333331</v>
      </c>
      <c r="G87" s="289">
        <v>56.666666666666664</v>
      </c>
      <c r="H87" s="289">
        <v>56.18333333333333</v>
      </c>
      <c r="I87" s="289">
        <v>55.316666666666663</v>
      </c>
      <c r="J87" s="289">
        <v>58.016666666666666</v>
      </c>
      <c r="K87" s="289">
        <v>58.88333333333334</v>
      </c>
      <c r="L87" s="289">
        <v>59.366666666666667</v>
      </c>
      <c r="M87" s="276">
        <v>58.4</v>
      </c>
      <c r="N87" s="276">
        <v>57.05</v>
      </c>
      <c r="O87" s="291">
        <v>119386500</v>
      </c>
      <c r="P87" s="292">
        <v>-7.5071759770368729E-2</v>
      </c>
    </row>
    <row r="88" spans="1:16" ht="15">
      <c r="A88" s="254">
        <v>78</v>
      </c>
      <c r="B88" s="342" t="s">
        <v>72</v>
      </c>
      <c r="C88" s="423" t="s">
        <v>120</v>
      </c>
      <c r="D88" s="424">
        <v>44406</v>
      </c>
      <c r="E88" s="288">
        <v>516.9</v>
      </c>
      <c r="F88" s="288">
        <v>518.55000000000007</v>
      </c>
      <c r="G88" s="289">
        <v>513.85000000000014</v>
      </c>
      <c r="H88" s="289">
        <v>510.80000000000007</v>
      </c>
      <c r="I88" s="289">
        <v>506.10000000000014</v>
      </c>
      <c r="J88" s="289">
        <v>521.60000000000014</v>
      </c>
      <c r="K88" s="289">
        <v>526.30000000000018</v>
      </c>
      <c r="L88" s="289">
        <v>529.35000000000014</v>
      </c>
      <c r="M88" s="276">
        <v>523.25</v>
      </c>
      <c r="N88" s="276">
        <v>515.5</v>
      </c>
      <c r="O88" s="291">
        <v>8966375</v>
      </c>
      <c r="P88" s="292">
        <v>-5.2317977038221192E-2</v>
      </c>
    </row>
    <row r="89" spans="1:16" ht="15">
      <c r="A89" s="254">
        <v>79</v>
      </c>
      <c r="B89" s="342" t="s">
        <v>39</v>
      </c>
      <c r="C89" s="423" t="s">
        <v>121</v>
      </c>
      <c r="D89" s="424">
        <v>44406</v>
      </c>
      <c r="E89" s="288">
        <v>1697.25</v>
      </c>
      <c r="F89" s="288">
        <v>1710.3166666666666</v>
      </c>
      <c r="G89" s="289">
        <v>1679.8833333333332</v>
      </c>
      <c r="H89" s="289">
        <v>1662.5166666666667</v>
      </c>
      <c r="I89" s="289">
        <v>1632.0833333333333</v>
      </c>
      <c r="J89" s="289">
        <v>1727.6833333333332</v>
      </c>
      <c r="K89" s="289">
        <v>1758.1166666666666</v>
      </c>
      <c r="L89" s="289">
        <v>1775.4833333333331</v>
      </c>
      <c r="M89" s="276">
        <v>1740.75</v>
      </c>
      <c r="N89" s="276">
        <v>1692.95</v>
      </c>
      <c r="O89" s="291">
        <v>2674500</v>
      </c>
      <c r="P89" s="292">
        <v>-0.15041296060991105</v>
      </c>
    </row>
    <row r="90" spans="1:16" ht="15">
      <c r="A90" s="254">
        <v>80</v>
      </c>
      <c r="B90" s="342" t="s">
        <v>53</v>
      </c>
      <c r="C90" s="423" t="s">
        <v>122</v>
      </c>
      <c r="D90" s="424">
        <v>44406</v>
      </c>
      <c r="E90" s="288">
        <v>1001.95</v>
      </c>
      <c r="F90" s="288">
        <v>1004.1166666666667</v>
      </c>
      <c r="G90" s="289">
        <v>997.58333333333337</v>
      </c>
      <c r="H90" s="289">
        <v>993.2166666666667</v>
      </c>
      <c r="I90" s="289">
        <v>986.68333333333339</v>
      </c>
      <c r="J90" s="289">
        <v>1008.4833333333333</v>
      </c>
      <c r="K90" s="289">
        <v>1015.0166666666667</v>
      </c>
      <c r="L90" s="289">
        <v>1019.3833333333333</v>
      </c>
      <c r="M90" s="276">
        <v>1010.65</v>
      </c>
      <c r="N90" s="276">
        <v>999.75</v>
      </c>
      <c r="O90" s="291">
        <v>18178200</v>
      </c>
      <c r="P90" s="292">
        <v>-6.2433272988905907E-2</v>
      </c>
    </row>
    <row r="91" spans="1:16" ht="15">
      <c r="A91" s="254">
        <v>81</v>
      </c>
      <c r="B91" s="342" t="s">
        <v>67</v>
      </c>
      <c r="C91" s="423" t="s">
        <v>822</v>
      </c>
      <c r="D91" s="424">
        <v>44406</v>
      </c>
      <c r="E91" s="288">
        <v>244.6</v>
      </c>
      <c r="F91" s="288">
        <v>244.33333333333334</v>
      </c>
      <c r="G91" s="289">
        <v>242.86666666666667</v>
      </c>
      <c r="H91" s="289">
        <v>241.13333333333333</v>
      </c>
      <c r="I91" s="289">
        <v>239.66666666666666</v>
      </c>
      <c r="J91" s="289">
        <v>246.06666666666669</v>
      </c>
      <c r="K91" s="289">
        <v>247.53333333333333</v>
      </c>
      <c r="L91" s="289">
        <v>249.26666666666671</v>
      </c>
      <c r="M91" s="276">
        <v>245.8</v>
      </c>
      <c r="N91" s="276">
        <v>242.6</v>
      </c>
      <c r="O91" s="291">
        <v>11135600</v>
      </c>
      <c r="P91" s="292">
        <v>-7.5975836431226768E-2</v>
      </c>
    </row>
    <row r="92" spans="1:16" ht="15">
      <c r="A92" s="254">
        <v>82</v>
      </c>
      <c r="B92" s="342" t="s">
        <v>106</v>
      </c>
      <c r="C92" s="423" t="s">
        <v>124</v>
      </c>
      <c r="D92" s="424">
        <v>44406</v>
      </c>
      <c r="E92" s="395">
        <v>1563.4</v>
      </c>
      <c r="F92" s="395">
        <v>1551.8166666666668</v>
      </c>
      <c r="G92" s="396">
        <v>1529.7333333333336</v>
      </c>
      <c r="H92" s="396">
        <v>1496.0666666666668</v>
      </c>
      <c r="I92" s="396">
        <v>1473.9833333333336</v>
      </c>
      <c r="J92" s="396">
        <v>1585.4833333333336</v>
      </c>
      <c r="K92" s="396">
        <v>1607.5666666666671</v>
      </c>
      <c r="L92" s="396">
        <v>1641.2333333333336</v>
      </c>
      <c r="M92" s="397">
        <v>1573.9</v>
      </c>
      <c r="N92" s="397">
        <v>1518.15</v>
      </c>
      <c r="O92" s="398">
        <v>30152400</v>
      </c>
      <c r="P92" s="399">
        <v>-8.6556638068925398E-2</v>
      </c>
    </row>
    <row r="93" spans="1:16" ht="15">
      <c r="A93" s="254">
        <v>83</v>
      </c>
      <c r="B93" s="342" t="s">
        <v>72</v>
      </c>
      <c r="C93" s="423" t="s">
        <v>125</v>
      </c>
      <c r="D93" s="424">
        <v>44406</v>
      </c>
      <c r="E93" s="288">
        <v>111.85</v>
      </c>
      <c r="F93" s="288">
        <v>112.39999999999999</v>
      </c>
      <c r="G93" s="289">
        <v>110.79999999999998</v>
      </c>
      <c r="H93" s="289">
        <v>109.74999999999999</v>
      </c>
      <c r="I93" s="289">
        <v>108.14999999999998</v>
      </c>
      <c r="J93" s="289">
        <v>113.44999999999999</v>
      </c>
      <c r="K93" s="289">
        <v>115.04999999999998</v>
      </c>
      <c r="L93" s="289">
        <v>116.1</v>
      </c>
      <c r="M93" s="276">
        <v>114</v>
      </c>
      <c r="N93" s="276">
        <v>111.35</v>
      </c>
      <c r="O93" s="291">
        <v>47846500</v>
      </c>
      <c r="P93" s="292">
        <v>-0.13267350064804995</v>
      </c>
    </row>
    <row r="94" spans="1:16" ht="15">
      <c r="A94" s="254">
        <v>84</v>
      </c>
      <c r="B94" s="357" t="s">
        <v>39</v>
      </c>
      <c r="C94" s="423" t="s">
        <v>772</v>
      </c>
      <c r="D94" s="424">
        <v>44406</v>
      </c>
      <c r="E94" s="288">
        <v>2081.4</v>
      </c>
      <c r="F94" s="288">
        <v>2088.2166666666667</v>
      </c>
      <c r="G94" s="289">
        <v>2070.5333333333333</v>
      </c>
      <c r="H94" s="289">
        <v>2059.6666666666665</v>
      </c>
      <c r="I94" s="289">
        <v>2041.9833333333331</v>
      </c>
      <c r="J94" s="289">
        <v>2099.0833333333335</v>
      </c>
      <c r="K94" s="289">
        <v>2116.7666666666669</v>
      </c>
      <c r="L94" s="289">
        <v>2127.6333333333337</v>
      </c>
      <c r="M94" s="276">
        <v>2105.9</v>
      </c>
      <c r="N94" s="276">
        <v>2077.35</v>
      </c>
      <c r="O94" s="291">
        <v>1709175</v>
      </c>
      <c r="P94" s="292">
        <v>-0.11075414271220832</v>
      </c>
    </row>
    <row r="95" spans="1:16" ht="15">
      <c r="A95" s="254">
        <v>85</v>
      </c>
      <c r="B95" s="342" t="s">
        <v>49</v>
      </c>
      <c r="C95" s="423" t="s">
        <v>126</v>
      </c>
      <c r="D95" s="424">
        <v>44406</v>
      </c>
      <c r="E95" s="288">
        <v>204.45</v>
      </c>
      <c r="F95" s="288">
        <v>204.66666666666666</v>
      </c>
      <c r="G95" s="289">
        <v>203.38333333333333</v>
      </c>
      <c r="H95" s="289">
        <v>202.31666666666666</v>
      </c>
      <c r="I95" s="289">
        <v>201.03333333333333</v>
      </c>
      <c r="J95" s="289">
        <v>205.73333333333332</v>
      </c>
      <c r="K95" s="289">
        <v>207.01666666666668</v>
      </c>
      <c r="L95" s="289">
        <v>208.08333333333331</v>
      </c>
      <c r="M95" s="276">
        <v>205.95</v>
      </c>
      <c r="N95" s="276">
        <v>203.6</v>
      </c>
      <c r="O95" s="291">
        <v>164377600</v>
      </c>
      <c r="P95" s="292">
        <v>-7.1254226256124681E-2</v>
      </c>
    </row>
    <row r="96" spans="1:16" ht="15">
      <c r="A96" s="254">
        <v>86</v>
      </c>
      <c r="B96" s="342" t="s">
        <v>111</v>
      </c>
      <c r="C96" s="423" t="s">
        <v>127</v>
      </c>
      <c r="D96" s="424">
        <v>44406</v>
      </c>
      <c r="E96" s="288">
        <v>388.25</v>
      </c>
      <c r="F96" s="288">
        <v>389.01666666666665</v>
      </c>
      <c r="G96" s="289">
        <v>383.73333333333329</v>
      </c>
      <c r="H96" s="289">
        <v>379.21666666666664</v>
      </c>
      <c r="I96" s="289">
        <v>373.93333333333328</v>
      </c>
      <c r="J96" s="289">
        <v>393.5333333333333</v>
      </c>
      <c r="K96" s="289">
        <v>398.81666666666661</v>
      </c>
      <c r="L96" s="289">
        <v>403.33333333333331</v>
      </c>
      <c r="M96" s="276">
        <v>394.3</v>
      </c>
      <c r="N96" s="276">
        <v>384.5</v>
      </c>
      <c r="O96" s="291">
        <v>30682500</v>
      </c>
      <c r="P96" s="292">
        <v>-5.5632502308402589E-2</v>
      </c>
    </row>
    <row r="97" spans="1:16" ht="15">
      <c r="A97" s="254">
        <v>87</v>
      </c>
      <c r="B97" s="342" t="s">
        <v>111</v>
      </c>
      <c r="C97" s="423" t="s">
        <v>128</v>
      </c>
      <c r="D97" s="424">
        <v>44406</v>
      </c>
      <c r="E97" s="288">
        <v>675.85</v>
      </c>
      <c r="F97" s="288">
        <v>672.31666666666672</v>
      </c>
      <c r="G97" s="289">
        <v>665.08333333333348</v>
      </c>
      <c r="H97" s="289">
        <v>654.31666666666672</v>
      </c>
      <c r="I97" s="289">
        <v>647.08333333333348</v>
      </c>
      <c r="J97" s="289">
        <v>683.08333333333348</v>
      </c>
      <c r="K97" s="289">
        <v>690.31666666666683</v>
      </c>
      <c r="L97" s="289">
        <v>701.08333333333348</v>
      </c>
      <c r="M97" s="276">
        <v>679.55</v>
      </c>
      <c r="N97" s="276">
        <v>661.55</v>
      </c>
      <c r="O97" s="291">
        <v>38776050</v>
      </c>
      <c r="P97" s="292">
        <v>-1.8218485097074105E-2</v>
      </c>
    </row>
    <row r="98" spans="1:16" ht="15">
      <c r="A98" s="254">
        <v>88</v>
      </c>
      <c r="B98" s="342" t="s">
        <v>39</v>
      </c>
      <c r="C98" s="423" t="s">
        <v>129</v>
      </c>
      <c r="D98" s="424">
        <v>44406</v>
      </c>
      <c r="E98" s="288">
        <v>3182.15</v>
      </c>
      <c r="F98" s="288">
        <v>3207.5</v>
      </c>
      <c r="G98" s="289">
        <v>3147</v>
      </c>
      <c r="H98" s="289">
        <v>3111.85</v>
      </c>
      <c r="I98" s="289">
        <v>3051.35</v>
      </c>
      <c r="J98" s="289">
        <v>3242.65</v>
      </c>
      <c r="K98" s="289">
        <v>3303.15</v>
      </c>
      <c r="L98" s="289">
        <v>3338.3</v>
      </c>
      <c r="M98" s="276">
        <v>3268</v>
      </c>
      <c r="N98" s="276">
        <v>3172.35</v>
      </c>
      <c r="O98" s="291">
        <v>1339000</v>
      </c>
      <c r="P98" s="292">
        <v>-5.9391239792130658E-3</v>
      </c>
    </row>
    <row r="99" spans="1:16" ht="15">
      <c r="A99" s="254">
        <v>89</v>
      </c>
      <c r="B99" s="342" t="s">
        <v>53</v>
      </c>
      <c r="C99" s="423" t="s">
        <v>131</v>
      </c>
      <c r="D99" s="424">
        <v>44406</v>
      </c>
      <c r="E99" s="288">
        <v>1745.55</v>
      </c>
      <c r="F99" s="288">
        <v>1743.5666666666666</v>
      </c>
      <c r="G99" s="289">
        <v>1736.6833333333332</v>
      </c>
      <c r="H99" s="289">
        <v>1727.8166666666666</v>
      </c>
      <c r="I99" s="289">
        <v>1720.9333333333332</v>
      </c>
      <c r="J99" s="289">
        <v>1752.4333333333332</v>
      </c>
      <c r="K99" s="289">
        <v>1759.3166666666664</v>
      </c>
      <c r="L99" s="289">
        <v>1768.1833333333332</v>
      </c>
      <c r="M99" s="276">
        <v>1750.45</v>
      </c>
      <c r="N99" s="276">
        <v>1734.7</v>
      </c>
      <c r="O99" s="291">
        <v>14361600</v>
      </c>
      <c r="P99" s="292">
        <v>-1.4573898723754631E-2</v>
      </c>
    </row>
    <row r="100" spans="1:16" ht="15">
      <c r="A100" s="254">
        <v>90</v>
      </c>
      <c r="B100" s="342" t="s">
        <v>56</v>
      </c>
      <c r="C100" s="423" t="s">
        <v>132</v>
      </c>
      <c r="D100" s="424">
        <v>44406</v>
      </c>
      <c r="E100" s="288">
        <v>94.9</v>
      </c>
      <c r="F100" s="288">
        <v>95.45</v>
      </c>
      <c r="G100" s="289">
        <v>93.75</v>
      </c>
      <c r="H100" s="289">
        <v>92.6</v>
      </c>
      <c r="I100" s="289">
        <v>90.899999999999991</v>
      </c>
      <c r="J100" s="289">
        <v>96.600000000000009</v>
      </c>
      <c r="K100" s="289">
        <v>98.300000000000026</v>
      </c>
      <c r="L100" s="289">
        <v>99.450000000000017</v>
      </c>
      <c r="M100" s="276">
        <v>97.15</v>
      </c>
      <c r="N100" s="276">
        <v>94.3</v>
      </c>
      <c r="O100" s="291">
        <v>57434864</v>
      </c>
      <c r="P100" s="292">
        <v>-1.8154080854309688E-2</v>
      </c>
    </row>
    <row r="101" spans="1:16" ht="15">
      <c r="A101" s="254">
        <v>91</v>
      </c>
      <c r="B101" s="342" t="s">
        <v>39</v>
      </c>
      <c r="C101" s="423" t="s">
        <v>348</v>
      </c>
      <c r="D101" s="424">
        <v>44406</v>
      </c>
      <c r="E101" s="288">
        <v>3161.3</v>
      </c>
      <c r="F101" s="288">
        <v>3193.1333333333337</v>
      </c>
      <c r="G101" s="289">
        <v>3096.3666666666672</v>
      </c>
      <c r="H101" s="289">
        <v>3031.4333333333334</v>
      </c>
      <c r="I101" s="289">
        <v>2934.666666666667</v>
      </c>
      <c r="J101" s="289">
        <v>3258.0666666666675</v>
      </c>
      <c r="K101" s="289">
        <v>3354.8333333333339</v>
      </c>
      <c r="L101" s="289">
        <v>3419.7666666666678</v>
      </c>
      <c r="M101" s="276">
        <v>3289.9</v>
      </c>
      <c r="N101" s="276">
        <v>3128.2</v>
      </c>
      <c r="O101" s="291">
        <v>389250</v>
      </c>
      <c r="P101" s="292">
        <v>0.15590200445434299</v>
      </c>
    </row>
    <row r="102" spans="1:16" ht="15">
      <c r="A102" s="254">
        <v>92</v>
      </c>
      <c r="B102" s="342" t="s">
        <v>56</v>
      </c>
      <c r="C102" s="423" t="s">
        <v>133</v>
      </c>
      <c r="D102" s="424">
        <v>44406</v>
      </c>
      <c r="E102" s="288">
        <v>459.8</v>
      </c>
      <c r="F102" s="288">
        <v>462.7833333333333</v>
      </c>
      <c r="G102" s="289">
        <v>455.66666666666663</v>
      </c>
      <c r="H102" s="289">
        <v>451.5333333333333</v>
      </c>
      <c r="I102" s="289">
        <v>444.41666666666663</v>
      </c>
      <c r="J102" s="289">
        <v>466.91666666666663</v>
      </c>
      <c r="K102" s="289">
        <v>474.0333333333333</v>
      </c>
      <c r="L102" s="289">
        <v>478.16666666666663</v>
      </c>
      <c r="M102" s="276">
        <v>469.9</v>
      </c>
      <c r="N102" s="276">
        <v>458.65</v>
      </c>
      <c r="O102" s="291">
        <v>13420000</v>
      </c>
      <c r="P102" s="292">
        <v>-4.6061984646005118E-2</v>
      </c>
    </row>
    <row r="103" spans="1:16" ht="15">
      <c r="A103" s="254">
        <v>93</v>
      </c>
      <c r="B103" s="342" t="s">
        <v>63</v>
      </c>
      <c r="C103" s="423" t="s">
        <v>134</v>
      </c>
      <c r="D103" s="424">
        <v>44406</v>
      </c>
      <c r="E103" s="288">
        <v>1506.65</v>
      </c>
      <c r="F103" s="288">
        <v>1502.6166666666668</v>
      </c>
      <c r="G103" s="289">
        <v>1489.8333333333335</v>
      </c>
      <c r="H103" s="289">
        <v>1473.0166666666667</v>
      </c>
      <c r="I103" s="289">
        <v>1460.2333333333333</v>
      </c>
      <c r="J103" s="289">
        <v>1519.4333333333336</v>
      </c>
      <c r="K103" s="289">
        <v>1532.2166666666669</v>
      </c>
      <c r="L103" s="289">
        <v>1549.0333333333338</v>
      </c>
      <c r="M103" s="276">
        <v>1515.4</v>
      </c>
      <c r="N103" s="276">
        <v>1485.8</v>
      </c>
      <c r="O103" s="291">
        <v>13356675</v>
      </c>
      <c r="P103" s="292">
        <v>-0.10856550771356205</v>
      </c>
    </row>
    <row r="104" spans="1:16" ht="15">
      <c r="A104" s="254">
        <v>94</v>
      </c>
      <c r="B104" s="342" t="s">
        <v>106</v>
      </c>
      <c r="C104" s="423" t="s">
        <v>260</v>
      </c>
      <c r="D104" s="424">
        <v>44406</v>
      </c>
      <c r="E104" s="288">
        <v>4186.95</v>
      </c>
      <c r="F104" s="288">
        <v>4168.2166666666672</v>
      </c>
      <c r="G104" s="289">
        <v>4106.4333333333343</v>
      </c>
      <c r="H104" s="289">
        <v>4025.916666666667</v>
      </c>
      <c r="I104" s="289">
        <v>3964.1333333333341</v>
      </c>
      <c r="J104" s="289">
        <v>4248.7333333333345</v>
      </c>
      <c r="K104" s="289">
        <v>4310.5166666666673</v>
      </c>
      <c r="L104" s="289">
        <v>4391.0333333333347</v>
      </c>
      <c r="M104" s="276">
        <v>4230</v>
      </c>
      <c r="N104" s="276">
        <v>4087.7</v>
      </c>
      <c r="O104" s="291">
        <v>578100</v>
      </c>
      <c r="P104" s="292">
        <v>-1.1794871794871795E-2</v>
      </c>
    </row>
    <row r="105" spans="1:16" ht="15">
      <c r="A105" s="254">
        <v>95</v>
      </c>
      <c r="B105" s="342" t="s">
        <v>106</v>
      </c>
      <c r="C105" s="423" t="s">
        <v>259</v>
      </c>
      <c r="D105" s="424">
        <v>44406</v>
      </c>
      <c r="E105" s="288">
        <v>2858.85</v>
      </c>
      <c r="F105" s="288">
        <v>2875.65</v>
      </c>
      <c r="G105" s="289">
        <v>2815.8</v>
      </c>
      <c r="H105" s="289">
        <v>2772.75</v>
      </c>
      <c r="I105" s="289">
        <v>2712.9</v>
      </c>
      <c r="J105" s="289">
        <v>2918.7000000000003</v>
      </c>
      <c r="K105" s="289">
        <v>2978.5499999999997</v>
      </c>
      <c r="L105" s="289">
        <v>3021.6000000000004</v>
      </c>
      <c r="M105" s="276">
        <v>2935.5</v>
      </c>
      <c r="N105" s="276">
        <v>2832.6</v>
      </c>
      <c r="O105" s="291">
        <v>456000</v>
      </c>
      <c r="P105" s="292">
        <v>2.2880215343203229E-2</v>
      </c>
    </row>
    <row r="106" spans="1:16" ht="15">
      <c r="A106" s="254">
        <v>96</v>
      </c>
      <c r="B106" s="342" t="s">
        <v>51</v>
      </c>
      <c r="C106" s="423" t="s">
        <v>135</v>
      </c>
      <c r="D106" s="424">
        <v>44406</v>
      </c>
      <c r="E106" s="288">
        <v>1138.45</v>
      </c>
      <c r="F106" s="288">
        <v>1144.4833333333333</v>
      </c>
      <c r="G106" s="289">
        <v>1127.4166666666667</v>
      </c>
      <c r="H106" s="289">
        <v>1116.3833333333334</v>
      </c>
      <c r="I106" s="289">
        <v>1099.3166666666668</v>
      </c>
      <c r="J106" s="289">
        <v>1155.5166666666667</v>
      </c>
      <c r="K106" s="289">
        <v>1172.5833333333333</v>
      </c>
      <c r="L106" s="289">
        <v>1183.6166666666666</v>
      </c>
      <c r="M106" s="276">
        <v>1161.55</v>
      </c>
      <c r="N106" s="276">
        <v>1133.45</v>
      </c>
      <c r="O106" s="291">
        <v>6312950</v>
      </c>
      <c r="P106" s="292">
        <v>-0.19245406110688268</v>
      </c>
    </row>
    <row r="107" spans="1:16" ht="15">
      <c r="A107" s="254">
        <v>97</v>
      </c>
      <c r="B107" s="342" t="s">
        <v>43</v>
      </c>
      <c r="C107" s="423" t="s">
        <v>136</v>
      </c>
      <c r="D107" s="424">
        <v>44406</v>
      </c>
      <c r="E107" s="288">
        <v>786.65</v>
      </c>
      <c r="F107" s="288">
        <v>783.46666666666658</v>
      </c>
      <c r="G107" s="289">
        <v>778.13333333333321</v>
      </c>
      <c r="H107" s="289">
        <v>769.61666666666667</v>
      </c>
      <c r="I107" s="289">
        <v>764.2833333333333</v>
      </c>
      <c r="J107" s="289">
        <v>791.98333333333312</v>
      </c>
      <c r="K107" s="289">
        <v>797.31666666666638</v>
      </c>
      <c r="L107" s="289">
        <v>805.83333333333303</v>
      </c>
      <c r="M107" s="276">
        <v>788.8</v>
      </c>
      <c r="N107" s="276">
        <v>774.95</v>
      </c>
      <c r="O107" s="291">
        <v>9121000</v>
      </c>
      <c r="P107" s="292">
        <v>-7.0812237039149961E-2</v>
      </c>
    </row>
    <row r="108" spans="1:16" ht="15">
      <c r="A108" s="254">
        <v>98</v>
      </c>
      <c r="B108" s="342" t="s">
        <v>56</v>
      </c>
      <c r="C108" s="423" t="s">
        <v>137</v>
      </c>
      <c r="D108" s="424">
        <v>44406</v>
      </c>
      <c r="E108" s="288">
        <v>155.94999999999999</v>
      </c>
      <c r="F108" s="288">
        <v>156.48333333333332</v>
      </c>
      <c r="G108" s="289">
        <v>154.76666666666665</v>
      </c>
      <c r="H108" s="289">
        <v>153.58333333333334</v>
      </c>
      <c r="I108" s="289">
        <v>151.86666666666667</v>
      </c>
      <c r="J108" s="289">
        <v>157.66666666666663</v>
      </c>
      <c r="K108" s="289">
        <v>159.38333333333327</v>
      </c>
      <c r="L108" s="289">
        <v>160.56666666666661</v>
      </c>
      <c r="M108" s="276">
        <v>158.19999999999999</v>
      </c>
      <c r="N108" s="276">
        <v>155.30000000000001</v>
      </c>
      <c r="O108" s="291">
        <v>45088000</v>
      </c>
      <c r="P108" s="292">
        <v>-1.0620556482050382E-2</v>
      </c>
    </row>
    <row r="109" spans="1:16" ht="15">
      <c r="A109" s="254">
        <v>99</v>
      </c>
      <c r="B109" s="342" t="s">
        <v>56</v>
      </c>
      <c r="C109" s="423" t="s">
        <v>138</v>
      </c>
      <c r="D109" s="424">
        <v>44406</v>
      </c>
      <c r="E109" s="288">
        <v>160.75</v>
      </c>
      <c r="F109" s="288">
        <v>161.68333333333334</v>
      </c>
      <c r="G109" s="289">
        <v>159.26666666666668</v>
      </c>
      <c r="H109" s="289">
        <v>157.78333333333333</v>
      </c>
      <c r="I109" s="289">
        <v>155.36666666666667</v>
      </c>
      <c r="J109" s="289">
        <v>163.16666666666669</v>
      </c>
      <c r="K109" s="289">
        <v>165.58333333333331</v>
      </c>
      <c r="L109" s="289">
        <v>167.06666666666669</v>
      </c>
      <c r="M109" s="276">
        <v>164.1</v>
      </c>
      <c r="N109" s="276">
        <v>160.19999999999999</v>
      </c>
      <c r="O109" s="291">
        <v>22584000</v>
      </c>
      <c r="P109" s="292">
        <v>-9.4974753546525612E-2</v>
      </c>
    </row>
    <row r="110" spans="1:16" ht="15">
      <c r="A110" s="254">
        <v>100</v>
      </c>
      <c r="B110" s="342" t="s">
        <v>49</v>
      </c>
      <c r="C110" s="423" t="s">
        <v>139</v>
      </c>
      <c r="D110" s="424">
        <v>44406</v>
      </c>
      <c r="E110" s="288">
        <v>519.9</v>
      </c>
      <c r="F110" s="288">
        <v>519.30000000000007</v>
      </c>
      <c r="G110" s="289">
        <v>516.60000000000014</v>
      </c>
      <c r="H110" s="289">
        <v>513.30000000000007</v>
      </c>
      <c r="I110" s="289">
        <v>510.60000000000014</v>
      </c>
      <c r="J110" s="289">
        <v>522.60000000000014</v>
      </c>
      <c r="K110" s="289">
        <v>525.30000000000018</v>
      </c>
      <c r="L110" s="289">
        <v>528.60000000000014</v>
      </c>
      <c r="M110" s="276">
        <v>522</v>
      </c>
      <c r="N110" s="276">
        <v>516</v>
      </c>
      <c r="O110" s="291">
        <v>5370000</v>
      </c>
      <c r="P110" s="292">
        <v>-7.8902229845626073E-2</v>
      </c>
    </row>
    <row r="111" spans="1:16" ht="15">
      <c r="A111" s="254">
        <v>101</v>
      </c>
      <c r="B111" s="342" t="s">
        <v>43</v>
      </c>
      <c r="C111" s="423" t="s">
        <v>140</v>
      </c>
      <c r="D111" s="424">
        <v>44406</v>
      </c>
      <c r="E111" s="288">
        <v>7551.75</v>
      </c>
      <c r="F111" s="288">
        <v>7520.8166666666666</v>
      </c>
      <c r="G111" s="289">
        <v>7466.9833333333336</v>
      </c>
      <c r="H111" s="289">
        <v>7382.2166666666672</v>
      </c>
      <c r="I111" s="289">
        <v>7328.3833333333341</v>
      </c>
      <c r="J111" s="289">
        <v>7605.583333333333</v>
      </c>
      <c r="K111" s="289">
        <v>7659.416666666667</v>
      </c>
      <c r="L111" s="289">
        <v>7744.1833333333325</v>
      </c>
      <c r="M111" s="276">
        <v>7574.65</v>
      </c>
      <c r="N111" s="276">
        <v>7436.05</v>
      </c>
      <c r="O111" s="291">
        <v>2066100</v>
      </c>
      <c r="P111" s="292">
        <v>-2.8723204212109815E-2</v>
      </c>
    </row>
    <row r="112" spans="1:16" ht="15">
      <c r="A112" s="254">
        <v>102</v>
      </c>
      <c r="B112" s="342" t="s">
        <v>49</v>
      </c>
      <c r="C112" s="423" t="s">
        <v>141</v>
      </c>
      <c r="D112" s="424">
        <v>44406</v>
      </c>
      <c r="E112" s="288">
        <v>679.15</v>
      </c>
      <c r="F112" s="288">
        <v>675.7166666666667</v>
      </c>
      <c r="G112" s="289">
        <v>668.43333333333339</v>
      </c>
      <c r="H112" s="289">
        <v>657.7166666666667</v>
      </c>
      <c r="I112" s="289">
        <v>650.43333333333339</v>
      </c>
      <c r="J112" s="289">
        <v>686.43333333333339</v>
      </c>
      <c r="K112" s="289">
        <v>693.7166666666667</v>
      </c>
      <c r="L112" s="289">
        <v>704.43333333333339</v>
      </c>
      <c r="M112" s="276">
        <v>683</v>
      </c>
      <c r="N112" s="276">
        <v>665</v>
      </c>
      <c r="O112" s="291">
        <v>10933750</v>
      </c>
      <c r="P112" s="292">
        <v>4.7921408889421348E-2</v>
      </c>
    </row>
    <row r="113" spans="1:16" ht="15">
      <c r="A113" s="254">
        <v>103</v>
      </c>
      <c r="B113" s="342" t="s">
        <v>56</v>
      </c>
      <c r="C113" s="423" t="s">
        <v>142</v>
      </c>
      <c r="D113" s="424">
        <v>44406</v>
      </c>
      <c r="E113" s="288">
        <v>1031.8499999999999</v>
      </c>
      <c r="F113" s="288">
        <v>1029.0833333333333</v>
      </c>
      <c r="G113" s="289">
        <v>1015.3666666666666</v>
      </c>
      <c r="H113" s="289">
        <v>998.88333333333333</v>
      </c>
      <c r="I113" s="289">
        <v>985.16666666666663</v>
      </c>
      <c r="J113" s="289">
        <v>1045.5666666666666</v>
      </c>
      <c r="K113" s="289">
        <v>1059.2833333333333</v>
      </c>
      <c r="L113" s="289">
        <v>1075.7666666666664</v>
      </c>
      <c r="M113" s="276">
        <v>1042.8</v>
      </c>
      <c r="N113" s="276">
        <v>1012.6</v>
      </c>
      <c r="O113" s="291">
        <v>2249000</v>
      </c>
      <c r="P113" s="292">
        <v>1.2287887653598596E-2</v>
      </c>
    </row>
    <row r="114" spans="1:16" ht="15">
      <c r="A114" s="254">
        <v>104</v>
      </c>
      <c r="B114" s="342" t="s">
        <v>72</v>
      </c>
      <c r="C114" s="423" t="s">
        <v>143</v>
      </c>
      <c r="D114" s="424">
        <v>44406</v>
      </c>
      <c r="E114" s="288">
        <v>1143.25</v>
      </c>
      <c r="F114" s="288">
        <v>1151.6333333333334</v>
      </c>
      <c r="G114" s="289">
        <v>1132.2166666666669</v>
      </c>
      <c r="H114" s="289">
        <v>1121.1833333333334</v>
      </c>
      <c r="I114" s="289">
        <v>1101.7666666666669</v>
      </c>
      <c r="J114" s="289">
        <v>1162.666666666667</v>
      </c>
      <c r="K114" s="289">
        <v>1182.0833333333335</v>
      </c>
      <c r="L114" s="289">
        <v>1193.116666666667</v>
      </c>
      <c r="M114" s="276">
        <v>1171.05</v>
      </c>
      <c r="N114" s="276">
        <v>1140.5999999999999</v>
      </c>
      <c r="O114" s="291">
        <v>1881000</v>
      </c>
      <c r="P114" s="292">
        <v>-2.3060143346837023E-2</v>
      </c>
    </row>
    <row r="115" spans="1:16" ht="15">
      <c r="A115" s="254">
        <v>105</v>
      </c>
      <c r="B115" s="342" t="s">
        <v>106</v>
      </c>
      <c r="C115" s="423" t="s">
        <v>144</v>
      </c>
      <c r="D115" s="424">
        <v>44406</v>
      </c>
      <c r="E115" s="288">
        <v>2530.4</v>
      </c>
      <c r="F115" s="288">
        <v>2518.4500000000003</v>
      </c>
      <c r="G115" s="289">
        <v>2489.9500000000007</v>
      </c>
      <c r="H115" s="289">
        <v>2449.5000000000005</v>
      </c>
      <c r="I115" s="289">
        <v>2421.0000000000009</v>
      </c>
      <c r="J115" s="289">
        <v>2558.9000000000005</v>
      </c>
      <c r="K115" s="289">
        <v>2587.3999999999996</v>
      </c>
      <c r="L115" s="289">
        <v>2627.8500000000004</v>
      </c>
      <c r="M115" s="276">
        <v>2546.9499999999998</v>
      </c>
      <c r="N115" s="276">
        <v>2478</v>
      </c>
      <c r="O115" s="291">
        <v>1761200</v>
      </c>
      <c r="P115" s="292">
        <v>-2.2706630336058128E-4</v>
      </c>
    </row>
    <row r="116" spans="1:16" ht="15">
      <c r="A116" s="254">
        <v>106</v>
      </c>
      <c r="B116" s="342" t="s">
        <v>43</v>
      </c>
      <c r="C116" s="423" t="s">
        <v>145</v>
      </c>
      <c r="D116" s="424">
        <v>44406</v>
      </c>
      <c r="E116" s="288">
        <v>236.75</v>
      </c>
      <c r="F116" s="288">
        <v>237.66666666666666</v>
      </c>
      <c r="G116" s="289">
        <v>234.43333333333331</v>
      </c>
      <c r="H116" s="289">
        <v>232.11666666666665</v>
      </c>
      <c r="I116" s="289">
        <v>228.8833333333333</v>
      </c>
      <c r="J116" s="289">
        <v>239.98333333333332</v>
      </c>
      <c r="K116" s="289">
        <v>243.21666666666667</v>
      </c>
      <c r="L116" s="289">
        <v>245.53333333333333</v>
      </c>
      <c r="M116" s="276">
        <v>240.9</v>
      </c>
      <c r="N116" s="276">
        <v>235.35</v>
      </c>
      <c r="O116" s="291">
        <v>27370000</v>
      </c>
      <c r="P116" s="292">
        <v>-8.9321066728776058E-2</v>
      </c>
    </row>
    <row r="117" spans="1:16" ht="15">
      <c r="A117" s="254">
        <v>107</v>
      </c>
      <c r="B117" s="342" t="s">
        <v>106</v>
      </c>
      <c r="C117" s="423" t="s">
        <v>262</v>
      </c>
      <c r="D117" s="424">
        <v>44406</v>
      </c>
      <c r="E117" s="288">
        <v>2021.95</v>
      </c>
      <c r="F117" s="288">
        <v>2005.2333333333333</v>
      </c>
      <c r="G117" s="289">
        <v>1966.9666666666667</v>
      </c>
      <c r="H117" s="289">
        <v>1911.9833333333333</v>
      </c>
      <c r="I117" s="289">
        <v>1873.7166666666667</v>
      </c>
      <c r="J117" s="289">
        <v>2060.2166666666667</v>
      </c>
      <c r="K117" s="289">
        <v>2098.4833333333336</v>
      </c>
      <c r="L117" s="289">
        <v>2153.4666666666667</v>
      </c>
      <c r="M117" s="276">
        <v>2043.5</v>
      </c>
      <c r="N117" s="276">
        <v>1950.25</v>
      </c>
      <c r="O117" s="291">
        <v>616200</v>
      </c>
      <c r="P117" s="292">
        <v>-6.2314540059347182E-2</v>
      </c>
    </row>
    <row r="118" spans="1:16" ht="15">
      <c r="A118" s="254">
        <v>108</v>
      </c>
      <c r="B118" s="342" t="s">
        <v>43</v>
      </c>
      <c r="C118" s="423" t="s">
        <v>146</v>
      </c>
      <c r="D118" s="424">
        <v>44406</v>
      </c>
      <c r="E118" s="288">
        <v>81210.8</v>
      </c>
      <c r="F118" s="288">
        <v>81615.666666666672</v>
      </c>
      <c r="G118" s="289">
        <v>80536.383333333346</v>
      </c>
      <c r="H118" s="289">
        <v>79861.966666666674</v>
      </c>
      <c r="I118" s="289">
        <v>78782.683333333349</v>
      </c>
      <c r="J118" s="289">
        <v>82290.083333333343</v>
      </c>
      <c r="K118" s="289">
        <v>83369.366666666669</v>
      </c>
      <c r="L118" s="289">
        <v>84043.78333333334</v>
      </c>
      <c r="M118" s="276">
        <v>82694.95</v>
      </c>
      <c r="N118" s="276">
        <v>80941.25</v>
      </c>
      <c r="O118" s="291">
        <v>41570</v>
      </c>
      <c r="P118" s="292">
        <v>-1.1179828734538535E-2</v>
      </c>
    </row>
    <row r="119" spans="1:16" ht="15">
      <c r="A119" s="254">
        <v>109</v>
      </c>
      <c r="B119" s="342" t="s">
        <v>56</v>
      </c>
      <c r="C119" s="423" t="s">
        <v>147</v>
      </c>
      <c r="D119" s="424">
        <v>44406</v>
      </c>
      <c r="E119" s="288">
        <v>1474.8</v>
      </c>
      <c r="F119" s="288">
        <v>1477.1833333333334</v>
      </c>
      <c r="G119" s="289">
        <v>1464.3666666666668</v>
      </c>
      <c r="H119" s="289">
        <v>1453.9333333333334</v>
      </c>
      <c r="I119" s="289">
        <v>1441.1166666666668</v>
      </c>
      <c r="J119" s="289">
        <v>1487.6166666666668</v>
      </c>
      <c r="K119" s="289">
        <v>1500.4333333333334</v>
      </c>
      <c r="L119" s="289">
        <v>1510.8666666666668</v>
      </c>
      <c r="M119" s="276">
        <v>1490</v>
      </c>
      <c r="N119" s="276">
        <v>1466.75</v>
      </c>
      <c r="O119" s="291">
        <v>2667000</v>
      </c>
      <c r="P119" s="292">
        <v>-9.746192893401015E-2</v>
      </c>
    </row>
    <row r="120" spans="1:16" ht="15">
      <c r="A120" s="254">
        <v>110</v>
      </c>
      <c r="B120" s="342" t="s">
        <v>39</v>
      </c>
      <c r="C120" s="423" t="s">
        <v>790</v>
      </c>
      <c r="D120" s="424">
        <v>44406</v>
      </c>
      <c r="E120" s="288">
        <v>360.05</v>
      </c>
      <c r="F120" s="288">
        <v>358.56666666666661</v>
      </c>
      <c r="G120" s="289">
        <v>356.13333333333321</v>
      </c>
      <c r="H120" s="289">
        <v>352.21666666666658</v>
      </c>
      <c r="I120" s="289">
        <v>349.78333333333319</v>
      </c>
      <c r="J120" s="289">
        <v>362.48333333333323</v>
      </c>
      <c r="K120" s="289">
        <v>364.91666666666663</v>
      </c>
      <c r="L120" s="289">
        <v>368.83333333333326</v>
      </c>
      <c r="M120" s="276">
        <v>361</v>
      </c>
      <c r="N120" s="276">
        <v>354.65</v>
      </c>
      <c r="O120" s="291">
        <v>2169600</v>
      </c>
      <c r="P120" s="292">
        <v>-8.0054274084124827E-2</v>
      </c>
    </row>
    <row r="121" spans="1:16" ht="15">
      <c r="A121" s="254">
        <v>111</v>
      </c>
      <c r="B121" s="342" t="s">
        <v>111</v>
      </c>
      <c r="C121" s="423" t="s">
        <v>148</v>
      </c>
      <c r="D121" s="424">
        <v>44406</v>
      </c>
      <c r="E121" s="288">
        <v>68.8</v>
      </c>
      <c r="F121" s="288">
        <v>69.13333333333334</v>
      </c>
      <c r="G121" s="289">
        <v>68.066666666666677</v>
      </c>
      <c r="H121" s="289">
        <v>67.333333333333343</v>
      </c>
      <c r="I121" s="289">
        <v>66.26666666666668</v>
      </c>
      <c r="J121" s="289">
        <v>69.866666666666674</v>
      </c>
      <c r="K121" s="289">
        <v>70.933333333333337</v>
      </c>
      <c r="L121" s="289">
        <v>71.666666666666671</v>
      </c>
      <c r="M121" s="276">
        <v>70.2</v>
      </c>
      <c r="N121" s="276">
        <v>68.400000000000006</v>
      </c>
      <c r="O121" s="291">
        <v>77316000</v>
      </c>
      <c r="P121" s="292">
        <v>-0.11241217798594848</v>
      </c>
    </row>
    <row r="122" spans="1:16" ht="15">
      <c r="A122" s="254">
        <v>112</v>
      </c>
      <c r="B122" s="342" t="s">
        <v>39</v>
      </c>
      <c r="C122" s="423" t="s">
        <v>256</v>
      </c>
      <c r="D122" s="424">
        <v>44406</v>
      </c>
      <c r="E122" s="288">
        <v>4800.7</v>
      </c>
      <c r="F122" s="288">
        <v>4793.9000000000005</v>
      </c>
      <c r="G122" s="289">
        <v>4747.8000000000011</v>
      </c>
      <c r="H122" s="289">
        <v>4694.9000000000005</v>
      </c>
      <c r="I122" s="289">
        <v>4648.8000000000011</v>
      </c>
      <c r="J122" s="289">
        <v>4846.8000000000011</v>
      </c>
      <c r="K122" s="289">
        <v>4892.9000000000015</v>
      </c>
      <c r="L122" s="289">
        <v>4945.8000000000011</v>
      </c>
      <c r="M122" s="276">
        <v>4840</v>
      </c>
      <c r="N122" s="276">
        <v>4741</v>
      </c>
      <c r="O122" s="291">
        <v>1109125</v>
      </c>
      <c r="P122" s="292">
        <v>-0.11305477808876449</v>
      </c>
    </row>
    <row r="123" spans="1:16" ht="15">
      <c r="A123" s="254">
        <v>113</v>
      </c>
      <c r="B123" s="342" t="s">
        <v>835</v>
      </c>
      <c r="C123" s="423" t="s">
        <v>450</v>
      </c>
      <c r="D123" s="424">
        <v>44406</v>
      </c>
      <c r="E123" s="288">
        <v>3423.2</v>
      </c>
      <c r="F123" s="288">
        <v>3414.8999999999996</v>
      </c>
      <c r="G123" s="289">
        <v>3364.6999999999994</v>
      </c>
      <c r="H123" s="289">
        <v>3306.2</v>
      </c>
      <c r="I123" s="289">
        <v>3255.9999999999995</v>
      </c>
      <c r="J123" s="289">
        <v>3473.3999999999992</v>
      </c>
      <c r="K123" s="289">
        <v>3523.6</v>
      </c>
      <c r="L123" s="289">
        <v>3582.099999999999</v>
      </c>
      <c r="M123" s="276">
        <v>3465.1</v>
      </c>
      <c r="N123" s="276">
        <v>3356.4</v>
      </c>
      <c r="O123" s="291">
        <v>302400</v>
      </c>
      <c r="P123" s="292">
        <v>-4.136947218259629E-2</v>
      </c>
    </row>
    <row r="124" spans="1:16" ht="15">
      <c r="A124" s="254">
        <v>114</v>
      </c>
      <c r="B124" s="342" t="s">
        <v>49</v>
      </c>
      <c r="C124" s="423" t="s">
        <v>151</v>
      </c>
      <c r="D124" s="424">
        <v>44406</v>
      </c>
      <c r="E124" s="288">
        <v>17677.05</v>
      </c>
      <c r="F124" s="288">
        <v>17601.749999999996</v>
      </c>
      <c r="G124" s="289">
        <v>17483.649999999994</v>
      </c>
      <c r="H124" s="289">
        <v>17290.249999999996</v>
      </c>
      <c r="I124" s="289">
        <v>17172.149999999994</v>
      </c>
      <c r="J124" s="289">
        <v>17795.149999999994</v>
      </c>
      <c r="K124" s="289">
        <v>17913.249999999993</v>
      </c>
      <c r="L124" s="289">
        <v>18106.649999999994</v>
      </c>
      <c r="M124" s="276">
        <v>17719.849999999999</v>
      </c>
      <c r="N124" s="276">
        <v>17408.349999999999</v>
      </c>
      <c r="O124" s="291">
        <v>241650</v>
      </c>
      <c r="P124" s="292">
        <v>-4.429503658295432E-2</v>
      </c>
    </row>
    <row r="125" spans="1:16" ht="15">
      <c r="A125" s="254">
        <v>115</v>
      </c>
      <c r="B125" s="342" t="s">
        <v>111</v>
      </c>
      <c r="C125" s="423" t="s">
        <v>152</v>
      </c>
      <c r="D125" s="424">
        <v>44406</v>
      </c>
      <c r="E125" s="288">
        <v>176.6</v>
      </c>
      <c r="F125" s="288">
        <v>177.14999999999998</v>
      </c>
      <c r="G125" s="289">
        <v>174.34999999999997</v>
      </c>
      <c r="H125" s="289">
        <v>172.1</v>
      </c>
      <c r="I125" s="289">
        <v>169.29999999999998</v>
      </c>
      <c r="J125" s="289">
        <v>179.39999999999995</v>
      </c>
      <c r="K125" s="289">
        <v>182.19999999999996</v>
      </c>
      <c r="L125" s="289">
        <v>184.44999999999993</v>
      </c>
      <c r="M125" s="276">
        <v>179.95</v>
      </c>
      <c r="N125" s="276">
        <v>174.9</v>
      </c>
      <c r="O125" s="291">
        <v>81987900</v>
      </c>
      <c r="P125" s="292">
        <v>-3.0579101639863739E-2</v>
      </c>
    </row>
    <row r="126" spans="1:16" ht="15">
      <c r="A126" s="254">
        <v>116</v>
      </c>
      <c r="B126" s="342" t="s">
        <v>42</v>
      </c>
      <c r="C126" s="423" t="s">
        <v>153</v>
      </c>
      <c r="D126" s="424">
        <v>44406</v>
      </c>
      <c r="E126" s="288">
        <v>116.9</v>
      </c>
      <c r="F126" s="288">
        <v>116.61666666666667</v>
      </c>
      <c r="G126" s="289">
        <v>115.83333333333334</v>
      </c>
      <c r="H126" s="289">
        <v>114.76666666666667</v>
      </c>
      <c r="I126" s="289">
        <v>113.98333333333333</v>
      </c>
      <c r="J126" s="289">
        <v>117.68333333333335</v>
      </c>
      <c r="K126" s="289">
        <v>118.46666666666668</v>
      </c>
      <c r="L126" s="289">
        <v>119.53333333333336</v>
      </c>
      <c r="M126" s="276">
        <v>117.4</v>
      </c>
      <c r="N126" s="276">
        <v>115.55</v>
      </c>
      <c r="O126" s="291">
        <v>48678000</v>
      </c>
      <c r="P126" s="292">
        <v>-0.36571598336304217</v>
      </c>
    </row>
    <row r="127" spans="1:16" ht="15">
      <c r="A127" s="254">
        <v>117</v>
      </c>
      <c r="B127" s="342" t="s">
        <v>72</v>
      </c>
      <c r="C127" s="423" t="s">
        <v>155</v>
      </c>
      <c r="D127" s="424">
        <v>44406</v>
      </c>
      <c r="E127" s="288">
        <v>122.35</v>
      </c>
      <c r="F127" s="288">
        <v>122.98333333333333</v>
      </c>
      <c r="G127" s="289">
        <v>120.91666666666667</v>
      </c>
      <c r="H127" s="289">
        <v>119.48333333333333</v>
      </c>
      <c r="I127" s="289">
        <v>117.41666666666667</v>
      </c>
      <c r="J127" s="289">
        <v>124.41666666666667</v>
      </c>
      <c r="K127" s="289">
        <v>126.48333333333333</v>
      </c>
      <c r="L127" s="289">
        <v>127.91666666666667</v>
      </c>
      <c r="M127" s="276">
        <v>125.05</v>
      </c>
      <c r="N127" s="276">
        <v>121.55</v>
      </c>
      <c r="O127" s="291">
        <v>78463000</v>
      </c>
      <c r="P127" s="292">
        <v>-4.6058790488672535E-2</v>
      </c>
    </row>
    <row r="128" spans="1:16" ht="15">
      <c r="A128" s="254">
        <v>118</v>
      </c>
      <c r="B128" s="342" t="s">
        <v>78</v>
      </c>
      <c r="C128" s="423" t="s">
        <v>156</v>
      </c>
      <c r="D128" s="424">
        <v>44406</v>
      </c>
      <c r="E128" s="288">
        <v>29607.55</v>
      </c>
      <c r="F128" s="288">
        <v>29565.75</v>
      </c>
      <c r="G128" s="289">
        <v>29404.35</v>
      </c>
      <c r="H128" s="289">
        <v>29201.149999999998</v>
      </c>
      <c r="I128" s="289">
        <v>29039.749999999996</v>
      </c>
      <c r="J128" s="289">
        <v>29768.95</v>
      </c>
      <c r="K128" s="289">
        <v>29930.350000000002</v>
      </c>
      <c r="L128" s="289">
        <v>30133.550000000003</v>
      </c>
      <c r="M128" s="276">
        <v>29727.15</v>
      </c>
      <c r="N128" s="276">
        <v>29362.55</v>
      </c>
      <c r="O128" s="291">
        <v>74640</v>
      </c>
      <c r="P128" s="292">
        <v>-7.0254110612855011E-2</v>
      </c>
    </row>
    <row r="129" spans="1:16" ht="15">
      <c r="A129" s="254">
        <v>119</v>
      </c>
      <c r="B129" s="357" t="s">
        <v>51</v>
      </c>
      <c r="C129" s="423" t="s">
        <v>157</v>
      </c>
      <c r="D129" s="424">
        <v>44406</v>
      </c>
      <c r="E129" s="288">
        <v>2381.9</v>
      </c>
      <c r="F129" s="288">
        <v>2388.4166666666665</v>
      </c>
      <c r="G129" s="289">
        <v>2356.4833333333331</v>
      </c>
      <c r="H129" s="289">
        <v>2331.0666666666666</v>
      </c>
      <c r="I129" s="289">
        <v>2299.1333333333332</v>
      </c>
      <c r="J129" s="289">
        <v>2413.833333333333</v>
      </c>
      <c r="K129" s="289">
        <v>2445.7666666666664</v>
      </c>
      <c r="L129" s="289">
        <v>2471.1833333333329</v>
      </c>
      <c r="M129" s="276">
        <v>2420.35</v>
      </c>
      <c r="N129" s="276">
        <v>2363</v>
      </c>
      <c r="O129" s="291">
        <v>3021150</v>
      </c>
      <c r="P129" s="292">
        <v>-9.9950843847288223E-2</v>
      </c>
    </row>
    <row r="130" spans="1:16" ht="15">
      <c r="A130" s="254">
        <v>120</v>
      </c>
      <c r="B130" s="342" t="s">
        <v>72</v>
      </c>
      <c r="C130" s="423" t="s">
        <v>158</v>
      </c>
      <c r="D130" s="424">
        <v>44406</v>
      </c>
      <c r="E130" s="288">
        <v>225.1</v>
      </c>
      <c r="F130" s="288">
        <v>225.85</v>
      </c>
      <c r="G130" s="289">
        <v>223.45</v>
      </c>
      <c r="H130" s="289">
        <v>221.79999999999998</v>
      </c>
      <c r="I130" s="289">
        <v>219.39999999999998</v>
      </c>
      <c r="J130" s="289">
        <v>227.5</v>
      </c>
      <c r="K130" s="289">
        <v>229.90000000000003</v>
      </c>
      <c r="L130" s="289">
        <v>231.55</v>
      </c>
      <c r="M130" s="276">
        <v>228.25</v>
      </c>
      <c r="N130" s="276">
        <v>224.2</v>
      </c>
      <c r="O130" s="291">
        <v>24804000</v>
      </c>
      <c r="P130" s="292">
        <v>1.5748031496062992E-3</v>
      </c>
    </row>
    <row r="131" spans="1:16" ht="15">
      <c r="A131" s="254">
        <v>121</v>
      </c>
      <c r="B131" s="342" t="s">
        <v>56</v>
      </c>
      <c r="C131" s="423" t="s">
        <v>159</v>
      </c>
      <c r="D131" s="424">
        <v>44406</v>
      </c>
      <c r="E131" s="288">
        <v>120.75</v>
      </c>
      <c r="F131" s="288">
        <v>121.03333333333335</v>
      </c>
      <c r="G131" s="289">
        <v>119.61666666666669</v>
      </c>
      <c r="H131" s="289">
        <v>118.48333333333335</v>
      </c>
      <c r="I131" s="289">
        <v>117.06666666666669</v>
      </c>
      <c r="J131" s="289">
        <v>122.16666666666669</v>
      </c>
      <c r="K131" s="289">
        <v>123.58333333333334</v>
      </c>
      <c r="L131" s="289">
        <v>124.71666666666668</v>
      </c>
      <c r="M131" s="276">
        <v>122.45</v>
      </c>
      <c r="N131" s="276">
        <v>119.9</v>
      </c>
      <c r="O131" s="291">
        <v>39376200</v>
      </c>
      <c r="P131" s="292">
        <v>-3.3480444376807181E-2</v>
      </c>
    </row>
    <row r="132" spans="1:16" ht="15">
      <c r="A132" s="254">
        <v>122</v>
      </c>
      <c r="B132" s="342" t="s">
        <v>51</v>
      </c>
      <c r="C132" s="423" t="s">
        <v>269</v>
      </c>
      <c r="D132" s="424">
        <v>44406</v>
      </c>
      <c r="E132" s="288">
        <v>5546.35</v>
      </c>
      <c r="F132" s="288">
        <v>5566.8499999999995</v>
      </c>
      <c r="G132" s="289">
        <v>5505.4999999999991</v>
      </c>
      <c r="H132" s="289">
        <v>5464.65</v>
      </c>
      <c r="I132" s="289">
        <v>5403.2999999999993</v>
      </c>
      <c r="J132" s="289">
        <v>5607.6999999999989</v>
      </c>
      <c r="K132" s="289">
        <v>5669.0499999999993</v>
      </c>
      <c r="L132" s="289">
        <v>5709.8999999999987</v>
      </c>
      <c r="M132" s="276">
        <v>5628.2</v>
      </c>
      <c r="N132" s="276">
        <v>5526</v>
      </c>
      <c r="O132" s="291">
        <v>333125</v>
      </c>
      <c r="P132" s="292">
        <v>-9.630383180739234E-2</v>
      </c>
    </row>
    <row r="133" spans="1:16" ht="15">
      <c r="A133" s="254">
        <v>123</v>
      </c>
      <c r="B133" s="342" t="s">
        <v>49</v>
      </c>
      <c r="C133" s="423" t="s">
        <v>160</v>
      </c>
      <c r="D133" s="424">
        <v>44406</v>
      </c>
      <c r="E133" s="288">
        <v>2159.9</v>
      </c>
      <c r="F133" s="288">
        <v>2154.2333333333336</v>
      </c>
      <c r="G133" s="289">
        <v>2144.166666666667</v>
      </c>
      <c r="H133" s="289">
        <v>2128.4333333333334</v>
      </c>
      <c r="I133" s="289">
        <v>2118.3666666666668</v>
      </c>
      <c r="J133" s="289">
        <v>2169.9666666666672</v>
      </c>
      <c r="K133" s="289">
        <v>2180.0333333333338</v>
      </c>
      <c r="L133" s="289">
        <v>2195.7666666666673</v>
      </c>
      <c r="M133" s="276">
        <v>2164.3000000000002</v>
      </c>
      <c r="N133" s="276">
        <v>2138.5</v>
      </c>
      <c r="O133" s="291">
        <v>1896000</v>
      </c>
      <c r="P133" s="292">
        <v>-0.18398967075532602</v>
      </c>
    </row>
    <row r="134" spans="1:16" ht="15">
      <c r="A134" s="254">
        <v>124</v>
      </c>
      <c r="B134" s="342" t="s">
        <v>835</v>
      </c>
      <c r="C134" s="423" t="s">
        <v>267</v>
      </c>
      <c r="D134" s="424">
        <v>44406</v>
      </c>
      <c r="E134" s="288">
        <v>2852.45</v>
      </c>
      <c r="F134" s="288">
        <v>2839.7833333333333</v>
      </c>
      <c r="G134" s="289">
        <v>2780.8166666666666</v>
      </c>
      <c r="H134" s="289">
        <v>2709.1833333333334</v>
      </c>
      <c r="I134" s="289">
        <v>2650.2166666666667</v>
      </c>
      <c r="J134" s="289">
        <v>2911.4166666666665</v>
      </c>
      <c r="K134" s="289">
        <v>2970.3833333333328</v>
      </c>
      <c r="L134" s="289">
        <v>3042.0166666666664</v>
      </c>
      <c r="M134" s="276">
        <v>2898.75</v>
      </c>
      <c r="N134" s="276">
        <v>2768.15</v>
      </c>
      <c r="O134" s="291">
        <v>696000</v>
      </c>
      <c r="P134" s="292">
        <v>-7.4866310160427805E-3</v>
      </c>
    </row>
    <row r="135" spans="1:16" ht="15">
      <c r="A135" s="254">
        <v>125</v>
      </c>
      <c r="B135" s="342" t="s">
        <v>53</v>
      </c>
      <c r="C135" s="423" t="s">
        <v>161</v>
      </c>
      <c r="D135" s="424">
        <v>44406</v>
      </c>
      <c r="E135" s="288">
        <v>41.9</v>
      </c>
      <c r="F135" s="288">
        <v>42.183333333333337</v>
      </c>
      <c r="G135" s="289">
        <v>41.366666666666674</v>
      </c>
      <c r="H135" s="289">
        <v>40.833333333333336</v>
      </c>
      <c r="I135" s="289">
        <v>40.016666666666673</v>
      </c>
      <c r="J135" s="289">
        <v>42.716666666666676</v>
      </c>
      <c r="K135" s="289">
        <v>43.533333333333339</v>
      </c>
      <c r="L135" s="289">
        <v>44.066666666666677</v>
      </c>
      <c r="M135" s="276">
        <v>43</v>
      </c>
      <c r="N135" s="276">
        <v>41.65</v>
      </c>
      <c r="O135" s="291">
        <v>321696000</v>
      </c>
      <c r="P135" s="292">
        <v>-3.262124711316397E-2</v>
      </c>
    </row>
    <row r="136" spans="1:16" ht="15">
      <c r="A136" s="254">
        <v>126</v>
      </c>
      <c r="B136" s="342" t="s">
        <v>42</v>
      </c>
      <c r="C136" s="423" t="s">
        <v>162</v>
      </c>
      <c r="D136" s="424">
        <v>44406</v>
      </c>
      <c r="E136" s="288">
        <v>231.35</v>
      </c>
      <c r="F136" s="288">
        <v>230.95000000000002</v>
      </c>
      <c r="G136" s="289">
        <v>229.00000000000003</v>
      </c>
      <c r="H136" s="289">
        <v>226.65</v>
      </c>
      <c r="I136" s="289">
        <v>224.70000000000002</v>
      </c>
      <c r="J136" s="289">
        <v>233.30000000000004</v>
      </c>
      <c r="K136" s="289">
        <v>235.25000000000003</v>
      </c>
      <c r="L136" s="289">
        <v>237.60000000000005</v>
      </c>
      <c r="M136" s="276">
        <v>232.9</v>
      </c>
      <c r="N136" s="276">
        <v>228.6</v>
      </c>
      <c r="O136" s="291">
        <v>16580000</v>
      </c>
      <c r="P136" s="292">
        <v>-0.2636347486232013</v>
      </c>
    </row>
    <row r="137" spans="1:16" ht="15">
      <c r="A137" s="254">
        <v>127</v>
      </c>
      <c r="B137" s="342" t="s">
        <v>88</v>
      </c>
      <c r="C137" s="423" t="s">
        <v>163</v>
      </c>
      <c r="D137" s="424">
        <v>44406</v>
      </c>
      <c r="E137" s="288">
        <v>1392.05</v>
      </c>
      <c r="F137" s="288">
        <v>1404.7333333333333</v>
      </c>
      <c r="G137" s="289">
        <v>1375.1666666666667</v>
      </c>
      <c r="H137" s="289">
        <v>1358.2833333333333</v>
      </c>
      <c r="I137" s="289">
        <v>1328.7166666666667</v>
      </c>
      <c r="J137" s="289">
        <v>1421.6166666666668</v>
      </c>
      <c r="K137" s="289">
        <v>1451.1833333333334</v>
      </c>
      <c r="L137" s="289">
        <v>1468.0666666666668</v>
      </c>
      <c r="M137" s="276">
        <v>1434.3</v>
      </c>
      <c r="N137" s="276">
        <v>1387.85</v>
      </c>
      <c r="O137" s="291">
        <v>1361415</v>
      </c>
      <c r="P137" s="292">
        <v>-8.003300330033003E-2</v>
      </c>
    </row>
    <row r="138" spans="1:16" ht="15">
      <c r="A138" s="254">
        <v>128</v>
      </c>
      <c r="B138" s="342" t="s">
        <v>37</v>
      </c>
      <c r="C138" s="423" t="s">
        <v>164</v>
      </c>
      <c r="D138" s="424">
        <v>44406</v>
      </c>
      <c r="E138" s="288">
        <v>1038.7</v>
      </c>
      <c r="F138" s="288">
        <v>1035.6333333333334</v>
      </c>
      <c r="G138" s="289">
        <v>1027.0666666666668</v>
      </c>
      <c r="H138" s="289">
        <v>1015.4333333333334</v>
      </c>
      <c r="I138" s="289">
        <v>1006.8666666666668</v>
      </c>
      <c r="J138" s="289">
        <v>1047.2666666666669</v>
      </c>
      <c r="K138" s="289">
        <v>1055.8333333333335</v>
      </c>
      <c r="L138" s="289">
        <v>1067.4666666666669</v>
      </c>
      <c r="M138" s="276">
        <v>1044.2</v>
      </c>
      <c r="N138" s="276">
        <v>1024</v>
      </c>
      <c r="O138" s="291">
        <v>1775650</v>
      </c>
      <c r="P138" s="292">
        <v>-8.2161687170474521E-2</v>
      </c>
    </row>
    <row r="139" spans="1:16" ht="15">
      <c r="A139" s="254">
        <v>129</v>
      </c>
      <c r="B139" s="342" t="s">
        <v>53</v>
      </c>
      <c r="C139" s="423" t="s">
        <v>165</v>
      </c>
      <c r="D139" s="424">
        <v>44406</v>
      </c>
      <c r="E139" s="288">
        <v>208.55</v>
      </c>
      <c r="F139" s="288">
        <v>209.06666666666669</v>
      </c>
      <c r="G139" s="289">
        <v>207.23333333333338</v>
      </c>
      <c r="H139" s="289">
        <v>205.91666666666669</v>
      </c>
      <c r="I139" s="289">
        <v>204.08333333333337</v>
      </c>
      <c r="J139" s="289">
        <v>210.38333333333338</v>
      </c>
      <c r="K139" s="289">
        <v>212.2166666666667</v>
      </c>
      <c r="L139" s="289">
        <v>213.53333333333339</v>
      </c>
      <c r="M139" s="276">
        <v>210.9</v>
      </c>
      <c r="N139" s="276">
        <v>207.75</v>
      </c>
      <c r="O139" s="291">
        <v>21491900</v>
      </c>
      <c r="P139" s="292">
        <v>-3.3515910276473659E-2</v>
      </c>
    </row>
    <row r="140" spans="1:16" ht="15">
      <c r="A140" s="254">
        <v>130</v>
      </c>
      <c r="B140" s="342" t="s">
        <v>42</v>
      </c>
      <c r="C140" s="423" t="s">
        <v>166</v>
      </c>
      <c r="D140" s="424">
        <v>44406</v>
      </c>
      <c r="E140" s="288">
        <v>142.30000000000001</v>
      </c>
      <c r="F140" s="288">
        <v>143.16666666666666</v>
      </c>
      <c r="G140" s="289">
        <v>140.58333333333331</v>
      </c>
      <c r="H140" s="289">
        <v>138.86666666666665</v>
      </c>
      <c r="I140" s="289">
        <v>136.2833333333333</v>
      </c>
      <c r="J140" s="289">
        <v>144.88333333333333</v>
      </c>
      <c r="K140" s="289">
        <v>147.46666666666664</v>
      </c>
      <c r="L140" s="289">
        <v>149.18333333333334</v>
      </c>
      <c r="M140" s="276">
        <v>145.75</v>
      </c>
      <c r="N140" s="276">
        <v>141.44999999999999</v>
      </c>
      <c r="O140" s="291">
        <v>22722000</v>
      </c>
      <c r="P140" s="292">
        <v>-8.8567990373044525E-2</v>
      </c>
    </row>
    <row r="141" spans="1:16" ht="15">
      <c r="A141" s="254">
        <v>131</v>
      </c>
      <c r="B141" s="342" t="s">
        <v>72</v>
      </c>
      <c r="C141" s="423" t="s">
        <v>167</v>
      </c>
      <c r="D141" s="424">
        <v>44406</v>
      </c>
      <c r="E141" s="288">
        <v>2168.4499999999998</v>
      </c>
      <c r="F141" s="288">
        <v>2183.2166666666667</v>
      </c>
      <c r="G141" s="289">
        <v>2140.2333333333336</v>
      </c>
      <c r="H141" s="289">
        <v>2112.0166666666669</v>
      </c>
      <c r="I141" s="289">
        <v>2069.0333333333338</v>
      </c>
      <c r="J141" s="289">
        <v>2211.4333333333334</v>
      </c>
      <c r="K141" s="289">
        <v>2254.4166666666661</v>
      </c>
      <c r="L141" s="289">
        <v>2282.6333333333332</v>
      </c>
      <c r="M141" s="276">
        <v>2226.1999999999998</v>
      </c>
      <c r="N141" s="276">
        <v>2155</v>
      </c>
      <c r="O141" s="291">
        <v>39996250</v>
      </c>
      <c r="P141" s="292">
        <v>0.10657296803779301</v>
      </c>
    </row>
    <row r="142" spans="1:16" ht="15">
      <c r="A142" s="254">
        <v>132</v>
      </c>
      <c r="B142" s="342" t="s">
        <v>111</v>
      </c>
      <c r="C142" s="423" t="s">
        <v>168</v>
      </c>
      <c r="D142" s="424">
        <v>44406</v>
      </c>
      <c r="E142" s="288">
        <v>125.65</v>
      </c>
      <c r="F142" s="288">
        <v>125.76666666666667</v>
      </c>
      <c r="G142" s="289">
        <v>124.03333333333333</v>
      </c>
      <c r="H142" s="289">
        <v>122.41666666666667</v>
      </c>
      <c r="I142" s="289">
        <v>120.68333333333334</v>
      </c>
      <c r="J142" s="289">
        <v>127.38333333333333</v>
      </c>
      <c r="K142" s="289">
        <v>129.11666666666665</v>
      </c>
      <c r="L142" s="289">
        <v>130.73333333333332</v>
      </c>
      <c r="M142" s="276">
        <v>127.5</v>
      </c>
      <c r="N142" s="276">
        <v>124.15</v>
      </c>
      <c r="O142" s="291">
        <v>164302500</v>
      </c>
      <c r="P142" s="292">
        <v>-7.0461141567236374E-2</v>
      </c>
    </row>
    <row r="143" spans="1:16" ht="15">
      <c r="A143" s="254">
        <v>133</v>
      </c>
      <c r="B143" s="342" t="s">
        <v>56</v>
      </c>
      <c r="C143" s="423" t="s">
        <v>274</v>
      </c>
      <c r="D143" s="424">
        <v>44406</v>
      </c>
      <c r="E143" s="288">
        <v>1007.25</v>
      </c>
      <c r="F143" s="288">
        <v>1006.6333333333333</v>
      </c>
      <c r="G143" s="289">
        <v>1002.7166666666667</v>
      </c>
      <c r="H143" s="289">
        <v>998.18333333333339</v>
      </c>
      <c r="I143" s="289">
        <v>994.26666666666677</v>
      </c>
      <c r="J143" s="289">
        <v>1011.1666666666666</v>
      </c>
      <c r="K143" s="289">
        <v>1015.0833333333334</v>
      </c>
      <c r="L143" s="289">
        <v>1019.6166666666666</v>
      </c>
      <c r="M143" s="276">
        <v>1010.55</v>
      </c>
      <c r="N143" s="276">
        <v>1002.1</v>
      </c>
      <c r="O143" s="291">
        <v>6132000</v>
      </c>
      <c r="P143" s="292">
        <v>-7.2279586973788723E-2</v>
      </c>
    </row>
    <row r="144" spans="1:16" ht="15">
      <c r="A144" s="254">
        <v>134</v>
      </c>
      <c r="B144" s="342" t="s">
        <v>53</v>
      </c>
      <c r="C144" s="423" t="s">
        <v>169</v>
      </c>
      <c r="D144" s="424">
        <v>44406</v>
      </c>
      <c r="E144" s="288">
        <v>419.65</v>
      </c>
      <c r="F144" s="288">
        <v>420.93333333333334</v>
      </c>
      <c r="G144" s="289">
        <v>417.41666666666669</v>
      </c>
      <c r="H144" s="289">
        <v>415.18333333333334</v>
      </c>
      <c r="I144" s="289">
        <v>411.66666666666669</v>
      </c>
      <c r="J144" s="289">
        <v>423.16666666666669</v>
      </c>
      <c r="K144" s="289">
        <v>426.68333333333334</v>
      </c>
      <c r="L144" s="289">
        <v>428.91666666666669</v>
      </c>
      <c r="M144" s="276">
        <v>424.45</v>
      </c>
      <c r="N144" s="276">
        <v>418.7</v>
      </c>
      <c r="O144" s="291">
        <v>80239500</v>
      </c>
      <c r="P144" s="292">
        <v>-4.0879995696842558E-2</v>
      </c>
    </row>
    <row r="145" spans="1:16" ht="15">
      <c r="A145" s="254">
        <v>135</v>
      </c>
      <c r="B145" s="342" t="s">
        <v>37</v>
      </c>
      <c r="C145" s="423" t="s">
        <v>170</v>
      </c>
      <c r="D145" s="424">
        <v>44406</v>
      </c>
      <c r="E145" s="288">
        <v>28787.3</v>
      </c>
      <c r="F145" s="288">
        <v>28882.25</v>
      </c>
      <c r="G145" s="289">
        <v>28611.15</v>
      </c>
      <c r="H145" s="289">
        <v>28435</v>
      </c>
      <c r="I145" s="289">
        <v>28163.9</v>
      </c>
      <c r="J145" s="289">
        <v>29058.400000000001</v>
      </c>
      <c r="K145" s="289">
        <v>29329.5</v>
      </c>
      <c r="L145" s="289">
        <v>29505.65</v>
      </c>
      <c r="M145" s="276">
        <v>29153.35</v>
      </c>
      <c r="N145" s="276">
        <v>28706.1</v>
      </c>
      <c r="O145" s="291">
        <v>113075</v>
      </c>
      <c r="P145" s="292">
        <v>-9.3223736968724935E-2</v>
      </c>
    </row>
    <row r="146" spans="1:16" ht="15">
      <c r="A146" s="254">
        <v>136</v>
      </c>
      <c r="B146" s="342" t="s">
        <v>63</v>
      </c>
      <c r="C146" s="423" t="s">
        <v>171</v>
      </c>
      <c r="D146" s="424">
        <v>44406</v>
      </c>
      <c r="E146" s="288">
        <v>2038.7</v>
      </c>
      <c r="F146" s="288">
        <v>2060.2166666666667</v>
      </c>
      <c r="G146" s="289">
        <v>2009.4833333333336</v>
      </c>
      <c r="H146" s="289">
        <v>1980.2666666666669</v>
      </c>
      <c r="I146" s="289">
        <v>1929.5333333333338</v>
      </c>
      <c r="J146" s="289">
        <v>2089.4333333333334</v>
      </c>
      <c r="K146" s="289">
        <v>2140.1666666666661</v>
      </c>
      <c r="L146" s="289">
        <v>2169.3833333333332</v>
      </c>
      <c r="M146" s="276">
        <v>2110.9499999999998</v>
      </c>
      <c r="N146" s="276">
        <v>2031</v>
      </c>
      <c r="O146" s="291">
        <v>1079925</v>
      </c>
      <c r="P146" s="292">
        <v>2.1326397919375812E-2</v>
      </c>
    </row>
    <row r="147" spans="1:16" ht="15">
      <c r="A147" s="254">
        <v>137</v>
      </c>
      <c r="B147" s="342" t="s">
        <v>78</v>
      </c>
      <c r="C147" s="423" t="s">
        <v>172</v>
      </c>
      <c r="D147" s="424">
        <v>44406</v>
      </c>
      <c r="E147" s="288">
        <v>6963.05</v>
      </c>
      <c r="F147" s="288">
        <v>6951.3</v>
      </c>
      <c r="G147" s="289">
        <v>6908.6</v>
      </c>
      <c r="H147" s="289">
        <v>6854.1500000000005</v>
      </c>
      <c r="I147" s="289">
        <v>6811.4500000000007</v>
      </c>
      <c r="J147" s="289">
        <v>7005.75</v>
      </c>
      <c r="K147" s="289">
        <v>7048.4499999999989</v>
      </c>
      <c r="L147" s="289">
        <v>7102.9</v>
      </c>
      <c r="M147" s="276">
        <v>6994</v>
      </c>
      <c r="N147" s="276">
        <v>6896.85</v>
      </c>
      <c r="O147" s="291">
        <v>278500</v>
      </c>
      <c r="P147" s="292">
        <v>-7.6285240464344942E-2</v>
      </c>
    </row>
    <row r="148" spans="1:16" ht="15">
      <c r="A148" s="254">
        <v>138</v>
      </c>
      <c r="B148" s="342" t="s">
        <v>56</v>
      </c>
      <c r="C148" s="423" t="s">
        <v>173</v>
      </c>
      <c r="D148" s="424">
        <v>44406</v>
      </c>
      <c r="E148" s="288">
        <v>1368.55</v>
      </c>
      <c r="F148" s="288">
        <v>1370.0333333333335</v>
      </c>
      <c r="G148" s="289">
        <v>1358.366666666667</v>
      </c>
      <c r="H148" s="289">
        <v>1348.1833333333334</v>
      </c>
      <c r="I148" s="289">
        <v>1336.5166666666669</v>
      </c>
      <c r="J148" s="289">
        <v>1380.2166666666672</v>
      </c>
      <c r="K148" s="289">
        <v>1391.8833333333337</v>
      </c>
      <c r="L148" s="289">
        <v>1402.0666666666673</v>
      </c>
      <c r="M148" s="276">
        <v>1381.7</v>
      </c>
      <c r="N148" s="276">
        <v>1359.85</v>
      </c>
      <c r="O148" s="291">
        <v>4166400</v>
      </c>
      <c r="P148" s="292">
        <v>-0.18119644682021854</v>
      </c>
    </row>
    <row r="149" spans="1:16" ht="15">
      <c r="A149" s="254">
        <v>139</v>
      </c>
      <c r="B149" s="342" t="s">
        <v>51</v>
      </c>
      <c r="C149" s="423" t="s">
        <v>175</v>
      </c>
      <c r="D149" s="424">
        <v>44406</v>
      </c>
      <c r="E149" s="288">
        <v>667.05</v>
      </c>
      <c r="F149" s="288">
        <v>668.06666666666672</v>
      </c>
      <c r="G149" s="289">
        <v>663.43333333333339</v>
      </c>
      <c r="H149" s="289">
        <v>659.81666666666672</v>
      </c>
      <c r="I149" s="289">
        <v>655.18333333333339</v>
      </c>
      <c r="J149" s="289">
        <v>671.68333333333339</v>
      </c>
      <c r="K149" s="289">
        <v>676.31666666666683</v>
      </c>
      <c r="L149" s="289">
        <v>679.93333333333339</v>
      </c>
      <c r="M149" s="276">
        <v>672.7</v>
      </c>
      <c r="N149" s="276">
        <v>664.45</v>
      </c>
      <c r="O149" s="291">
        <v>37314200</v>
      </c>
      <c r="P149" s="292">
        <v>-5.0650044523597504E-2</v>
      </c>
    </row>
    <row r="150" spans="1:16" ht="15">
      <c r="A150" s="254">
        <v>140</v>
      </c>
      <c r="B150" s="342" t="s">
        <v>88</v>
      </c>
      <c r="C150" s="423" t="s">
        <v>176</v>
      </c>
      <c r="D150" s="424">
        <v>44406</v>
      </c>
      <c r="E150" s="288">
        <v>543.54999999999995</v>
      </c>
      <c r="F150" s="288">
        <v>542.5</v>
      </c>
      <c r="G150" s="289">
        <v>535.15</v>
      </c>
      <c r="H150" s="289">
        <v>526.75</v>
      </c>
      <c r="I150" s="289">
        <v>519.4</v>
      </c>
      <c r="J150" s="289">
        <v>550.9</v>
      </c>
      <c r="K150" s="289">
        <v>558.24999999999989</v>
      </c>
      <c r="L150" s="289">
        <v>566.65</v>
      </c>
      <c r="M150" s="276">
        <v>549.85</v>
      </c>
      <c r="N150" s="276">
        <v>534.1</v>
      </c>
      <c r="O150" s="291">
        <v>10041000</v>
      </c>
      <c r="P150" s="292">
        <v>-0.2697720082906076</v>
      </c>
    </row>
    <row r="151" spans="1:16" ht="15">
      <c r="A151" s="254">
        <v>141</v>
      </c>
      <c r="B151" s="342" t="s">
        <v>835</v>
      </c>
      <c r="C151" s="423" t="s">
        <v>177</v>
      </c>
      <c r="D151" s="424">
        <v>44406</v>
      </c>
      <c r="E151" s="288">
        <v>709.4</v>
      </c>
      <c r="F151" s="288">
        <v>712.81666666666661</v>
      </c>
      <c r="G151" s="289">
        <v>702.83333333333326</v>
      </c>
      <c r="H151" s="289">
        <v>696.26666666666665</v>
      </c>
      <c r="I151" s="289">
        <v>686.2833333333333</v>
      </c>
      <c r="J151" s="289">
        <v>719.38333333333321</v>
      </c>
      <c r="K151" s="289">
        <v>729.36666666666656</v>
      </c>
      <c r="L151" s="289">
        <v>735.93333333333317</v>
      </c>
      <c r="M151" s="276">
        <v>722.8</v>
      </c>
      <c r="N151" s="276">
        <v>706.25</v>
      </c>
      <c r="O151" s="291">
        <v>6918000</v>
      </c>
      <c r="P151" s="292">
        <v>-1.9001701644923426E-2</v>
      </c>
    </row>
    <row r="152" spans="1:16" ht="15">
      <c r="A152" s="254">
        <v>142</v>
      </c>
      <c r="B152" s="342" t="s">
        <v>49</v>
      </c>
      <c r="C152" s="423" t="s">
        <v>804</v>
      </c>
      <c r="D152" s="424">
        <v>44406</v>
      </c>
      <c r="E152" s="288">
        <v>761.85</v>
      </c>
      <c r="F152" s="288">
        <v>761.7833333333333</v>
      </c>
      <c r="G152" s="289">
        <v>757.71666666666658</v>
      </c>
      <c r="H152" s="289">
        <v>753.58333333333326</v>
      </c>
      <c r="I152" s="289">
        <v>749.51666666666654</v>
      </c>
      <c r="J152" s="289">
        <v>765.91666666666663</v>
      </c>
      <c r="K152" s="289">
        <v>769.98333333333323</v>
      </c>
      <c r="L152" s="289">
        <v>774.11666666666667</v>
      </c>
      <c r="M152" s="276">
        <v>765.85</v>
      </c>
      <c r="N152" s="276">
        <v>757.65</v>
      </c>
      <c r="O152" s="291">
        <v>6810750</v>
      </c>
      <c r="P152" s="292">
        <v>-7.8538812785388129E-2</v>
      </c>
    </row>
    <row r="153" spans="1:16" ht="15">
      <c r="A153" s="254">
        <v>143</v>
      </c>
      <c r="B153" s="342" t="s">
        <v>43</v>
      </c>
      <c r="C153" s="423" t="s">
        <v>179</v>
      </c>
      <c r="D153" s="424">
        <v>44406</v>
      </c>
      <c r="E153" s="288">
        <v>335.95</v>
      </c>
      <c r="F153" s="288">
        <v>336.59999999999997</v>
      </c>
      <c r="G153" s="289">
        <v>334.09999999999991</v>
      </c>
      <c r="H153" s="289">
        <v>332.24999999999994</v>
      </c>
      <c r="I153" s="289">
        <v>329.74999999999989</v>
      </c>
      <c r="J153" s="289">
        <v>338.44999999999993</v>
      </c>
      <c r="K153" s="289">
        <v>340.95000000000005</v>
      </c>
      <c r="L153" s="289">
        <v>342.79999999999995</v>
      </c>
      <c r="M153" s="276">
        <v>339.1</v>
      </c>
      <c r="N153" s="276">
        <v>334.75</v>
      </c>
      <c r="O153" s="291">
        <v>87520650</v>
      </c>
      <c r="P153" s="292">
        <v>-4.8726844681246516E-2</v>
      </c>
    </row>
    <row r="154" spans="1:16" ht="15">
      <c r="A154" s="254">
        <v>144</v>
      </c>
      <c r="B154" s="342" t="s">
        <v>42</v>
      </c>
      <c r="C154" s="423" t="s">
        <v>181</v>
      </c>
      <c r="D154" s="424">
        <v>44406</v>
      </c>
      <c r="E154" s="288">
        <v>119.65</v>
      </c>
      <c r="F154" s="288">
        <v>120.06666666666666</v>
      </c>
      <c r="G154" s="289">
        <v>118.28333333333333</v>
      </c>
      <c r="H154" s="289">
        <v>116.91666666666667</v>
      </c>
      <c r="I154" s="289">
        <v>115.13333333333334</v>
      </c>
      <c r="J154" s="289">
        <v>121.43333333333332</v>
      </c>
      <c r="K154" s="289">
        <v>123.21666666666665</v>
      </c>
      <c r="L154" s="289">
        <v>124.58333333333331</v>
      </c>
      <c r="M154" s="276">
        <v>121.85</v>
      </c>
      <c r="N154" s="276">
        <v>118.7</v>
      </c>
      <c r="O154" s="291">
        <v>123970500</v>
      </c>
      <c r="P154" s="292">
        <v>-6.6578572880666806E-2</v>
      </c>
    </row>
    <row r="155" spans="1:16" ht="15">
      <c r="A155" s="254">
        <v>145</v>
      </c>
      <c r="B155" s="342" t="s">
        <v>111</v>
      </c>
      <c r="C155" s="423" t="s">
        <v>182</v>
      </c>
      <c r="D155" s="424">
        <v>44406</v>
      </c>
      <c r="E155" s="288">
        <v>1120.25</v>
      </c>
      <c r="F155" s="288">
        <v>1117.0166666666667</v>
      </c>
      <c r="G155" s="289">
        <v>1107.0333333333333</v>
      </c>
      <c r="H155" s="289">
        <v>1093.8166666666666</v>
      </c>
      <c r="I155" s="289">
        <v>1083.8333333333333</v>
      </c>
      <c r="J155" s="289">
        <v>1130.2333333333333</v>
      </c>
      <c r="K155" s="289">
        <v>1140.2166666666665</v>
      </c>
      <c r="L155" s="289">
        <v>1153.4333333333334</v>
      </c>
      <c r="M155" s="276">
        <v>1127</v>
      </c>
      <c r="N155" s="276">
        <v>1103.8</v>
      </c>
      <c r="O155" s="291">
        <v>43864250</v>
      </c>
      <c r="P155" s="292">
        <v>-7.28696933220747E-2</v>
      </c>
    </row>
    <row r="156" spans="1:16" ht="15">
      <c r="A156" s="254">
        <v>146</v>
      </c>
      <c r="B156" s="342" t="s">
        <v>106</v>
      </c>
      <c r="C156" s="423" t="s">
        <v>183</v>
      </c>
      <c r="D156" s="424">
        <v>44406</v>
      </c>
      <c r="E156" s="288">
        <v>3388.25</v>
      </c>
      <c r="F156" s="288">
        <v>3359.0166666666664</v>
      </c>
      <c r="G156" s="289">
        <v>3319.0333333333328</v>
      </c>
      <c r="H156" s="289">
        <v>3249.8166666666666</v>
      </c>
      <c r="I156" s="289">
        <v>3209.833333333333</v>
      </c>
      <c r="J156" s="289">
        <v>3428.2333333333327</v>
      </c>
      <c r="K156" s="289">
        <v>3468.2166666666662</v>
      </c>
      <c r="L156" s="289">
        <v>3537.4333333333325</v>
      </c>
      <c r="M156" s="276">
        <v>3399</v>
      </c>
      <c r="N156" s="276">
        <v>3289.8</v>
      </c>
      <c r="O156" s="291">
        <v>7755900</v>
      </c>
      <c r="P156" s="292">
        <v>-5.7663568434481505E-2</v>
      </c>
    </row>
    <row r="157" spans="1:16" ht="15">
      <c r="A157" s="254">
        <v>147</v>
      </c>
      <c r="B157" s="342" t="s">
        <v>106</v>
      </c>
      <c r="C157" s="423" t="s">
        <v>184</v>
      </c>
      <c r="D157" s="424">
        <v>44406</v>
      </c>
      <c r="E157" s="288">
        <v>1055.3499999999999</v>
      </c>
      <c r="F157" s="288">
        <v>1047.05</v>
      </c>
      <c r="G157" s="289">
        <v>1037.05</v>
      </c>
      <c r="H157" s="289">
        <v>1018.75</v>
      </c>
      <c r="I157" s="289">
        <v>1008.75</v>
      </c>
      <c r="J157" s="289">
        <v>1065.3499999999999</v>
      </c>
      <c r="K157" s="289">
        <v>1075.3499999999999</v>
      </c>
      <c r="L157" s="289">
        <v>1093.6499999999999</v>
      </c>
      <c r="M157" s="276">
        <v>1057.05</v>
      </c>
      <c r="N157" s="276">
        <v>1028.75</v>
      </c>
      <c r="O157" s="291">
        <v>13608000</v>
      </c>
      <c r="P157" s="292">
        <v>-4.0400491832074479E-3</v>
      </c>
    </row>
    <row r="158" spans="1:16" ht="15">
      <c r="A158" s="254">
        <v>148</v>
      </c>
      <c r="B158" s="342" t="s">
        <v>49</v>
      </c>
      <c r="C158" s="423" t="s">
        <v>185</v>
      </c>
      <c r="D158" s="424">
        <v>44406</v>
      </c>
      <c r="E158" s="288">
        <v>1787</v>
      </c>
      <c r="F158" s="288">
        <v>1784.3500000000001</v>
      </c>
      <c r="G158" s="289">
        <v>1773.9000000000003</v>
      </c>
      <c r="H158" s="289">
        <v>1760.8000000000002</v>
      </c>
      <c r="I158" s="289">
        <v>1750.3500000000004</v>
      </c>
      <c r="J158" s="289">
        <v>1797.4500000000003</v>
      </c>
      <c r="K158" s="289">
        <v>1807.9</v>
      </c>
      <c r="L158" s="289">
        <v>1821.0000000000002</v>
      </c>
      <c r="M158" s="276">
        <v>1794.8</v>
      </c>
      <c r="N158" s="276">
        <v>1771.25</v>
      </c>
      <c r="O158" s="291">
        <v>4351500</v>
      </c>
      <c r="P158" s="292">
        <v>-5.7504873294346975E-2</v>
      </c>
    </row>
    <row r="159" spans="1:16" ht="15">
      <c r="A159" s="254">
        <v>149</v>
      </c>
      <c r="B159" s="342" t="s">
        <v>51</v>
      </c>
      <c r="C159" s="423" t="s">
        <v>186</v>
      </c>
      <c r="D159" s="424">
        <v>44406</v>
      </c>
      <c r="E159" s="288">
        <v>2897.6</v>
      </c>
      <c r="F159" s="288">
        <v>2906.4666666666667</v>
      </c>
      <c r="G159" s="289">
        <v>2879.1333333333332</v>
      </c>
      <c r="H159" s="289">
        <v>2860.6666666666665</v>
      </c>
      <c r="I159" s="289">
        <v>2833.333333333333</v>
      </c>
      <c r="J159" s="289">
        <v>2924.9333333333334</v>
      </c>
      <c r="K159" s="289">
        <v>2952.2666666666664</v>
      </c>
      <c r="L159" s="289">
        <v>2970.7333333333336</v>
      </c>
      <c r="M159" s="276">
        <v>2933.8</v>
      </c>
      <c r="N159" s="276">
        <v>2888</v>
      </c>
      <c r="O159" s="291">
        <v>600750</v>
      </c>
      <c r="P159" s="292">
        <v>-7.3988439306358386E-2</v>
      </c>
    </row>
    <row r="160" spans="1:16" ht="15">
      <c r="A160" s="254">
        <v>150</v>
      </c>
      <c r="B160" s="342" t="s">
        <v>42</v>
      </c>
      <c r="C160" s="423" t="s">
        <v>187</v>
      </c>
      <c r="D160" s="424">
        <v>44406</v>
      </c>
      <c r="E160" s="288">
        <v>446.85</v>
      </c>
      <c r="F160" s="288">
        <v>448.05</v>
      </c>
      <c r="G160" s="289">
        <v>441.95000000000005</v>
      </c>
      <c r="H160" s="289">
        <v>437.05</v>
      </c>
      <c r="I160" s="289">
        <v>430.95000000000005</v>
      </c>
      <c r="J160" s="289">
        <v>452.95000000000005</v>
      </c>
      <c r="K160" s="289">
        <v>459.05000000000007</v>
      </c>
      <c r="L160" s="289">
        <v>463.95000000000005</v>
      </c>
      <c r="M160" s="276">
        <v>454.15</v>
      </c>
      <c r="N160" s="276">
        <v>443.15</v>
      </c>
      <c r="O160" s="291">
        <v>3432000</v>
      </c>
      <c r="P160" s="292">
        <v>-0.18431372549019609</v>
      </c>
    </row>
    <row r="161" spans="1:16" ht="15">
      <c r="A161" s="254">
        <v>151</v>
      </c>
      <c r="B161" s="342" t="s">
        <v>39</v>
      </c>
      <c r="C161" s="423" t="s">
        <v>510</v>
      </c>
      <c r="D161" s="424">
        <v>44406</v>
      </c>
      <c r="E161" s="288">
        <v>860.95</v>
      </c>
      <c r="F161" s="288">
        <v>860.75</v>
      </c>
      <c r="G161" s="289">
        <v>853.5</v>
      </c>
      <c r="H161" s="289">
        <v>846.05</v>
      </c>
      <c r="I161" s="289">
        <v>838.8</v>
      </c>
      <c r="J161" s="289">
        <v>868.2</v>
      </c>
      <c r="K161" s="289">
        <v>875.45</v>
      </c>
      <c r="L161" s="289">
        <v>882.90000000000009</v>
      </c>
      <c r="M161" s="276">
        <v>868</v>
      </c>
      <c r="N161" s="276">
        <v>853.3</v>
      </c>
      <c r="O161" s="291">
        <v>823600</v>
      </c>
      <c r="P161" s="292">
        <v>-8.4609186140209514E-2</v>
      </c>
    </row>
    <row r="162" spans="1:16" ht="15">
      <c r="A162" s="254">
        <v>152</v>
      </c>
      <c r="B162" s="342" t="s">
        <v>43</v>
      </c>
      <c r="C162" s="423" t="s">
        <v>188</v>
      </c>
      <c r="D162" s="424">
        <v>44406</v>
      </c>
      <c r="E162" s="288">
        <v>615.25</v>
      </c>
      <c r="F162" s="288">
        <v>617.73333333333323</v>
      </c>
      <c r="G162" s="289">
        <v>610.66666666666652</v>
      </c>
      <c r="H162" s="289">
        <v>606.08333333333326</v>
      </c>
      <c r="I162" s="289">
        <v>599.01666666666654</v>
      </c>
      <c r="J162" s="289">
        <v>622.31666666666649</v>
      </c>
      <c r="K162" s="289">
        <v>629.38333333333333</v>
      </c>
      <c r="L162" s="289">
        <v>633.96666666666647</v>
      </c>
      <c r="M162" s="276">
        <v>624.79999999999995</v>
      </c>
      <c r="N162" s="276">
        <v>613.15</v>
      </c>
      <c r="O162" s="291">
        <v>5531400</v>
      </c>
      <c r="P162" s="292">
        <v>-0.17824459234608986</v>
      </c>
    </row>
    <row r="163" spans="1:16" ht="15">
      <c r="A163" s="254">
        <v>153</v>
      </c>
      <c r="B163" s="342" t="s">
        <v>49</v>
      </c>
      <c r="C163" s="423" t="s">
        <v>189</v>
      </c>
      <c r="D163" s="424">
        <v>44406</v>
      </c>
      <c r="E163" s="288">
        <v>1385.6</v>
      </c>
      <c r="F163" s="288">
        <v>1395.25</v>
      </c>
      <c r="G163" s="289">
        <v>1371.5</v>
      </c>
      <c r="H163" s="289">
        <v>1357.4</v>
      </c>
      <c r="I163" s="289">
        <v>1333.65</v>
      </c>
      <c r="J163" s="289">
        <v>1409.35</v>
      </c>
      <c r="K163" s="289">
        <v>1433.1</v>
      </c>
      <c r="L163" s="289">
        <v>1447.1999999999998</v>
      </c>
      <c r="M163" s="276">
        <v>1419</v>
      </c>
      <c r="N163" s="276">
        <v>1381.15</v>
      </c>
      <c r="O163" s="291">
        <v>2388400</v>
      </c>
      <c r="P163" s="292">
        <v>-8.891855807743658E-2</v>
      </c>
    </row>
    <row r="164" spans="1:16" ht="15">
      <c r="A164" s="254">
        <v>154</v>
      </c>
      <c r="B164" s="342" t="s">
        <v>37</v>
      </c>
      <c r="C164" s="423" t="s">
        <v>191</v>
      </c>
      <c r="D164" s="424">
        <v>44406</v>
      </c>
      <c r="E164" s="288">
        <v>6968.85</v>
      </c>
      <c r="F164" s="288">
        <v>6960.6500000000005</v>
      </c>
      <c r="G164" s="289">
        <v>6921.4000000000015</v>
      </c>
      <c r="H164" s="289">
        <v>6873.9500000000007</v>
      </c>
      <c r="I164" s="289">
        <v>6834.7000000000016</v>
      </c>
      <c r="J164" s="289">
        <v>7008.1000000000013</v>
      </c>
      <c r="K164" s="289">
        <v>7047.3499999999995</v>
      </c>
      <c r="L164" s="289">
        <v>7094.8000000000011</v>
      </c>
      <c r="M164" s="276">
        <v>6999.9</v>
      </c>
      <c r="N164" s="276">
        <v>6913.2</v>
      </c>
      <c r="O164" s="291">
        <v>2021600</v>
      </c>
      <c r="P164" s="292">
        <v>-0.13154051035312311</v>
      </c>
    </row>
    <row r="165" spans="1:16" ht="15">
      <c r="A165" s="254">
        <v>155</v>
      </c>
      <c r="B165" s="342" t="s">
        <v>835</v>
      </c>
      <c r="C165" s="423" t="s">
        <v>193</v>
      </c>
      <c r="D165" s="424">
        <v>44406</v>
      </c>
      <c r="E165" s="288">
        <v>807.8</v>
      </c>
      <c r="F165" s="288">
        <v>803.73333333333323</v>
      </c>
      <c r="G165" s="289">
        <v>798.06666666666649</v>
      </c>
      <c r="H165" s="289">
        <v>788.33333333333326</v>
      </c>
      <c r="I165" s="289">
        <v>782.66666666666652</v>
      </c>
      <c r="J165" s="289">
        <v>813.46666666666647</v>
      </c>
      <c r="K165" s="289">
        <v>819.13333333333321</v>
      </c>
      <c r="L165" s="289">
        <v>828.86666666666645</v>
      </c>
      <c r="M165" s="276">
        <v>809.4</v>
      </c>
      <c r="N165" s="276">
        <v>794</v>
      </c>
      <c r="O165" s="291">
        <v>20681700</v>
      </c>
      <c r="P165" s="292">
        <v>-0.13240988166003162</v>
      </c>
    </row>
    <row r="166" spans="1:16" ht="15">
      <c r="A166" s="254">
        <v>156</v>
      </c>
      <c r="B166" s="342" t="s">
        <v>111</v>
      </c>
      <c r="C166" s="423" t="s">
        <v>194</v>
      </c>
      <c r="D166" s="424">
        <v>44406</v>
      </c>
      <c r="E166" s="288">
        <v>252.6</v>
      </c>
      <c r="F166" s="288">
        <v>253.36666666666667</v>
      </c>
      <c r="G166" s="289">
        <v>250.23333333333335</v>
      </c>
      <c r="H166" s="289">
        <v>247.86666666666667</v>
      </c>
      <c r="I166" s="289">
        <v>244.73333333333335</v>
      </c>
      <c r="J166" s="289">
        <v>255.73333333333335</v>
      </c>
      <c r="K166" s="289">
        <v>258.86666666666667</v>
      </c>
      <c r="L166" s="289">
        <v>261.23333333333335</v>
      </c>
      <c r="M166" s="276">
        <v>256.5</v>
      </c>
      <c r="N166" s="276">
        <v>251</v>
      </c>
      <c r="O166" s="291">
        <v>121008500</v>
      </c>
      <c r="P166" s="292">
        <v>-2.8665986513051484E-2</v>
      </c>
    </row>
    <row r="167" spans="1:16" ht="15">
      <c r="A167" s="254">
        <v>157</v>
      </c>
      <c r="B167" s="342" t="s">
        <v>63</v>
      </c>
      <c r="C167" s="423" t="s">
        <v>195</v>
      </c>
      <c r="D167" s="424">
        <v>44406</v>
      </c>
      <c r="E167" s="288">
        <v>1023.9</v>
      </c>
      <c r="F167" s="288">
        <v>1027.0333333333335</v>
      </c>
      <c r="G167" s="289">
        <v>1017.0666666666671</v>
      </c>
      <c r="H167" s="289">
        <v>1010.2333333333336</v>
      </c>
      <c r="I167" s="289">
        <v>1000.2666666666671</v>
      </c>
      <c r="J167" s="289">
        <v>1033.866666666667</v>
      </c>
      <c r="K167" s="289">
        <v>1043.8333333333337</v>
      </c>
      <c r="L167" s="289">
        <v>1050.666666666667</v>
      </c>
      <c r="M167" s="276">
        <v>1037</v>
      </c>
      <c r="N167" s="276">
        <v>1020.2</v>
      </c>
      <c r="O167" s="291">
        <v>2737000</v>
      </c>
      <c r="P167" s="292">
        <v>-0.23547486033519552</v>
      </c>
    </row>
    <row r="168" spans="1:16" ht="15">
      <c r="A168" s="254">
        <v>158</v>
      </c>
      <c r="B168" s="342" t="s">
        <v>106</v>
      </c>
      <c r="C168" s="423" t="s">
        <v>196</v>
      </c>
      <c r="D168" s="424">
        <v>44406</v>
      </c>
      <c r="E168" s="288">
        <v>552.1</v>
      </c>
      <c r="F168" s="288">
        <v>549.2166666666667</v>
      </c>
      <c r="G168" s="289">
        <v>544.58333333333337</v>
      </c>
      <c r="H168" s="289">
        <v>537.06666666666672</v>
      </c>
      <c r="I168" s="289">
        <v>532.43333333333339</v>
      </c>
      <c r="J168" s="289">
        <v>556.73333333333335</v>
      </c>
      <c r="K168" s="289">
        <v>561.36666666666656</v>
      </c>
      <c r="L168" s="289">
        <v>568.88333333333333</v>
      </c>
      <c r="M168" s="276">
        <v>553.85</v>
      </c>
      <c r="N168" s="276">
        <v>541.70000000000005</v>
      </c>
      <c r="O168" s="291">
        <v>28515200</v>
      </c>
      <c r="P168" s="292">
        <v>-7.9869895193350193E-2</v>
      </c>
    </row>
    <row r="169" spans="1:16" ht="15">
      <c r="A169" s="254">
        <v>159</v>
      </c>
      <c r="B169" s="342" t="s">
        <v>88</v>
      </c>
      <c r="C169" s="423" t="s">
        <v>198</v>
      </c>
      <c r="D169" s="424">
        <v>44406</v>
      </c>
      <c r="E169" s="288">
        <v>215.5</v>
      </c>
      <c r="F169" s="288">
        <v>216.23333333333335</v>
      </c>
      <c r="G169" s="289">
        <v>213.51666666666671</v>
      </c>
      <c r="H169" s="289">
        <v>211.53333333333336</v>
      </c>
      <c r="I169" s="289">
        <v>208.81666666666672</v>
      </c>
      <c r="J169" s="289">
        <v>218.2166666666667</v>
      </c>
      <c r="K169" s="289">
        <v>220.93333333333334</v>
      </c>
      <c r="L169" s="289">
        <v>222.91666666666669</v>
      </c>
      <c r="M169" s="276">
        <v>218.95</v>
      </c>
      <c r="N169" s="276">
        <v>214.25</v>
      </c>
      <c r="O169" s="291">
        <v>69351000</v>
      </c>
      <c r="P169" s="292">
        <v>-0.13665222587391693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44372</v>
      </c>
    </row>
    <row r="7" spans="1:15">
      <c r="A7"/>
    </row>
    <row r="8" spans="1:15" ht="28.5" customHeight="1">
      <c r="A8" s="573" t="s">
        <v>16</v>
      </c>
      <c r="B8" s="574"/>
      <c r="C8" s="572" t="s">
        <v>19</v>
      </c>
      <c r="D8" s="572" t="s">
        <v>20</v>
      </c>
      <c r="E8" s="572" t="s">
        <v>21</v>
      </c>
      <c r="F8" s="572"/>
      <c r="G8" s="572"/>
      <c r="H8" s="572" t="s">
        <v>22</v>
      </c>
      <c r="I8" s="572"/>
      <c r="J8" s="572"/>
      <c r="K8" s="251"/>
      <c r="L8" s="259"/>
      <c r="M8" s="259"/>
    </row>
    <row r="9" spans="1:15" ht="36" customHeight="1">
      <c r="A9" s="568"/>
      <c r="B9" s="570"/>
      <c r="C9" s="575" t="s">
        <v>23</v>
      </c>
      <c r="D9" s="575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15790.45</v>
      </c>
      <c r="D10" s="275">
        <v>15771.516666666668</v>
      </c>
      <c r="E10" s="275">
        <v>15721.633333333337</v>
      </c>
      <c r="F10" s="275">
        <v>15652.816666666669</v>
      </c>
      <c r="G10" s="275">
        <v>15602.933333333338</v>
      </c>
      <c r="H10" s="275">
        <v>15840.333333333336</v>
      </c>
      <c r="I10" s="275">
        <v>15890.216666666667</v>
      </c>
      <c r="J10" s="275">
        <v>15959.033333333335</v>
      </c>
      <c r="K10" s="274">
        <v>15821.4</v>
      </c>
      <c r="L10" s="274">
        <v>15702.7</v>
      </c>
      <c r="M10" s="279"/>
    </row>
    <row r="11" spans="1:15">
      <c r="A11" s="273">
        <v>2</v>
      </c>
      <c r="B11" s="254" t="s">
        <v>216</v>
      </c>
      <c r="C11" s="276">
        <v>34827</v>
      </c>
      <c r="D11" s="256">
        <v>34784.883333333331</v>
      </c>
      <c r="E11" s="256">
        <v>34634.46666666666</v>
      </c>
      <c r="F11" s="256">
        <v>34441.933333333327</v>
      </c>
      <c r="G11" s="256">
        <v>34291.516666666656</v>
      </c>
      <c r="H11" s="256">
        <v>34977.416666666664</v>
      </c>
      <c r="I11" s="256">
        <v>35127.833333333336</v>
      </c>
      <c r="J11" s="256">
        <v>35320.366666666669</v>
      </c>
      <c r="K11" s="276">
        <v>34935.300000000003</v>
      </c>
      <c r="L11" s="276">
        <v>34592.35</v>
      </c>
      <c r="M11" s="279"/>
    </row>
    <row r="12" spans="1:15">
      <c r="A12" s="273">
        <v>3</v>
      </c>
      <c r="B12" s="262" t="s">
        <v>217</v>
      </c>
      <c r="C12" s="276">
        <v>2058</v>
      </c>
      <c r="D12" s="256">
        <v>2057.85</v>
      </c>
      <c r="E12" s="256">
        <v>2044</v>
      </c>
      <c r="F12" s="256">
        <v>2030</v>
      </c>
      <c r="G12" s="256">
        <v>2016.15</v>
      </c>
      <c r="H12" s="256">
        <v>2071.85</v>
      </c>
      <c r="I12" s="256">
        <v>2085.6999999999994</v>
      </c>
      <c r="J12" s="256">
        <v>2099.6999999999998</v>
      </c>
      <c r="K12" s="276">
        <v>2071.6999999999998</v>
      </c>
      <c r="L12" s="276">
        <v>2043.85</v>
      </c>
      <c r="M12" s="279"/>
    </row>
    <row r="13" spans="1:15">
      <c r="A13" s="273">
        <v>4</v>
      </c>
      <c r="B13" s="254" t="s">
        <v>218</v>
      </c>
      <c r="C13" s="276">
        <v>4367.1000000000004</v>
      </c>
      <c r="D13" s="256">
        <v>4376.916666666667</v>
      </c>
      <c r="E13" s="256">
        <v>4348.0833333333339</v>
      </c>
      <c r="F13" s="256">
        <v>4329.0666666666666</v>
      </c>
      <c r="G13" s="256">
        <v>4300.2333333333336</v>
      </c>
      <c r="H13" s="256">
        <v>4395.9333333333343</v>
      </c>
      <c r="I13" s="256">
        <v>4424.7666666666682</v>
      </c>
      <c r="J13" s="256">
        <v>4443.7833333333347</v>
      </c>
      <c r="K13" s="276">
        <v>4405.75</v>
      </c>
      <c r="L13" s="276">
        <v>4357.8999999999996</v>
      </c>
      <c r="M13" s="279"/>
    </row>
    <row r="14" spans="1:15">
      <c r="A14" s="273">
        <v>5</v>
      </c>
      <c r="B14" s="254" t="s">
        <v>219</v>
      </c>
      <c r="C14" s="276">
        <v>29048</v>
      </c>
      <c r="D14" s="256">
        <v>28834.75</v>
      </c>
      <c r="E14" s="256">
        <v>28570.55</v>
      </c>
      <c r="F14" s="256">
        <v>28093.1</v>
      </c>
      <c r="G14" s="256">
        <v>27828.899999999998</v>
      </c>
      <c r="H14" s="256">
        <v>29312.2</v>
      </c>
      <c r="I14" s="256">
        <v>29576.399999999998</v>
      </c>
      <c r="J14" s="256">
        <v>30053.850000000002</v>
      </c>
      <c r="K14" s="276">
        <v>29098.95</v>
      </c>
      <c r="L14" s="276">
        <v>28357.3</v>
      </c>
      <c r="M14" s="279"/>
    </row>
    <row r="15" spans="1:15">
      <c r="A15" s="273">
        <v>6</v>
      </c>
      <c r="B15" s="254" t="s">
        <v>220</v>
      </c>
      <c r="C15" s="276">
        <v>3599.05</v>
      </c>
      <c r="D15" s="256">
        <v>3602.7666666666664</v>
      </c>
      <c r="E15" s="256">
        <v>3575.9333333333329</v>
      </c>
      <c r="F15" s="256">
        <v>3552.8166666666666</v>
      </c>
      <c r="G15" s="256">
        <v>3525.9833333333331</v>
      </c>
      <c r="H15" s="256">
        <v>3625.8833333333328</v>
      </c>
      <c r="I15" s="256">
        <v>3652.7166666666667</v>
      </c>
      <c r="J15" s="256">
        <v>3675.8333333333326</v>
      </c>
      <c r="K15" s="276">
        <v>3629.6</v>
      </c>
      <c r="L15" s="276">
        <v>3579.65</v>
      </c>
      <c r="M15" s="279"/>
    </row>
    <row r="16" spans="1:15">
      <c r="A16" s="273">
        <v>7</v>
      </c>
      <c r="B16" s="254" t="s">
        <v>221</v>
      </c>
      <c r="C16" s="276">
        <v>7352.5</v>
      </c>
      <c r="D16" s="256">
        <v>7370.6166666666659</v>
      </c>
      <c r="E16" s="256">
        <v>7317.0833333333321</v>
      </c>
      <c r="F16" s="256">
        <v>7281.6666666666661</v>
      </c>
      <c r="G16" s="256">
        <v>7228.1333333333323</v>
      </c>
      <c r="H16" s="256">
        <v>7406.0333333333319</v>
      </c>
      <c r="I16" s="256">
        <v>7459.5666666666666</v>
      </c>
      <c r="J16" s="256">
        <v>7494.9833333333318</v>
      </c>
      <c r="K16" s="276">
        <v>7424.15</v>
      </c>
      <c r="L16" s="276">
        <v>7335.2</v>
      </c>
      <c r="M16" s="279"/>
    </row>
    <row r="17" spans="1:13">
      <c r="A17" s="273">
        <v>8</v>
      </c>
      <c r="B17" s="254" t="s">
        <v>38</v>
      </c>
      <c r="C17" s="254">
        <v>2027.45</v>
      </c>
      <c r="D17" s="256">
        <v>2029.0833333333333</v>
      </c>
      <c r="E17" s="256">
        <v>2017.4666666666665</v>
      </c>
      <c r="F17" s="256">
        <v>2007.4833333333331</v>
      </c>
      <c r="G17" s="256">
        <v>1995.8666666666663</v>
      </c>
      <c r="H17" s="256">
        <v>2039.0666666666666</v>
      </c>
      <c r="I17" s="256">
        <v>2050.6833333333334</v>
      </c>
      <c r="J17" s="256">
        <v>2060.666666666667</v>
      </c>
      <c r="K17" s="254">
        <v>2040.7</v>
      </c>
      <c r="L17" s="254">
        <v>2019.1</v>
      </c>
      <c r="M17" s="254">
        <v>2.53261</v>
      </c>
    </row>
    <row r="18" spans="1:13">
      <c r="A18" s="273">
        <v>9</v>
      </c>
      <c r="B18" s="254" t="s">
        <v>222</v>
      </c>
      <c r="C18" s="254">
        <v>1010.15</v>
      </c>
      <c r="D18" s="256">
        <v>1017.25</v>
      </c>
      <c r="E18" s="256">
        <v>999.5</v>
      </c>
      <c r="F18" s="256">
        <v>988.85</v>
      </c>
      <c r="G18" s="256">
        <v>971.1</v>
      </c>
      <c r="H18" s="256">
        <v>1027.9000000000001</v>
      </c>
      <c r="I18" s="256">
        <v>1045.6500000000001</v>
      </c>
      <c r="J18" s="256">
        <v>1056.3</v>
      </c>
      <c r="K18" s="254">
        <v>1035</v>
      </c>
      <c r="L18" s="254">
        <v>1006.6</v>
      </c>
      <c r="M18" s="254">
        <v>9.6469299999999993</v>
      </c>
    </row>
    <row r="19" spans="1:13">
      <c r="A19" s="273">
        <v>10</v>
      </c>
      <c r="B19" s="254" t="s">
        <v>735</v>
      </c>
      <c r="C19" s="255">
        <v>870.75</v>
      </c>
      <c r="D19" s="256">
        <v>867.35</v>
      </c>
      <c r="E19" s="256">
        <v>858.75</v>
      </c>
      <c r="F19" s="256">
        <v>846.75</v>
      </c>
      <c r="G19" s="256">
        <v>838.15</v>
      </c>
      <c r="H19" s="256">
        <v>879.35</v>
      </c>
      <c r="I19" s="256">
        <v>887.95000000000016</v>
      </c>
      <c r="J19" s="256">
        <v>899.95</v>
      </c>
      <c r="K19" s="254">
        <v>875.95</v>
      </c>
      <c r="L19" s="254">
        <v>855.35</v>
      </c>
      <c r="M19" s="254">
        <v>10.36012</v>
      </c>
    </row>
    <row r="20" spans="1:13">
      <c r="A20" s="273">
        <v>11</v>
      </c>
      <c r="B20" s="254" t="s">
        <v>288</v>
      </c>
      <c r="C20" s="254">
        <v>16397.45</v>
      </c>
      <c r="D20" s="256">
        <v>16412.483333333334</v>
      </c>
      <c r="E20" s="256">
        <v>16324.966666666667</v>
      </c>
      <c r="F20" s="256">
        <v>16252.483333333334</v>
      </c>
      <c r="G20" s="256">
        <v>16164.966666666667</v>
      </c>
      <c r="H20" s="256">
        <v>16484.966666666667</v>
      </c>
      <c r="I20" s="256">
        <v>16572.483333333337</v>
      </c>
      <c r="J20" s="256">
        <v>16644.966666666667</v>
      </c>
      <c r="K20" s="254">
        <v>16500</v>
      </c>
      <c r="L20" s="254">
        <v>16340</v>
      </c>
      <c r="M20" s="254">
        <v>9.5030000000000003E-2</v>
      </c>
    </row>
    <row r="21" spans="1:13">
      <c r="A21" s="273">
        <v>12</v>
      </c>
      <c r="B21" s="254" t="s">
        <v>40</v>
      </c>
      <c r="C21" s="254">
        <v>1508.5</v>
      </c>
      <c r="D21" s="256">
        <v>1505.1833333333334</v>
      </c>
      <c r="E21" s="256">
        <v>1491.3666666666668</v>
      </c>
      <c r="F21" s="256">
        <v>1474.2333333333333</v>
      </c>
      <c r="G21" s="256">
        <v>1460.4166666666667</v>
      </c>
      <c r="H21" s="256">
        <v>1522.3166666666668</v>
      </c>
      <c r="I21" s="256">
        <v>1536.1333333333334</v>
      </c>
      <c r="J21" s="256">
        <v>1553.2666666666669</v>
      </c>
      <c r="K21" s="254">
        <v>1519</v>
      </c>
      <c r="L21" s="254">
        <v>1488.05</v>
      </c>
      <c r="M21" s="254">
        <v>72.617639999999994</v>
      </c>
    </row>
    <row r="22" spans="1:13">
      <c r="A22" s="273">
        <v>13</v>
      </c>
      <c r="B22" s="254" t="s">
        <v>289</v>
      </c>
      <c r="C22" s="254">
        <v>1139.7</v>
      </c>
      <c r="D22" s="256">
        <v>1139.2333333333333</v>
      </c>
      <c r="E22" s="256">
        <v>1110.4666666666667</v>
      </c>
      <c r="F22" s="256">
        <v>1081.2333333333333</v>
      </c>
      <c r="G22" s="256">
        <v>1052.4666666666667</v>
      </c>
      <c r="H22" s="256">
        <v>1168.4666666666667</v>
      </c>
      <c r="I22" s="256">
        <v>1197.2333333333336</v>
      </c>
      <c r="J22" s="256">
        <v>1226.4666666666667</v>
      </c>
      <c r="K22" s="254">
        <v>1168</v>
      </c>
      <c r="L22" s="254">
        <v>1110</v>
      </c>
      <c r="M22" s="254">
        <v>16.537769999999998</v>
      </c>
    </row>
    <row r="23" spans="1:13">
      <c r="A23" s="273">
        <v>14</v>
      </c>
      <c r="B23" s="254" t="s">
        <v>41</v>
      </c>
      <c r="C23" s="254">
        <v>709.9</v>
      </c>
      <c r="D23" s="256">
        <v>712.20000000000016</v>
      </c>
      <c r="E23" s="256">
        <v>699.40000000000032</v>
      </c>
      <c r="F23" s="256">
        <v>688.9000000000002</v>
      </c>
      <c r="G23" s="256">
        <v>676.10000000000036</v>
      </c>
      <c r="H23" s="256">
        <v>722.70000000000027</v>
      </c>
      <c r="I23" s="256">
        <v>735.50000000000023</v>
      </c>
      <c r="J23" s="256">
        <v>746.00000000000023</v>
      </c>
      <c r="K23" s="254">
        <v>725</v>
      </c>
      <c r="L23" s="254">
        <v>701.7</v>
      </c>
      <c r="M23" s="254">
        <v>215.03301999999999</v>
      </c>
    </row>
    <row r="24" spans="1:13">
      <c r="A24" s="273">
        <v>15</v>
      </c>
      <c r="B24" s="254" t="s">
        <v>826</v>
      </c>
      <c r="C24" s="254">
        <v>1251.95</v>
      </c>
      <c r="D24" s="256">
        <v>1254.6000000000001</v>
      </c>
      <c r="E24" s="256">
        <v>1249.3000000000002</v>
      </c>
      <c r="F24" s="256">
        <v>1246.6500000000001</v>
      </c>
      <c r="G24" s="256">
        <v>1241.3500000000001</v>
      </c>
      <c r="H24" s="256">
        <v>1257.2500000000002</v>
      </c>
      <c r="I24" s="256">
        <v>1262.55</v>
      </c>
      <c r="J24" s="256">
        <v>1265.2000000000003</v>
      </c>
      <c r="K24" s="254">
        <v>1259.9000000000001</v>
      </c>
      <c r="L24" s="254">
        <v>1251.95</v>
      </c>
      <c r="M24" s="254">
        <v>1.2102900000000001</v>
      </c>
    </row>
    <row r="25" spans="1:13">
      <c r="A25" s="273">
        <v>16</v>
      </c>
      <c r="B25" s="254" t="s">
        <v>290</v>
      </c>
      <c r="C25" s="254">
        <v>1255.6500000000001</v>
      </c>
      <c r="D25" s="256">
        <v>1268.7</v>
      </c>
      <c r="E25" s="256">
        <v>1242.3500000000001</v>
      </c>
      <c r="F25" s="256">
        <v>1229.0500000000002</v>
      </c>
      <c r="G25" s="256">
        <v>1202.7000000000003</v>
      </c>
      <c r="H25" s="256">
        <v>1282</v>
      </c>
      <c r="I25" s="256">
        <v>1308.3499999999999</v>
      </c>
      <c r="J25" s="256">
        <v>1321.6499999999999</v>
      </c>
      <c r="K25" s="254">
        <v>1295.05</v>
      </c>
      <c r="L25" s="254">
        <v>1255.4000000000001</v>
      </c>
      <c r="M25" s="254">
        <v>3.0473699999999999</v>
      </c>
    </row>
    <row r="26" spans="1:13">
      <c r="A26" s="273">
        <v>17</v>
      </c>
      <c r="B26" s="254" t="s">
        <v>223</v>
      </c>
      <c r="C26" s="254">
        <v>118.55</v>
      </c>
      <c r="D26" s="256">
        <v>118.71666666666665</v>
      </c>
      <c r="E26" s="256">
        <v>116.43333333333331</v>
      </c>
      <c r="F26" s="256">
        <v>114.31666666666665</v>
      </c>
      <c r="G26" s="256">
        <v>112.0333333333333</v>
      </c>
      <c r="H26" s="256">
        <v>120.83333333333331</v>
      </c>
      <c r="I26" s="256">
        <v>123.11666666666665</v>
      </c>
      <c r="J26" s="256">
        <v>125.23333333333332</v>
      </c>
      <c r="K26" s="254">
        <v>121</v>
      </c>
      <c r="L26" s="254">
        <v>116.6</v>
      </c>
      <c r="M26" s="254">
        <v>16.603940000000001</v>
      </c>
    </row>
    <row r="27" spans="1:13">
      <c r="A27" s="273">
        <v>18</v>
      </c>
      <c r="B27" s="254" t="s">
        <v>224</v>
      </c>
      <c r="C27" s="254">
        <v>210.35</v>
      </c>
      <c r="D27" s="256">
        <v>210.03333333333333</v>
      </c>
      <c r="E27" s="256">
        <v>206.06666666666666</v>
      </c>
      <c r="F27" s="256">
        <v>201.78333333333333</v>
      </c>
      <c r="G27" s="256">
        <v>197.81666666666666</v>
      </c>
      <c r="H27" s="256">
        <v>214.31666666666666</v>
      </c>
      <c r="I27" s="256">
        <v>218.2833333333333</v>
      </c>
      <c r="J27" s="256">
        <v>222.56666666666666</v>
      </c>
      <c r="K27" s="254">
        <v>214</v>
      </c>
      <c r="L27" s="254">
        <v>205.75</v>
      </c>
      <c r="M27" s="254">
        <v>17.935320000000001</v>
      </c>
    </row>
    <row r="28" spans="1:13">
      <c r="A28" s="273">
        <v>19</v>
      </c>
      <c r="B28" s="254" t="s">
        <v>225</v>
      </c>
      <c r="C28" s="254">
        <v>1968.95</v>
      </c>
      <c r="D28" s="256">
        <v>1961.9333333333332</v>
      </c>
      <c r="E28" s="256">
        <v>1943.8666666666663</v>
      </c>
      <c r="F28" s="256">
        <v>1918.7833333333331</v>
      </c>
      <c r="G28" s="256">
        <v>1900.7166666666662</v>
      </c>
      <c r="H28" s="256">
        <v>1987.0166666666664</v>
      </c>
      <c r="I28" s="256">
        <v>2005.0833333333335</v>
      </c>
      <c r="J28" s="256">
        <v>2030.1666666666665</v>
      </c>
      <c r="K28" s="254">
        <v>1980</v>
      </c>
      <c r="L28" s="254">
        <v>1936.85</v>
      </c>
      <c r="M28" s="254">
        <v>0.31136999999999998</v>
      </c>
    </row>
    <row r="29" spans="1:13">
      <c r="A29" s="273">
        <v>20</v>
      </c>
      <c r="B29" s="254" t="s">
        <v>294</v>
      </c>
      <c r="C29" s="254">
        <v>977.3</v>
      </c>
      <c r="D29" s="256">
        <v>978.93333333333339</v>
      </c>
      <c r="E29" s="256">
        <v>969.91666666666674</v>
      </c>
      <c r="F29" s="256">
        <v>962.5333333333333</v>
      </c>
      <c r="G29" s="256">
        <v>953.51666666666665</v>
      </c>
      <c r="H29" s="256">
        <v>986.31666666666683</v>
      </c>
      <c r="I29" s="256">
        <v>995.33333333333348</v>
      </c>
      <c r="J29" s="256">
        <v>1002.7166666666669</v>
      </c>
      <c r="K29" s="254">
        <v>987.95</v>
      </c>
      <c r="L29" s="254">
        <v>971.55</v>
      </c>
      <c r="M29" s="254">
        <v>2.64452</v>
      </c>
    </row>
    <row r="30" spans="1:13">
      <c r="A30" s="273">
        <v>21</v>
      </c>
      <c r="B30" s="254" t="s">
        <v>226</v>
      </c>
      <c r="C30" s="254">
        <v>3094.05</v>
      </c>
      <c r="D30" s="256">
        <v>3093.3833333333332</v>
      </c>
      <c r="E30" s="256">
        <v>3061.7666666666664</v>
      </c>
      <c r="F30" s="256">
        <v>3029.4833333333331</v>
      </c>
      <c r="G30" s="256">
        <v>2997.8666666666663</v>
      </c>
      <c r="H30" s="256">
        <v>3125.6666666666665</v>
      </c>
      <c r="I30" s="256">
        <v>3157.2833333333333</v>
      </c>
      <c r="J30" s="256">
        <v>3189.5666666666666</v>
      </c>
      <c r="K30" s="254">
        <v>3125</v>
      </c>
      <c r="L30" s="254">
        <v>3061.1</v>
      </c>
      <c r="M30" s="254">
        <v>1.13923</v>
      </c>
    </row>
    <row r="31" spans="1:13">
      <c r="A31" s="273">
        <v>22</v>
      </c>
      <c r="B31" s="254" t="s">
        <v>44</v>
      </c>
      <c r="C31" s="254">
        <v>741.3</v>
      </c>
      <c r="D31" s="256">
        <v>745.38333333333333</v>
      </c>
      <c r="E31" s="256">
        <v>735.91666666666663</v>
      </c>
      <c r="F31" s="256">
        <v>730.5333333333333</v>
      </c>
      <c r="G31" s="256">
        <v>721.06666666666661</v>
      </c>
      <c r="H31" s="256">
        <v>750.76666666666665</v>
      </c>
      <c r="I31" s="256">
        <v>760.23333333333335</v>
      </c>
      <c r="J31" s="256">
        <v>765.61666666666667</v>
      </c>
      <c r="K31" s="254">
        <v>754.85</v>
      </c>
      <c r="L31" s="254">
        <v>740</v>
      </c>
      <c r="M31" s="254">
        <v>8.7101000000000006</v>
      </c>
    </row>
    <row r="32" spans="1:13">
      <c r="A32" s="273">
        <v>23</v>
      </c>
      <c r="B32" s="254" t="s">
        <v>45</v>
      </c>
      <c r="C32" s="254">
        <v>346.5</v>
      </c>
      <c r="D32" s="256">
        <v>345.63333333333338</v>
      </c>
      <c r="E32" s="256">
        <v>343.41666666666674</v>
      </c>
      <c r="F32" s="256">
        <v>340.33333333333337</v>
      </c>
      <c r="G32" s="256">
        <v>338.11666666666673</v>
      </c>
      <c r="H32" s="256">
        <v>348.71666666666675</v>
      </c>
      <c r="I32" s="256">
        <v>350.93333333333334</v>
      </c>
      <c r="J32" s="256">
        <v>354.01666666666677</v>
      </c>
      <c r="K32" s="254">
        <v>347.85</v>
      </c>
      <c r="L32" s="254">
        <v>342.55</v>
      </c>
      <c r="M32" s="254">
        <v>33.752470000000002</v>
      </c>
    </row>
    <row r="33" spans="1:13">
      <c r="A33" s="273">
        <v>24</v>
      </c>
      <c r="B33" s="254" t="s">
        <v>46</v>
      </c>
      <c r="C33" s="254">
        <v>3203.25</v>
      </c>
      <c r="D33" s="256">
        <v>3208.8833333333332</v>
      </c>
      <c r="E33" s="256">
        <v>3136.1166666666663</v>
      </c>
      <c r="F33" s="256">
        <v>3068.9833333333331</v>
      </c>
      <c r="G33" s="256">
        <v>2996.2166666666662</v>
      </c>
      <c r="H33" s="256">
        <v>3276.0166666666664</v>
      </c>
      <c r="I33" s="256">
        <v>3348.7833333333328</v>
      </c>
      <c r="J33" s="256">
        <v>3415.9166666666665</v>
      </c>
      <c r="K33" s="254">
        <v>3281.65</v>
      </c>
      <c r="L33" s="254">
        <v>3141.75</v>
      </c>
      <c r="M33" s="254">
        <v>17.541630000000001</v>
      </c>
    </row>
    <row r="34" spans="1:13">
      <c r="A34" s="273">
        <v>25</v>
      </c>
      <c r="B34" s="254" t="s">
        <v>47</v>
      </c>
      <c r="C34" s="254">
        <v>219.85</v>
      </c>
      <c r="D34" s="256">
        <v>221.78333333333333</v>
      </c>
      <c r="E34" s="256">
        <v>217.06666666666666</v>
      </c>
      <c r="F34" s="256">
        <v>214.28333333333333</v>
      </c>
      <c r="G34" s="256">
        <v>209.56666666666666</v>
      </c>
      <c r="H34" s="256">
        <v>224.56666666666666</v>
      </c>
      <c r="I34" s="256">
        <v>229.2833333333333</v>
      </c>
      <c r="J34" s="256">
        <v>232.06666666666666</v>
      </c>
      <c r="K34" s="254">
        <v>226.5</v>
      </c>
      <c r="L34" s="254">
        <v>219</v>
      </c>
      <c r="M34" s="254">
        <v>67.082989999999995</v>
      </c>
    </row>
    <row r="35" spans="1:13">
      <c r="A35" s="273">
        <v>26</v>
      </c>
      <c r="B35" s="254" t="s">
        <v>48</v>
      </c>
      <c r="C35" s="254">
        <v>118.2</v>
      </c>
      <c r="D35" s="256">
        <v>118.75</v>
      </c>
      <c r="E35" s="256">
        <v>117.05</v>
      </c>
      <c r="F35" s="256">
        <v>115.89999999999999</v>
      </c>
      <c r="G35" s="256">
        <v>114.19999999999999</v>
      </c>
      <c r="H35" s="256">
        <v>119.9</v>
      </c>
      <c r="I35" s="256">
        <v>121.6</v>
      </c>
      <c r="J35" s="256">
        <v>122.75000000000001</v>
      </c>
      <c r="K35" s="254">
        <v>120.45</v>
      </c>
      <c r="L35" s="254">
        <v>117.6</v>
      </c>
      <c r="M35" s="254">
        <v>137.71422000000001</v>
      </c>
    </row>
    <row r="36" spans="1:13">
      <c r="A36" s="273">
        <v>27</v>
      </c>
      <c r="B36" s="254" t="s">
        <v>50</v>
      </c>
      <c r="C36" s="254">
        <v>3043.25</v>
      </c>
      <c r="D36" s="256">
        <v>3022.7999999999997</v>
      </c>
      <c r="E36" s="256">
        <v>2995.8999999999996</v>
      </c>
      <c r="F36" s="256">
        <v>2948.5499999999997</v>
      </c>
      <c r="G36" s="256">
        <v>2921.6499999999996</v>
      </c>
      <c r="H36" s="256">
        <v>3070.1499999999996</v>
      </c>
      <c r="I36" s="256">
        <v>3097.05</v>
      </c>
      <c r="J36" s="256">
        <v>3144.3999999999996</v>
      </c>
      <c r="K36" s="254">
        <v>3049.7</v>
      </c>
      <c r="L36" s="254">
        <v>2975.45</v>
      </c>
      <c r="M36" s="254">
        <v>9.8559599999999996</v>
      </c>
    </row>
    <row r="37" spans="1:13">
      <c r="A37" s="273">
        <v>28</v>
      </c>
      <c r="B37" s="254" t="s">
        <v>52</v>
      </c>
      <c r="C37" s="254">
        <v>938.2</v>
      </c>
      <c r="D37" s="256">
        <v>940.13333333333333</v>
      </c>
      <c r="E37" s="256">
        <v>930.56666666666661</v>
      </c>
      <c r="F37" s="256">
        <v>922.93333333333328</v>
      </c>
      <c r="G37" s="256">
        <v>913.36666666666656</v>
      </c>
      <c r="H37" s="256">
        <v>947.76666666666665</v>
      </c>
      <c r="I37" s="256">
        <v>957.33333333333348</v>
      </c>
      <c r="J37" s="256">
        <v>964.9666666666667</v>
      </c>
      <c r="K37" s="254">
        <v>949.7</v>
      </c>
      <c r="L37" s="254">
        <v>932.5</v>
      </c>
      <c r="M37" s="254">
        <v>14.850490000000001</v>
      </c>
    </row>
    <row r="38" spans="1:13">
      <c r="A38" s="273">
        <v>29</v>
      </c>
      <c r="B38" s="254" t="s">
        <v>227</v>
      </c>
      <c r="C38" s="254">
        <v>3323.8</v>
      </c>
      <c r="D38" s="256">
        <v>3326.6</v>
      </c>
      <c r="E38" s="256">
        <v>3301.2</v>
      </c>
      <c r="F38" s="256">
        <v>3278.6</v>
      </c>
      <c r="G38" s="256">
        <v>3253.2</v>
      </c>
      <c r="H38" s="256">
        <v>3349.2</v>
      </c>
      <c r="I38" s="256">
        <v>3374.6000000000004</v>
      </c>
      <c r="J38" s="256">
        <v>3397.2</v>
      </c>
      <c r="K38" s="254">
        <v>3352</v>
      </c>
      <c r="L38" s="254">
        <v>3304</v>
      </c>
      <c r="M38" s="254">
        <v>1.5765199999999999</v>
      </c>
    </row>
    <row r="39" spans="1:13">
      <c r="A39" s="273">
        <v>30</v>
      </c>
      <c r="B39" s="254" t="s">
        <v>54</v>
      </c>
      <c r="C39" s="254">
        <v>739.15</v>
      </c>
      <c r="D39" s="256">
        <v>737.73333333333323</v>
      </c>
      <c r="E39" s="256">
        <v>732.51666666666642</v>
      </c>
      <c r="F39" s="256">
        <v>725.88333333333321</v>
      </c>
      <c r="G39" s="256">
        <v>720.6666666666664</v>
      </c>
      <c r="H39" s="256">
        <v>744.36666666666645</v>
      </c>
      <c r="I39" s="256">
        <v>749.58333333333337</v>
      </c>
      <c r="J39" s="256">
        <v>756.21666666666647</v>
      </c>
      <c r="K39" s="254">
        <v>742.95</v>
      </c>
      <c r="L39" s="254">
        <v>731.1</v>
      </c>
      <c r="M39" s="254">
        <v>53.138219999999997</v>
      </c>
    </row>
    <row r="40" spans="1:13">
      <c r="A40" s="273">
        <v>31</v>
      </c>
      <c r="B40" s="254" t="s">
        <v>55</v>
      </c>
      <c r="C40" s="254">
        <v>4226.8999999999996</v>
      </c>
      <c r="D40" s="256">
        <v>4206.6166666666659</v>
      </c>
      <c r="E40" s="256">
        <v>4177.0333333333319</v>
      </c>
      <c r="F40" s="256">
        <v>4127.1666666666661</v>
      </c>
      <c r="G40" s="256">
        <v>4097.5833333333321</v>
      </c>
      <c r="H40" s="256">
        <v>4256.4833333333318</v>
      </c>
      <c r="I40" s="256">
        <v>4286.0666666666657</v>
      </c>
      <c r="J40" s="256">
        <v>4335.9333333333316</v>
      </c>
      <c r="K40" s="254">
        <v>4236.2</v>
      </c>
      <c r="L40" s="254">
        <v>4156.75</v>
      </c>
      <c r="M40" s="254">
        <v>3.1454200000000001</v>
      </c>
    </row>
    <row r="41" spans="1:13">
      <c r="A41" s="273">
        <v>32</v>
      </c>
      <c r="B41" s="254" t="s">
        <v>58</v>
      </c>
      <c r="C41" s="254">
        <v>6043.6</v>
      </c>
      <c r="D41" s="256">
        <v>6054.2</v>
      </c>
      <c r="E41" s="256">
        <v>6000.4</v>
      </c>
      <c r="F41" s="256">
        <v>5957.2</v>
      </c>
      <c r="G41" s="256">
        <v>5903.4</v>
      </c>
      <c r="H41" s="256">
        <v>6097.4</v>
      </c>
      <c r="I41" s="256">
        <v>6151.2000000000007</v>
      </c>
      <c r="J41" s="256">
        <v>6194.4</v>
      </c>
      <c r="K41" s="254">
        <v>6108</v>
      </c>
      <c r="L41" s="254">
        <v>6011</v>
      </c>
      <c r="M41" s="254">
        <v>10.824210000000001</v>
      </c>
    </row>
    <row r="42" spans="1:13">
      <c r="A42" s="273">
        <v>33</v>
      </c>
      <c r="B42" s="254" t="s">
        <v>57</v>
      </c>
      <c r="C42" s="254">
        <v>12333.25</v>
      </c>
      <c r="D42" s="256">
        <v>12298.083333333334</v>
      </c>
      <c r="E42" s="256">
        <v>12200.166666666668</v>
      </c>
      <c r="F42" s="256">
        <v>12067.083333333334</v>
      </c>
      <c r="G42" s="256">
        <v>11969.166666666668</v>
      </c>
      <c r="H42" s="256">
        <v>12431.166666666668</v>
      </c>
      <c r="I42" s="256">
        <v>12529.083333333336</v>
      </c>
      <c r="J42" s="256">
        <v>12662.166666666668</v>
      </c>
      <c r="K42" s="254">
        <v>12396</v>
      </c>
      <c r="L42" s="254">
        <v>12165</v>
      </c>
      <c r="M42" s="254">
        <v>2.78573</v>
      </c>
    </row>
    <row r="43" spans="1:13">
      <c r="A43" s="273">
        <v>34</v>
      </c>
      <c r="B43" s="254" t="s">
        <v>228</v>
      </c>
      <c r="C43" s="254">
        <v>3616.15</v>
      </c>
      <c r="D43" s="256">
        <v>3625.7166666666667</v>
      </c>
      <c r="E43" s="256">
        <v>3590.4333333333334</v>
      </c>
      <c r="F43" s="256">
        <v>3564.7166666666667</v>
      </c>
      <c r="G43" s="256">
        <v>3529.4333333333334</v>
      </c>
      <c r="H43" s="256">
        <v>3651.4333333333334</v>
      </c>
      <c r="I43" s="256">
        <v>3686.7166666666672</v>
      </c>
      <c r="J43" s="256">
        <v>3712.4333333333334</v>
      </c>
      <c r="K43" s="254">
        <v>3661</v>
      </c>
      <c r="L43" s="254">
        <v>3600</v>
      </c>
      <c r="M43" s="254">
        <v>0.27149000000000001</v>
      </c>
    </row>
    <row r="44" spans="1:13">
      <c r="A44" s="273">
        <v>35</v>
      </c>
      <c r="B44" s="254" t="s">
        <v>59</v>
      </c>
      <c r="C44" s="254">
        <v>2242.4499999999998</v>
      </c>
      <c r="D44" s="256">
        <v>2229.65</v>
      </c>
      <c r="E44" s="256">
        <v>2209.8000000000002</v>
      </c>
      <c r="F44" s="256">
        <v>2177.15</v>
      </c>
      <c r="G44" s="256">
        <v>2157.3000000000002</v>
      </c>
      <c r="H44" s="256">
        <v>2262.3000000000002</v>
      </c>
      <c r="I44" s="256">
        <v>2282.1499999999996</v>
      </c>
      <c r="J44" s="256">
        <v>2314.8000000000002</v>
      </c>
      <c r="K44" s="254">
        <v>2249.5</v>
      </c>
      <c r="L44" s="254">
        <v>2197</v>
      </c>
      <c r="M44" s="254">
        <v>5.0162899999999997</v>
      </c>
    </row>
    <row r="45" spans="1:13">
      <c r="A45" s="273">
        <v>36</v>
      </c>
      <c r="B45" s="254" t="s">
        <v>229</v>
      </c>
      <c r="C45" s="254">
        <v>333.4</v>
      </c>
      <c r="D45" s="256">
        <v>333.78333333333336</v>
      </c>
      <c r="E45" s="256">
        <v>330.76666666666671</v>
      </c>
      <c r="F45" s="256">
        <v>328.13333333333333</v>
      </c>
      <c r="G45" s="256">
        <v>325.11666666666667</v>
      </c>
      <c r="H45" s="256">
        <v>336.41666666666674</v>
      </c>
      <c r="I45" s="256">
        <v>339.43333333333339</v>
      </c>
      <c r="J45" s="256">
        <v>342.06666666666678</v>
      </c>
      <c r="K45" s="254">
        <v>336.8</v>
      </c>
      <c r="L45" s="254">
        <v>331.15</v>
      </c>
      <c r="M45" s="254">
        <v>40.54607</v>
      </c>
    </row>
    <row r="46" spans="1:13">
      <c r="A46" s="273">
        <v>37</v>
      </c>
      <c r="B46" s="254" t="s">
        <v>60</v>
      </c>
      <c r="C46" s="254">
        <v>80.849999999999994</v>
      </c>
      <c r="D46" s="256">
        <v>81.433333333333337</v>
      </c>
      <c r="E46" s="256">
        <v>79.966666666666669</v>
      </c>
      <c r="F46" s="256">
        <v>79.083333333333329</v>
      </c>
      <c r="G46" s="256">
        <v>77.61666666666666</v>
      </c>
      <c r="H46" s="256">
        <v>82.316666666666677</v>
      </c>
      <c r="I46" s="256">
        <v>83.783333333333346</v>
      </c>
      <c r="J46" s="256">
        <v>84.666666666666686</v>
      </c>
      <c r="K46" s="254">
        <v>82.9</v>
      </c>
      <c r="L46" s="254">
        <v>80.55</v>
      </c>
      <c r="M46" s="254">
        <v>286.55723999999998</v>
      </c>
    </row>
    <row r="47" spans="1:13">
      <c r="A47" s="273">
        <v>38</v>
      </c>
      <c r="B47" s="254" t="s">
        <v>61</v>
      </c>
      <c r="C47" s="254">
        <v>77</v>
      </c>
      <c r="D47" s="256">
        <v>77.433333333333337</v>
      </c>
      <c r="E47" s="256">
        <v>76.066666666666677</v>
      </c>
      <c r="F47" s="256">
        <v>75.13333333333334</v>
      </c>
      <c r="G47" s="256">
        <v>73.76666666666668</v>
      </c>
      <c r="H47" s="256">
        <v>78.366666666666674</v>
      </c>
      <c r="I47" s="256">
        <v>79.733333333333348</v>
      </c>
      <c r="J47" s="256">
        <v>80.666666666666671</v>
      </c>
      <c r="K47" s="254">
        <v>78.8</v>
      </c>
      <c r="L47" s="254">
        <v>76.5</v>
      </c>
      <c r="M47" s="254">
        <v>28.763349999999999</v>
      </c>
    </row>
    <row r="48" spans="1:13">
      <c r="A48" s="273">
        <v>39</v>
      </c>
      <c r="B48" s="254" t="s">
        <v>62</v>
      </c>
      <c r="C48" s="254">
        <v>1648.6</v>
      </c>
      <c r="D48" s="256">
        <v>1651.9666666666665</v>
      </c>
      <c r="E48" s="256">
        <v>1639.133333333333</v>
      </c>
      <c r="F48" s="256">
        <v>1629.6666666666665</v>
      </c>
      <c r="G48" s="256">
        <v>1616.833333333333</v>
      </c>
      <c r="H48" s="256">
        <v>1661.4333333333329</v>
      </c>
      <c r="I48" s="256">
        <v>1674.2666666666664</v>
      </c>
      <c r="J48" s="256">
        <v>1683.7333333333329</v>
      </c>
      <c r="K48" s="254">
        <v>1664.8</v>
      </c>
      <c r="L48" s="254">
        <v>1642.5</v>
      </c>
      <c r="M48" s="254">
        <v>2.5230700000000001</v>
      </c>
    </row>
    <row r="49" spans="1:13">
      <c r="A49" s="273">
        <v>40</v>
      </c>
      <c r="B49" s="254" t="s">
        <v>65</v>
      </c>
      <c r="C49" s="254">
        <v>813.2</v>
      </c>
      <c r="D49" s="256">
        <v>810.1</v>
      </c>
      <c r="E49" s="256">
        <v>805.7</v>
      </c>
      <c r="F49" s="256">
        <v>798.2</v>
      </c>
      <c r="G49" s="256">
        <v>793.80000000000007</v>
      </c>
      <c r="H49" s="256">
        <v>817.6</v>
      </c>
      <c r="I49" s="256">
        <v>821.99999999999989</v>
      </c>
      <c r="J49" s="256">
        <v>829.5</v>
      </c>
      <c r="K49" s="254">
        <v>814.5</v>
      </c>
      <c r="L49" s="254">
        <v>802.6</v>
      </c>
      <c r="M49" s="254">
        <v>2.9018600000000001</v>
      </c>
    </row>
    <row r="50" spans="1:13">
      <c r="A50" s="273">
        <v>41</v>
      </c>
      <c r="B50" s="254" t="s">
        <v>64</v>
      </c>
      <c r="C50" s="254">
        <v>171.15</v>
      </c>
      <c r="D50" s="256">
        <v>170.48333333333332</v>
      </c>
      <c r="E50" s="256">
        <v>167.46666666666664</v>
      </c>
      <c r="F50" s="256">
        <v>163.78333333333333</v>
      </c>
      <c r="G50" s="256">
        <v>160.76666666666665</v>
      </c>
      <c r="H50" s="256">
        <v>174.16666666666663</v>
      </c>
      <c r="I50" s="256">
        <v>177.18333333333334</v>
      </c>
      <c r="J50" s="256">
        <v>180.86666666666662</v>
      </c>
      <c r="K50" s="254">
        <v>173.5</v>
      </c>
      <c r="L50" s="254">
        <v>166.8</v>
      </c>
      <c r="M50" s="254">
        <v>565.63504999999998</v>
      </c>
    </row>
    <row r="51" spans="1:13">
      <c r="A51" s="273">
        <v>42</v>
      </c>
      <c r="B51" s="254" t="s">
        <v>66</v>
      </c>
      <c r="C51" s="254">
        <v>735.55</v>
      </c>
      <c r="D51" s="256">
        <v>733.58333333333337</v>
      </c>
      <c r="E51" s="256">
        <v>729.26666666666677</v>
      </c>
      <c r="F51" s="256">
        <v>722.98333333333335</v>
      </c>
      <c r="G51" s="256">
        <v>718.66666666666674</v>
      </c>
      <c r="H51" s="256">
        <v>739.86666666666679</v>
      </c>
      <c r="I51" s="256">
        <v>744.18333333333339</v>
      </c>
      <c r="J51" s="256">
        <v>750.46666666666681</v>
      </c>
      <c r="K51" s="254">
        <v>737.9</v>
      </c>
      <c r="L51" s="254">
        <v>727.3</v>
      </c>
      <c r="M51" s="254">
        <v>8.1557099999999991</v>
      </c>
    </row>
    <row r="52" spans="1:13">
      <c r="A52" s="273">
        <v>43</v>
      </c>
      <c r="B52" s="254" t="s">
        <v>69</v>
      </c>
      <c r="C52" s="254">
        <v>64.650000000000006</v>
      </c>
      <c r="D52" s="256">
        <v>65.333333333333343</v>
      </c>
      <c r="E52" s="256">
        <v>63.716666666666683</v>
      </c>
      <c r="F52" s="256">
        <v>62.783333333333346</v>
      </c>
      <c r="G52" s="256">
        <v>61.166666666666686</v>
      </c>
      <c r="H52" s="256">
        <v>66.26666666666668</v>
      </c>
      <c r="I52" s="256">
        <v>67.883333333333354</v>
      </c>
      <c r="J52" s="256">
        <v>68.816666666666677</v>
      </c>
      <c r="K52" s="254">
        <v>66.95</v>
      </c>
      <c r="L52" s="254">
        <v>64.400000000000006</v>
      </c>
      <c r="M52" s="254">
        <v>437.43653</v>
      </c>
    </row>
    <row r="53" spans="1:13">
      <c r="A53" s="273">
        <v>44</v>
      </c>
      <c r="B53" s="254" t="s">
        <v>73</v>
      </c>
      <c r="C53" s="254">
        <v>466.1</v>
      </c>
      <c r="D53" s="256">
        <v>467.23333333333335</v>
      </c>
      <c r="E53" s="256">
        <v>463.9666666666667</v>
      </c>
      <c r="F53" s="256">
        <v>461.83333333333337</v>
      </c>
      <c r="G53" s="256">
        <v>458.56666666666672</v>
      </c>
      <c r="H53" s="256">
        <v>469.36666666666667</v>
      </c>
      <c r="I53" s="256">
        <v>472.63333333333333</v>
      </c>
      <c r="J53" s="256">
        <v>474.76666666666665</v>
      </c>
      <c r="K53" s="254">
        <v>470.5</v>
      </c>
      <c r="L53" s="254">
        <v>465.1</v>
      </c>
      <c r="M53" s="254">
        <v>42.311050000000002</v>
      </c>
    </row>
    <row r="54" spans="1:13">
      <c r="A54" s="273">
        <v>45</v>
      </c>
      <c r="B54" s="254" t="s">
        <v>68</v>
      </c>
      <c r="C54" s="254">
        <v>528.75</v>
      </c>
      <c r="D54" s="256">
        <v>530.5333333333333</v>
      </c>
      <c r="E54" s="256">
        <v>525.61666666666656</v>
      </c>
      <c r="F54" s="256">
        <v>522.48333333333323</v>
      </c>
      <c r="G54" s="256">
        <v>517.56666666666649</v>
      </c>
      <c r="H54" s="256">
        <v>533.66666666666663</v>
      </c>
      <c r="I54" s="256">
        <v>538.58333333333337</v>
      </c>
      <c r="J54" s="256">
        <v>541.7166666666667</v>
      </c>
      <c r="K54" s="254">
        <v>535.45000000000005</v>
      </c>
      <c r="L54" s="254">
        <v>527.4</v>
      </c>
      <c r="M54" s="254">
        <v>63.016100000000002</v>
      </c>
    </row>
    <row r="55" spans="1:13">
      <c r="A55" s="273">
        <v>46</v>
      </c>
      <c r="B55" s="254" t="s">
        <v>70</v>
      </c>
      <c r="C55" s="254">
        <v>395.2</v>
      </c>
      <c r="D55" s="256">
        <v>396.7</v>
      </c>
      <c r="E55" s="256">
        <v>392.5</v>
      </c>
      <c r="F55" s="256">
        <v>389.8</v>
      </c>
      <c r="G55" s="256">
        <v>385.6</v>
      </c>
      <c r="H55" s="256">
        <v>399.4</v>
      </c>
      <c r="I55" s="256">
        <v>403.59999999999991</v>
      </c>
      <c r="J55" s="256">
        <v>406.29999999999995</v>
      </c>
      <c r="K55" s="254">
        <v>400.9</v>
      </c>
      <c r="L55" s="254">
        <v>394</v>
      </c>
      <c r="M55" s="254">
        <v>18.884239999999998</v>
      </c>
    </row>
    <row r="56" spans="1:13">
      <c r="A56" s="273">
        <v>47</v>
      </c>
      <c r="B56" s="254" t="s">
        <v>230</v>
      </c>
      <c r="C56" s="254">
        <v>1309.9000000000001</v>
      </c>
      <c r="D56" s="256">
        <v>1313.3666666666668</v>
      </c>
      <c r="E56" s="256">
        <v>1298.7333333333336</v>
      </c>
      <c r="F56" s="256">
        <v>1287.5666666666668</v>
      </c>
      <c r="G56" s="256">
        <v>1272.9333333333336</v>
      </c>
      <c r="H56" s="256">
        <v>1324.5333333333335</v>
      </c>
      <c r="I56" s="256">
        <v>1339.1666666666667</v>
      </c>
      <c r="J56" s="256">
        <v>1350.3333333333335</v>
      </c>
      <c r="K56" s="254">
        <v>1328</v>
      </c>
      <c r="L56" s="254">
        <v>1302.2</v>
      </c>
      <c r="M56" s="254">
        <v>0.66303999999999996</v>
      </c>
    </row>
    <row r="57" spans="1:13">
      <c r="A57" s="273">
        <v>48</v>
      </c>
      <c r="B57" s="254" t="s">
        <v>71</v>
      </c>
      <c r="C57" s="254">
        <v>14950</v>
      </c>
      <c r="D57" s="256">
        <v>15010.300000000001</v>
      </c>
      <c r="E57" s="256">
        <v>14850.700000000003</v>
      </c>
      <c r="F57" s="256">
        <v>14751.400000000001</v>
      </c>
      <c r="G57" s="256">
        <v>14591.800000000003</v>
      </c>
      <c r="H57" s="256">
        <v>15109.600000000002</v>
      </c>
      <c r="I57" s="256">
        <v>15269.2</v>
      </c>
      <c r="J57" s="256">
        <v>15368.500000000002</v>
      </c>
      <c r="K57" s="254">
        <v>15169.9</v>
      </c>
      <c r="L57" s="254">
        <v>14911</v>
      </c>
      <c r="M57" s="254">
        <v>0.26840000000000003</v>
      </c>
    </row>
    <row r="58" spans="1:13">
      <c r="A58" s="273">
        <v>49</v>
      </c>
      <c r="B58" s="254" t="s">
        <v>74</v>
      </c>
      <c r="C58" s="254">
        <v>3689.1</v>
      </c>
      <c r="D58" s="256">
        <v>3681.65</v>
      </c>
      <c r="E58" s="256">
        <v>3658.4500000000003</v>
      </c>
      <c r="F58" s="256">
        <v>3627.8</v>
      </c>
      <c r="G58" s="256">
        <v>3604.6000000000004</v>
      </c>
      <c r="H58" s="256">
        <v>3712.3</v>
      </c>
      <c r="I58" s="256">
        <v>3735.5</v>
      </c>
      <c r="J58" s="256">
        <v>3766.15</v>
      </c>
      <c r="K58" s="254">
        <v>3704.85</v>
      </c>
      <c r="L58" s="254">
        <v>3651</v>
      </c>
      <c r="M58" s="254">
        <v>3.8538999999999999</v>
      </c>
    </row>
    <row r="59" spans="1:13">
      <c r="A59" s="273">
        <v>50</v>
      </c>
      <c r="B59" s="254" t="s">
        <v>80</v>
      </c>
      <c r="C59" s="254">
        <v>767.45</v>
      </c>
      <c r="D59" s="256">
        <v>767.61666666666679</v>
      </c>
      <c r="E59" s="256">
        <v>761.53333333333353</v>
      </c>
      <c r="F59" s="256">
        <v>755.61666666666679</v>
      </c>
      <c r="G59" s="256">
        <v>749.53333333333353</v>
      </c>
      <c r="H59" s="256">
        <v>773.53333333333353</v>
      </c>
      <c r="I59" s="256">
        <v>779.61666666666679</v>
      </c>
      <c r="J59" s="256">
        <v>785.53333333333353</v>
      </c>
      <c r="K59" s="254">
        <v>773.7</v>
      </c>
      <c r="L59" s="254">
        <v>761.7</v>
      </c>
      <c r="M59" s="254">
        <v>2.39391</v>
      </c>
    </row>
    <row r="60" spans="1:13">
      <c r="A60" s="273">
        <v>51</v>
      </c>
      <c r="B60" s="254" t="s">
        <v>75</v>
      </c>
      <c r="C60" s="254">
        <v>618</v>
      </c>
      <c r="D60" s="256">
        <v>619.16666666666663</v>
      </c>
      <c r="E60" s="256">
        <v>613.93333333333328</v>
      </c>
      <c r="F60" s="256">
        <v>609.86666666666667</v>
      </c>
      <c r="G60" s="256">
        <v>604.63333333333333</v>
      </c>
      <c r="H60" s="256">
        <v>623.23333333333323</v>
      </c>
      <c r="I60" s="256">
        <v>628.46666666666658</v>
      </c>
      <c r="J60" s="256">
        <v>632.53333333333319</v>
      </c>
      <c r="K60" s="254">
        <v>624.4</v>
      </c>
      <c r="L60" s="254">
        <v>615.1</v>
      </c>
      <c r="M60" s="254">
        <v>26.79523</v>
      </c>
    </row>
    <row r="61" spans="1:13">
      <c r="A61" s="273">
        <v>52</v>
      </c>
      <c r="B61" s="254" t="s">
        <v>76</v>
      </c>
      <c r="C61" s="254">
        <v>149.05000000000001</v>
      </c>
      <c r="D61" s="256">
        <v>150.25</v>
      </c>
      <c r="E61" s="256">
        <v>147.30000000000001</v>
      </c>
      <c r="F61" s="256">
        <v>145.55000000000001</v>
      </c>
      <c r="G61" s="256">
        <v>142.60000000000002</v>
      </c>
      <c r="H61" s="256">
        <v>152</v>
      </c>
      <c r="I61" s="256">
        <v>154.94999999999999</v>
      </c>
      <c r="J61" s="256">
        <v>156.69999999999999</v>
      </c>
      <c r="K61" s="254">
        <v>153.19999999999999</v>
      </c>
      <c r="L61" s="254">
        <v>148.5</v>
      </c>
      <c r="M61" s="254">
        <v>93.533789999999996</v>
      </c>
    </row>
    <row r="62" spans="1:13">
      <c r="A62" s="273">
        <v>53</v>
      </c>
      <c r="B62" s="254" t="s">
        <v>77</v>
      </c>
      <c r="C62" s="254">
        <v>144.35</v>
      </c>
      <c r="D62" s="256">
        <v>145.20000000000002</v>
      </c>
      <c r="E62" s="256">
        <v>143.15000000000003</v>
      </c>
      <c r="F62" s="256">
        <v>141.95000000000002</v>
      </c>
      <c r="G62" s="256">
        <v>139.90000000000003</v>
      </c>
      <c r="H62" s="256">
        <v>146.40000000000003</v>
      </c>
      <c r="I62" s="256">
        <v>148.45000000000005</v>
      </c>
      <c r="J62" s="256">
        <v>149.65000000000003</v>
      </c>
      <c r="K62" s="254">
        <v>147.25</v>
      </c>
      <c r="L62" s="254">
        <v>144</v>
      </c>
      <c r="M62" s="254">
        <v>5.6407299999999996</v>
      </c>
    </row>
    <row r="63" spans="1:13">
      <c r="A63" s="273">
        <v>54</v>
      </c>
      <c r="B63" s="254" t="s">
        <v>81</v>
      </c>
      <c r="C63" s="254">
        <v>530.04999999999995</v>
      </c>
      <c r="D63" s="256">
        <v>531.73333333333323</v>
      </c>
      <c r="E63" s="256">
        <v>526.81666666666649</v>
      </c>
      <c r="F63" s="256">
        <v>523.58333333333326</v>
      </c>
      <c r="G63" s="256">
        <v>518.66666666666652</v>
      </c>
      <c r="H63" s="256">
        <v>534.96666666666647</v>
      </c>
      <c r="I63" s="256">
        <v>539.88333333333321</v>
      </c>
      <c r="J63" s="256">
        <v>543.11666666666645</v>
      </c>
      <c r="K63" s="254">
        <v>536.65</v>
      </c>
      <c r="L63" s="254">
        <v>528.5</v>
      </c>
      <c r="M63" s="254">
        <v>17.801629999999999</v>
      </c>
    </row>
    <row r="64" spans="1:13">
      <c r="A64" s="273">
        <v>55</v>
      </c>
      <c r="B64" s="254" t="s">
        <v>82</v>
      </c>
      <c r="C64" s="254">
        <v>950.9</v>
      </c>
      <c r="D64" s="256">
        <v>951.19999999999993</v>
      </c>
      <c r="E64" s="256">
        <v>943.69999999999982</v>
      </c>
      <c r="F64" s="256">
        <v>936.49999999999989</v>
      </c>
      <c r="G64" s="256">
        <v>928.99999999999977</v>
      </c>
      <c r="H64" s="256">
        <v>958.39999999999986</v>
      </c>
      <c r="I64" s="256">
        <v>965.90000000000009</v>
      </c>
      <c r="J64" s="256">
        <v>973.09999999999991</v>
      </c>
      <c r="K64" s="254">
        <v>958.7</v>
      </c>
      <c r="L64" s="254">
        <v>944</v>
      </c>
      <c r="M64" s="254">
        <v>17.69651</v>
      </c>
    </row>
    <row r="65" spans="1:13">
      <c r="A65" s="273">
        <v>56</v>
      </c>
      <c r="B65" s="254" t="s">
        <v>231</v>
      </c>
      <c r="C65" s="254">
        <v>172.85</v>
      </c>
      <c r="D65" s="256">
        <v>171.91666666666666</v>
      </c>
      <c r="E65" s="256">
        <v>168.83333333333331</v>
      </c>
      <c r="F65" s="256">
        <v>164.81666666666666</v>
      </c>
      <c r="G65" s="256">
        <v>161.73333333333332</v>
      </c>
      <c r="H65" s="256">
        <v>175.93333333333331</v>
      </c>
      <c r="I65" s="256">
        <v>179.01666666666662</v>
      </c>
      <c r="J65" s="256">
        <v>183.0333333333333</v>
      </c>
      <c r="K65" s="254">
        <v>175</v>
      </c>
      <c r="L65" s="254">
        <v>167.9</v>
      </c>
      <c r="M65" s="254">
        <v>108.96505999999999</v>
      </c>
    </row>
    <row r="66" spans="1:13">
      <c r="A66" s="273">
        <v>57</v>
      </c>
      <c r="B66" s="254" t="s">
        <v>83</v>
      </c>
      <c r="C66" s="254">
        <v>146.4</v>
      </c>
      <c r="D66" s="256">
        <v>147.16666666666666</v>
      </c>
      <c r="E66" s="256">
        <v>145.23333333333332</v>
      </c>
      <c r="F66" s="256">
        <v>144.06666666666666</v>
      </c>
      <c r="G66" s="256">
        <v>142.13333333333333</v>
      </c>
      <c r="H66" s="256">
        <v>148.33333333333331</v>
      </c>
      <c r="I66" s="256">
        <v>150.26666666666665</v>
      </c>
      <c r="J66" s="256">
        <v>151.43333333333331</v>
      </c>
      <c r="K66" s="254">
        <v>149.1</v>
      </c>
      <c r="L66" s="254">
        <v>146</v>
      </c>
      <c r="M66" s="254">
        <v>129.29173</v>
      </c>
    </row>
    <row r="67" spans="1:13">
      <c r="A67" s="273">
        <v>58</v>
      </c>
      <c r="B67" s="254" t="s">
        <v>820</v>
      </c>
      <c r="C67" s="254">
        <v>4072.85</v>
      </c>
      <c r="D67" s="256">
        <v>4036.8833333333337</v>
      </c>
      <c r="E67" s="256">
        <v>3983.7666666666673</v>
      </c>
      <c r="F67" s="256">
        <v>3894.6833333333338</v>
      </c>
      <c r="G67" s="256">
        <v>3841.5666666666675</v>
      </c>
      <c r="H67" s="256">
        <v>4125.9666666666672</v>
      </c>
      <c r="I67" s="256">
        <v>4179.083333333333</v>
      </c>
      <c r="J67" s="256">
        <v>4268.166666666667</v>
      </c>
      <c r="K67" s="254">
        <v>4090</v>
      </c>
      <c r="L67" s="254">
        <v>3947.8</v>
      </c>
      <c r="M67" s="254">
        <v>4.5711700000000004</v>
      </c>
    </row>
    <row r="68" spans="1:13">
      <c r="A68" s="273">
        <v>59</v>
      </c>
      <c r="B68" s="254" t="s">
        <v>84</v>
      </c>
      <c r="C68" s="254">
        <v>1693.6</v>
      </c>
      <c r="D68" s="256">
        <v>1695.8333333333333</v>
      </c>
      <c r="E68" s="256">
        <v>1682.7166666666665</v>
      </c>
      <c r="F68" s="256">
        <v>1671.8333333333333</v>
      </c>
      <c r="G68" s="256">
        <v>1658.7166666666665</v>
      </c>
      <c r="H68" s="256">
        <v>1706.7166666666665</v>
      </c>
      <c r="I68" s="256">
        <v>1719.8333333333333</v>
      </c>
      <c r="J68" s="256">
        <v>1730.7166666666665</v>
      </c>
      <c r="K68" s="254">
        <v>1708.95</v>
      </c>
      <c r="L68" s="254">
        <v>1684.95</v>
      </c>
      <c r="M68" s="254">
        <v>3.9195700000000002</v>
      </c>
    </row>
    <row r="69" spans="1:13">
      <c r="A69" s="273">
        <v>60</v>
      </c>
      <c r="B69" s="254" t="s">
        <v>85</v>
      </c>
      <c r="C69" s="254">
        <v>698.75</v>
      </c>
      <c r="D69" s="256">
        <v>699.18333333333339</v>
      </c>
      <c r="E69" s="256">
        <v>693.56666666666683</v>
      </c>
      <c r="F69" s="256">
        <v>688.38333333333344</v>
      </c>
      <c r="G69" s="256">
        <v>682.76666666666688</v>
      </c>
      <c r="H69" s="256">
        <v>704.36666666666679</v>
      </c>
      <c r="I69" s="256">
        <v>709.98333333333335</v>
      </c>
      <c r="J69" s="256">
        <v>715.16666666666674</v>
      </c>
      <c r="K69" s="254">
        <v>704.8</v>
      </c>
      <c r="L69" s="254">
        <v>694</v>
      </c>
      <c r="M69" s="254">
        <v>10.609360000000001</v>
      </c>
    </row>
    <row r="70" spans="1:13">
      <c r="A70" s="273">
        <v>61</v>
      </c>
      <c r="B70" s="254" t="s">
        <v>232</v>
      </c>
      <c r="C70" s="254">
        <v>908.1</v>
      </c>
      <c r="D70" s="256">
        <v>902.66666666666663</v>
      </c>
      <c r="E70" s="256">
        <v>888.0333333333333</v>
      </c>
      <c r="F70" s="256">
        <v>867.9666666666667</v>
      </c>
      <c r="G70" s="256">
        <v>853.33333333333337</v>
      </c>
      <c r="H70" s="256">
        <v>922.73333333333323</v>
      </c>
      <c r="I70" s="256">
        <v>937.36666666666667</v>
      </c>
      <c r="J70" s="256">
        <v>957.43333333333317</v>
      </c>
      <c r="K70" s="254">
        <v>917.3</v>
      </c>
      <c r="L70" s="254">
        <v>882.6</v>
      </c>
      <c r="M70" s="254">
        <v>3.7486299999999999</v>
      </c>
    </row>
    <row r="71" spans="1:13">
      <c r="A71" s="273">
        <v>62</v>
      </c>
      <c r="B71" s="254" t="s">
        <v>233</v>
      </c>
      <c r="C71" s="254">
        <v>413.8</v>
      </c>
      <c r="D71" s="256">
        <v>414.43333333333334</v>
      </c>
      <c r="E71" s="256">
        <v>409.86666666666667</v>
      </c>
      <c r="F71" s="256">
        <v>405.93333333333334</v>
      </c>
      <c r="G71" s="256">
        <v>401.36666666666667</v>
      </c>
      <c r="H71" s="256">
        <v>418.36666666666667</v>
      </c>
      <c r="I71" s="256">
        <v>422.93333333333339</v>
      </c>
      <c r="J71" s="256">
        <v>426.86666666666667</v>
      </c>
      <c r="K71" s="254">
        <v>419</v>
      </c>
      <c r="L71" s="254">
        <v>410.5</v>
      </c>
      <c r="M71" s="254">
        <v>5.6483999999999996</v>
      </c>
    </row>
    <row r="72" spans="1:13">
      <c r="A72" s="273">
        <v>63</v>
      </c>
      <c r="B72" s="254" t="s">
        <v>86</v>
      </c>
      <c r="C72" s="254">
        <v>831.85</v>
      </c>
      <c r="D72" s="256">
        <v>832.13333333333321</v>
      </c>
      <c r="E72" s="256">
        <v>825.26666666666642</v>
      </c>
      <c r="F72" s="256">
        <v>818.68333333333317</v>
      </c>
      <c r="G72" s="256">
        <v>811.81666666666638</v>
      </c>
      <c r="H72" s="256">
        <v>838.71666666666647</v>
      </c>
      <c r="I72" s="256">
        <v>845.58333333333326</v>
      </c>
      <c r="J72" s="256">
        <v>852.16666666666652</v>
      </c>
      <c r="K72" s="254">
        <v>839</v>
      </c>
      <c r="L72" s="254">
        <v>825.55</v>
      </c>
      <c r="M72" s="254">
        <v>7.9382400000000004</v>
      </c>
    </row>
    <row r="73" spans="1:13">
      <c r="A73" s="273">
        <v>64</v>
      </c>
      <c r="B73" s="254" t="s">
        <v>92</v>
      </c>
      <c r="C73" s="254">
        <v>290.25</v>
      </c>
      <c r="D73" s="256">
        <v>291.35000000000002</v>
      </c>
      <c r="E73" s="256">
        <v>287.25000000000006</v>
      </c>
      <c r="F73" s="256">
        <v>284.25000000000006</v>
      </c>
      <c r="G73" s="256">
        <v>280.15000000000009</v>
      </c>
      <c r="H73" s="256">
        <v>294.35000000000002</v>
      </c>
      <c r="I73" s="256">
        <v>298.44999999999993</v>
      </c>
      <c r="J73" s="256">
        <v>301.45</v>
      </c>
      <c r="K73" s="254">
        <v>295.45</v>
      </c>
      <c r="L73" s="254">
        <v>288.35000000000002</v>
      </c>
      <c r="M73" s="254">
        <v>34.329549999999998</v>
      </c>
    </row>
    <row r="74" spans="1:13">
      <c r="A74" s="273">
        <v>65</v>
      </c>
      <c r="B74" s="254" t="s">
        <v>87</v>
      </c>
      <c r="C74" s="254">
        <v>575.20000000000005</v>
      </c>
      <c r="D74" s="256">
        <v>571.1</v>
      </c>
      <c r="E74" s="256">
        <v>565.45000000000005</v>
      </c>
      <c r="F74" s="256">
        <v>555.70000000000005</v>
      </c>
      <c r="G74" s="256">
        <v>550.05000000000007</v>
      </c>
      <c r="H74" s="256">
        <v>580.85</v>
      </c>
      <c r="I74" s="256">
        <v>586.49999999999989</v>
      </c>
      <c r="J74" s="256">
        <v>596.25</v>
      </c>
      <c r="K74" s="254">
        <v>576.75</v>
      </c>
      <c r="L74" s="254">
        <v>561.35</v>
      </c>
      <c r="M74" s="254">
        <v>13.62412</v>
      </c>
    </row>
    <row r="75" spans="1:13">
      <c r="A75" s="273">
        <v>66</v>
      </c>
      <c r="B75" s="254" t="s">
        <v>234</v>
      </c>
      <c r="C75" s="254">
        <v>1801.05</v>
      </c>
      <c r="D75" s="256">
        <v>1798.0166666666667</v>
      </c>
      <c r="E75" s="256">
        <v>1773.0333333333333</v>
      </c>
      <c r="F75" s="256">
        <v>1745.0166666666667</v>
      </c>
      <c r="G75" s="256">
        <v>1720.0333333333333</v>
      </c>
      <c r="H75" s="256">
        <v>1826.0333333333333</v>
      </c>
      <c r="I75" s="256">
        <v>1851.0166666666664</v>
      </c>
      <c r="J75" s="256">
        <v>1879.0333333333333</v>
      </c>
      <c r="K75" s="254">
        <v>1823</v>
      </c>
      <c r="L75" s="254">
        <v>1770</v>
      </c>
      <c r="M75" s="254">
        <v>0.67110999999999998</v>
      </c>
    </row>
    <row r="76" spans="1:13">
      <c r="A76" s="273">
        <v>67</v>
      </c>
      <c r="B76" s="254" t="s">
        <v>828</v>
      </c>
      <c r="C76" s="254">
        <v>177.45</v>
      </c>
      <c r="D76" s="256">
        <v>178.70000000000002</v>
      </c>
      <c r="E76" s="256">
        <v>174.75000000000003</v>
      </c>
      <c r="F76" s="256">
        <v>172.05</v>
      </c>
      <c r="G76" s="256">
        <v>168.10000000000002</v>
      </c>
      <c r="H76" s="256">
        <v>181.40000000000003</v>
      </c>
      <c r="I76" s="256">
        <v>185.35000000000002</v>
      </c>
      <c r="J76" s="256">
        <v>188.05000000000004</v>
      </c>
      <c r="K76" s="254">
        <v>182.65</v>
      </c>
      <c r="L76" s="254">
        <v>176</v>
      </c>
      <c r="M76" s="254">
        <v>5.3098900000000002</v>
      </c>
    </row>
    <row r="77" spans="1:13">
      <c r="A77" s="273">
        <v>68</v>
      </c>
      <c r="B77" s="254" t="s">
        <v>90</v>
      </c>
      <c r="C77" s="254">
        <v>4250.3500000000004</v>
      </c>
      <c r="D77" s="256">
        <v>4235.0333333333328</v>
      </c>
      <c r="E77" s="256">
        <v>4210.3666666666659</v>
      </c>
      <c r="F77" s="256">
        <v>4170.3833333333332</v>
      </c>
      <c r="G77" s="256">
        <v>4145.7166666666662</v>
      </c>
      <c r="H77" s="256">
        <v>4275.0166666666655</v>
      </c>
      <c r="I77" s="256">
        <v>4299.6833333333334</v>
      </c>
      <c r="J77" s="256">
        <v>4339.6666666666652</v>
      </c>
      <c r="K77" s="254">
        <v>4259.7</v>
      </c>
      <c r="L77" s="254">
        <v>4195.05</v>
      </c>
      <c r="M77" s="254">
        <v>3.89303</v>
      </c>
    </row>
    <row r="78" spans="1:13">
      <c r="A78" s="273">
        <v>69</v>
      </c>
      <c r="B78" s="254" t="s">
        <v>348</v>
      </c>
      <c r="C78" s="254">
        <v>3194.05</v>
      </c>
      <c r="D78" s="256">
        <v>3216.2666666666664</v>
      </c>
      <c r="E78" s="256">
        <v>3137.7833333333328</v>
      </c>
      <c r="F78" s="256">
        <v>3081.5166666666664</v>
      </c>
      <c r="G78" s="256">
        <v>3003.0333333333328</v>
      </c>
      <c r="H78" s="256">
        <v>3272.5333333333328</v>
      </c>
      <c r="I78" s="256">
        <v>3351.0166666666664</v>
      </c>
      <c r="J78" s="256">
        <v>3407.2833333333328</v>
      </c>
      <c r="K78" s="254">
        <v>3294.75</v>
      </c>
      <c r="L78" s="254">
        <v>3160</v>
      </c>
      <c r="M78" s="254">
        <v>4.8606100000000003</v>
      </c>
    </row>
    <row r="79" spans="1:13">
      <c r="A79" s="273">
        <v>70</v>
      </c>
      <c r="B79" s="254" t="s">
        <v>93</v>
      </c>
      <c r="C79" s="254">
        <v>5277.65</v>
      </c>
      <c r="D79" s="256">
        <v>5280.8833333333323</v>
      </c>
      <c r="E79" s="256">
        <v>5246.8166666666648</v>
      </c>
      <c r="F79" s="256">
        <v>5215.9833333333327</v>
      </c>
      <c r="G79" s="256">
        <v>5181.9166666666652</v>
      </c>
      <c r="H79" s="256">
        <v>5311.7166666666644</v>
      </c>
      <c r="I79" s="256">
        <v>5345.7833333333319</v>
      </c>
      <c r="J79" s="256">
        <v>5376.6166666666641</v>
      </c>
      <c r="K79" s="254">
        <v>5314.95</v>
      </c>
      <c r="L79" s="254">
        <v>5250.05</v>
      </c>
      <c r="M79" s="254">
        <v>3.6618200000000001</v>
      </c>
    </row>
    <row r="80" spans="1:13">
      <c r="A80" s="273">
        <v>71</v>
      </c>
      <c r="B80" s="254" t="s">
        <v>235</v>
      </c>
      <c r="C80" s="254">
        <v>75.099999999999994</v>
      </c>
      <c r="D80" s="256">
        <v>75.8</v>
      </c>
      <c r="E80" s="256">
        <v>73.599999999999994</v>
      </c>
      <c r="F80" s="256">
        <v>72.099999999999994</v>
      </c>
      <c r="G80" s="256">
        <v>69.899999999999991</v>
      </c>
      <c r="H80" s="256">
        <v>77.3</v>
      </c>
      <c r="I80" s="256">
        <v>79.500000000000014</v>
      </c>
      <c r="J80" s="256">
        <v>81</v>
      </c>
      <c r="K80" s="254">
        <v>78</v>
      </c>
      <c r="L80" s="254">
        <v>74.3</v>
      </c>
      <c r="M80" s="254">
        <v>63.612749999999998</v>
      </c>
    </row>
    <row r="81" spans="1:13">
      <c r="A81" s="273">
        <v>72</v>
      </c>
      <c r="B81" s="254" t="s">
        <v>94</v>
      </c>
      <c r="C81" s="254">
        <v>2706.75</v>
      </c>
      <c r="D81" s="256">
        <v>2711.9166666666665</v>
      </c>
      <c r="E81" s="256">
        <v>2688.833333333333</v>
      </c>
      <c r="F81" s="256">
        <v>2670.9166666666665</v>
      </c>
      <c r="G81" s="256">
        <v>2647.833333333333</v>
      </c>
      <c r="H81" s="256">
        <v>2729.833333333333</v>
      </c>
      <c r="I81" s="256">
        <v>2752.9166666666661</v>
      </c>
      <c r="J81" s="256">
        <v>2770.833333333333</v>
      </c>
      <c r="K81" s="254">
        <v>2735</v>
      </c>
      <c r="L81" s="254">
        <v>2694</v>
      </c>
      <c r="M81" s="254">
        <v>4.0274099999999997</v>
      </c>
    </row>
    <row r="82" spans="1:13">
      <c r="A82" s="273">
        <v>73</v>
      </c>
      <c r="B82" s="254" t="s">
        <v>236</v>
      </c>
      <c r="C82" s="254">
        <v>553.20000000000005</v>
      </c>
      <c r="D82" s="256">
        <v>553.23333333333335</v>
      </c>
      <c r="E82" s="256">
        <v>544.9666666666667</v>
      </c>
      <c r="F82" s="256">
        <v>536.73333333333335</v>
      </c>
      <c r="G82" s="256">
        <v>528.4666666666667</v>
      </c>
      <c r="H82" s="256">
        <v>561.4666666666667</v>
      </c>
      <c r="I82" s="256">
        <v>569.73333333333335</v>
      </c>
      <c r="J82" s="256">
        <v>577.9666666666667</v>
      </c>
      <c r="K82" s="254">
        <v>561.5</v>
      </c>
      <c r="L82" s="254">
        <v>545</v>
      </c>
      <c r="M82" s="254">
        <v>6.1577700000000002</v>
      </c>
    </row>
    <row r="83" spans="1:13">
      <c r="A83" s="273">
        <v>74</v>
      </c>
      <c r="B83" s="254" t="s">
        <v>237</v>
      </c>
      <c r="C83" s="254">
        <v>1533.9</v>
      </c>
      <c r="D83" s="256">
        <v>1532.3</v>
      </c>
      <c r="E83" s="256">
        <v>1516.6</v>
      </c>
      <c r="F83" s="256">
        <v>1499.3</v>
      </c>
      <c r="G83" s="256">
        <v>1483.6</v>
      </c>
      <c r="H83" s="256">
        <v>1549.6</v>
      </c>
      <c r="I83" s="256">
        <v>1565.3000000000002</v>
      </c>
      <c r="J83" s="256">
        <v>1582.6</v>
      </c>
      <c r="K83" s="254">
        <v>1548</v>
      </c>
      <c r="L83" s="254">
        <v>1515</v>
      </c>
      <c r="M83" s="254">
        <v>0.63429000000000002</v>
      </c>
    </row>
    <row r="84" spans="1:13">
      <c r="A84" s="273">
        <v>75</v>
      </c>
      <c r="B84" s="254" t="s">
        <v>96</v>
      </c>
      <c r="C84" s="254">
        <v>1155.55</v>
      </c>
      <c r="D84" s="256">
        <v>1161.3166666666666</v>
      </c>
      <c r="E84" s="256">
        <v>1146.7833333333333</v>
      </c>
      <c r="F84" s="256">
        <v>1138.0166666666667</v>
      </c>
      <c r="G84" s="256">
        <v>1123.4833333333333</v>
      </c>
      <c r="H84" s="256">
        <v>1170.0833333333333</v>
      </c>
      <c r="I84" s="256">
        <v>1184.6166666666666</v>
      </c>
      <c r="J84" s="256">
        <v>1193.3833333333332</v>
      </c>
      <c r="K84" s="254">
        <v>1175.8499999999999</v>
      </c>
      <c r="L84" s="254">
        <v>1152.55</v>
      </c>
      <c r="M84" s="254">
        <v>4.98705</v>
      </c>
    </row>
    <row r="85" spans="1:13">
      <c r="A85" s="273">
        <v>76</v>
      </c>
      <c r="B85" s="254" t="s">
        <v>97</v>
      </c>
      <c r="C85" s="254">
        <v>181.9</v>
      </c>
      <c r="D85" s="256">
        <v>182.95000000000002</v>
      </c>
      <c r="E85" s="256">
        <v>180.45000000000005</v>
      </c>
      <c r="F85" s="256">
        <v>179.00000000000003</v>
      </c>
      <c r="G85" s="256">
        <v>176.50000000000006</v>
      </c>
      <c r="H85" s="256">
        <v>184.40000000000003</v>
      </c>
      <c r="I85" s="256">
        <v>186.89999999999998</v>
      </c>
      <c r="J85" s="256">
        <v>188.35000000000002</v>
      </c>
      <c r="K85" s="254">
        <v>185.45</v>
      </c>
      <c r="L85" s="254">
        <v>181.5</v>
      </c>
      <c r="M85" s="254">
        <v>22.487269999999999</v>
      </c>
    </row>
    <row r="86" spans="1:13">
      <c r="A86" s="273">
        <v>77</v>
      </c>
      <c r="B86" s="254" t="s">
        <v>98</v>
      </c>
      <c r="C86" s="254">
        <v>84.85</v>
      </c>
      <c r="D86" s="256">
        <v>84.766666666666666</v>
      </c>
      <c r="E86" s="256">
        <v>84.133333333333326</v>
      </c>
      <c r="F86" s="256">
        <v>83.416666666666657</v>
      </c>
      <c r="G86" s="256">
        <v>82.783333333333317</v>
      </c>
      <c r="H86" s="256">
        <v>85.483333333333334</v>
      </c>
      <c r="I86" s="256">
        <v>86.116666666666688</v>
      </c>
      <c r="J86" s="256">
        <v>86.833333333333343</v>
      </c>
      <c r="K86" s="254">
        <v>85.4</v>
      </c>
      <c r="L86" s="254">
        <v>84.05</v>
      </c>
      <c r="M86" s="254">
        <v>122.88876999999999</v>
      </c>
    </row>
    <row r="87" spans="1:13">
      <c r="A87" s="273">
        <v>78</v>
      </c>
      <c r="B87" s="254" t="s">
        <v>359</v>
      </c>
      <c r="C87" s="254">
        <v>232.9</v>
      </c>
      <c r="D87" s="256">
        <v>232.76666666666665</v>
      </c>
      <c r="E87" s="256">
        <v>231.5333333333333</v>
      </c>
      <c r="F87" s="256">
        <v>230.16666666666666</v>
      </c>
      <c r="G87" s="256">
        <v>228.93333333333331</v>
      </c>
      <c r="H87" s="256">
        <v>234.1333333333333</v>
      </c>
      <c r="I87" s="256">
        <v>235.36666666666665</v>
      </c>
      <c r="J87" s="256">
        <v>236.73333333333329</v>
      </c>
      <c r="K87" s="254">
        <v>234</v>
      </c>
      <c r="L87" s="254">
        <v>231.4</v>
      </c>
      <c r="M87" s="254">
        <v>12.21504</v>
      </c>
    </row>
    <row r="88" spans="1:13">
      <c r="A88" s="273">
        <v>79</v>
      </c>
      <c r="B88" s="254" t="s">
        <v>240</v>
      </c>
      <c r="C88" s="254">
        <v>66.95</v>
      </c>
      <c r="D88" s="256">
        <v>67.033333333333346</v>
      </c>
      <c r="E88" s="256">
        <v>65.916666666666686</v>
      </c>
      <c r="F88" s="256">
        <v>64.88333333333334</v>
      </c>
      <c r="G88" s="256">
        <v>63.76666666666668</v>
      </c>
      <c r="H88" s="256">
        <v>68.066666666666691</v>
      </c>
      <c r="I88" s="256">
        <v>69.183333333333337</v>
      </c>
      <c r="J88" s="256">
        <v>70.216666666666697</v>
      </c>
      <c r="K88" s="254">
        <v>68.150000000000006</v>
      </c>
      <c r="L88" s="254">
        <v>66</v>
      </c>
      <c r="M88" s="254">
        <v>21.184670000000001</v>
      </c>
    </row>
    <row r="89" spans="1:13">
      <c r="A89" s="273">
        <v>80</v>
      </c>
      <c r="B89" s="254" t="s">
        <v>99</v>
      </c>
      <c r="C89" s="254">
        <v>152.25</v>
      </c>
      <c r="D89" s="256">
        <v>152.98333333333332</v>
      </c>
      <c r="E89" s="256">
        <v>151.01666666666665</v>
      </c>
      <c r="F89" s="256">
        <v>149.78333333333333</v>
      </c>
      <c r="G89" s="256">
        <v>147.81666666666666</v>
      </c>
      <c r="H89" s="256">
        <v>154.21666666666664</v>
      </c>
      <c r="I89" s="256">
        <v>156.18333333333328</v>
      </c>
      <c r="J89" s="256">
        <v>157.41666666666663</v>
      </c>
      <c r="K89" s="254">
        <v>154.94999999999999</v>
      </c>
      <c r="L89" s="254">
        <v>151.75</v>
      </c>
      <c r="M89" s="254">
        <v>81.712270000000004</v>
      </c>
    </row>
    <row r="90" spans="1:13">
      <c r="A90" s="273">
        <v>81</v>
      </c>
      <c r="B90" s="254" t="s">
        <v>102</v>
      </c>
      <c r="C90" s="254">
        <v>31.75</v>
      </c>
      <c r="D90" s="256">
        <v>32.116666666666667</v>
      </c>
      <c r="E90" s="256">
        <v>30.983333333333334</v>
      </c>
      <c r="F90" s="256">
        <v>30.216666666666669</v>
      </c>
      <c r="G90" s="256">
        <v>29.083333333333336</v>
      </c>
      <c r="H90" s="256">
        <v>32.883333333333333</v>
      </c>
      <c r="I90" s="256">
        <v>34.016666666666673</v>
      </c>
      <c r="J90" s="256">
        <v>34.783333333333331</v>
      </c>
      <c r="K90" s="254">
        <v>33.25</v>
      </c>
      <c r="L90" s="254">
        <v>31.35</v>
      </c>
      <c r="M90" s="254">
        <v>510.87108000000001</v>
      </c>
    </row>
    <row r="91" spans="1:13">
      <c r="A91" s="273">
        <v>82</v>
      </c>
      <c r="B91" s="254" t="s">
        <v>241</v>
      </c>
      <c r="C91" s="254">
        <v>198.75</v>
      </c>
      <c r="D91" s="256">
        <v>198.81666666666669</v>
      </c>
      <c r="E91" s="256">
        <v>197.08333333333337</v>
      </c>
      <c r="F91" s="256">
        <v>195.41666666666669</v>
      </c>
      <c r="G91" s="256">
        <v>193.68333333333337</v>
      </c>
      <c r="H91" s="256">
        <v>200.48333333333338</v>
      </c>
      <c r="I91" s="256">
        <v>202.21666666666667</v>
      </c>
      <c r="J91" s="256">
        <v>203.88333333333338</v>
      </c>
      <c r="K91" s="254">
        <v>200.55</v>
      </c>
      <c r="L91" s="254">
        <v>197.15</v>
      </c>
      <c r="M91" s="254">
        <v>2.6524399999999999</v>
      </c>
    </row>
    <row r="92" spans="1:13">
      <c r="A92" s="273">
        <v>83</v>
      </c>
      <c r="B92" s="254" t="s">
        <v>100</v>
      </c>
      <c r="C92" s="254">
        <v>631.25</v>
      </c>
      <c r="D92" s="256">
        <v>633.33333333333337</v>
      </c>
      <c r="E92" s="256">
        <v>623.91666666666674</v>
      </c>
      <c r="F92" s="256">
        <v>616.58333333333337</v>
      </c>
      <c r="G92" s="256">
        <v>607.16666666666674</v>
      </c>
      <c r="H92" s="256">
        <v>640.66666666666674</v>
      </c>
      <c r="I92" s="256">
        <v>650.08333333333348</v>
      </c>
      <c r="J92" s="256">
        <v>657.41666666666674</v>
      </c>
      <c r="K92" s="254">
        <v>642.75</v>
      </c>
      <c r="L92" s="254">
        <v>626</v>
      </c>
      <c r="M92" s="254">
        <v>11.061059999999999</v>
      </c>
    </row>
    <row r="93" spans="1:13">
      <c r="A93" s="273">
        <v>84</v>
      </c>
      <c r="B93" s="254" t="s">
        <v>242</v>
      </c>
      <c r="C93" s="254">
        <v>616.65</v>
      </c>
      <c r="D93" s="256">
        <v>627.44999999999993</v>
      </c>
      <c r="E93" s="256">
        <v>600.19999999999982</v>
      </c>
      <c r="F93" s="256">
        <v>583.74999999999989</v>
      </c>
      <c r="G93" s="256">
        <v>556.49999999999977</v>
      </c>
      <c r="H93" s="256">
        <v>643.89999999999986</v>
      </c>
      <c r="I93" s="256">
        <v>671.15000000000009</v>
      </c>
      <c r="J93" s="256">
        <v>687.59999999999991</v>
      </c>
      <c r="K93" s="254">
        <v>654.70000000000005</v>
      </c>
      <c r="L93" s="254">
        <v>611</v>
      </c>
      <c r="M93" s="254">
        <v>20.51707</v>
      </c>
    </row>
    <row r="94" spans="1:13">
      <c r="A94" s="273">
        <v>85</v>
      </c>
      <c r="B94" s="254" t="s">
        <v>103</v>
      </c>
      <c r="C94" s="254">
        <v>870.4</v>
      </c>
      <c r="D94" s="256">
        <v>872.51666666666677</v>
      </c>
      <c r="E94" s="256">
        <v>865.18333333333351</v>
      </c>
      <c r="F94" s="256">
        <v>859.9666666666667</v>
      </c>
      <c r="G94" s="256">
        <v>852.63333333333344</v>
      </c>
      <c r="H94" s="256">
        <v>877.73333333333358</v>
      </c>
      <c r="I94" s="256">
        <v>885.06666666666683</v>
      </c>
      <c r="J94" s="256">
        <v>890.28333333333364</v>
      </c>
      <c r="K94" s="254">
        <v>879.85</v>
      </c>
      <c r="L94" s="254">
        <v>867.3</v>
      </c>
      <c r="M94" s="254">
        <v>10.629189999999999</v>
      </c>
    </row>
    <row r="95" spans="1:13">
      <c r="A95" s="273">
        <v>86</v>
      </c>
      <c r="B95" s="254" t="s">
        <v>243</v>
      </c>
      <c r="C95" s="254">
        <v>561.04999999999995</v>
      </c>
      <c r="D95" s="256">
        <v>567.91666666666663</v>
      </c>
      <c r="E95" s="256">
        <v>544.43333333333328</v>
      </c>
      <c r="F95" s="256">
        <v>527.81666666666661</v>
      </c>
      <c r="G95" s="256">
        <v>504.33333333333326</v>
      </c>
      <c r="H95" s="256">
        <v>584.5333333333333</v>
      </c>
      <c r="I95" s="256">
        <v>608.01666666666665</v>
      </c>
      <c r="J95" s="256">
        <v>624.63333333333333</v>
      </c>
      <c r="K95" s="254">
        <v>591.4</v>
      </c>
      <c r="L95" s="254">
        <v>551.29999999999995</v>
      </c>
      <c r="M95" s="254">
        <v>10.61857</v>
      </c>
    </row>
    <row r="96" spans="1:13">
      <c r="A96" s="273">
        <v>87</v>
      </c>
      <c r="B96" s="254" t="s">
        <v>244</v>
      </c>
      <c r="C96" s="254">
        <v>1383.55</v>
      </c>
      <c r="D96" s="256">
        <v>1393.3500000000001</v>
      </c>
      <c r="E96" s="256">
        <v>1370.2500000000002</v>
      </c>
      <c r="F96" s="256">
        <v>1356.95</v>
      </c>
      <c r="G96" s="256">
        <v>1333.8500000000001</v>
      </c>
      <c r="H96" s="256">
        <v>1406.6500000000003</v>
      </c>
      <c r="I96" s="256">
        <v>1429.7500000000002</v>
      </c>
      <c r="J96" s="256">
        <v>1443.0500000000004</v>
      </c>
      <c r="K96" s="254">
        <v>1416.45</v>
      </c>
      <c r="L96" s="254">
        <v>1380.05</v>
      </c>
      <c r="M96" s="254">
        <v>3.60758</v>
      </c>
    </row>
    <row r="97" spans="1:13">
      <c r="A97" s="273">
        <v>88</v>
      </c>
      <c r="B97" s="254" t="s">
        <v>104</v>
      </c>
      <c r="C97" s="254">
        <v>1498.9</v>
      </c>
      <c r="D97" s="256">
        <v>1497.8</v>
      </c>
      <c r="E97" s="256">
        <v>1488.6</v>
      </c>
      <c r="F97" s="256">
        <v>1478.3</v>
      </c>
      <c r="G97" s="256">
        <v>1469.1</v>
      </c>
      <c r="H97" s="256">
        <v>1508.1</v>
      </c>
      <c r="I97" s="256">
        <v>1517.3000000000002</v>
      </c>
      <c r="J97" s="256">
        <v>1527.6</v>
      </c>
      <c r="K97" s="254">
        <v>1507</v>
      </c>
      <c r="L97" s="254">
        <v>1487.5</v>
      </c>
      <c r="M97" s="254">
        <v>11.45885</v>
      </c>
    </row>
    <row r="98" spans="1:13">
      <c r="A98" s="273">
        <v>89</v>
      </c>
      <c r="B98" s="254" t="s">
        <v>372</v>
      </c>
      <c r="C98" s="254">
        <v>654.95000000000005</v>
      </c>
      <c r="D98" s="256">
        <v>652.68333333333339</v>
      </c>
      <c r="E98" s="256">
        <v>646.41666666666674</v>
      </c>
      <c r="F98" s="256">
        <v>637.88333333333333</v>
      </c>
      <c r="G98" s="256">
        <v>631.61666666666667</v>
      </c>
      <c r="H98" s="256">
        <v>661.21666666666681</v>
      </c>
      <c r="I98" s="256">
        <v>667.48333333333346</v>
      </c>
      <c r="J98" s="256">
        <v>676.01666666666688</v>
      </c>
      <c r="K98" s="254">
        <v>658.95</v>
      </c>
      <c r="L98" s="254">
        <v>644.15</v>
      </c>
      <c r="M98" s="254">
        <v>17.392389999999999</v>
      </c>
    </row>
    <row r="99" spans="1:13">
      <c r="A99" s="273">
        <v>90</v>
      </c>
      <c r="B99" s="254" t="s">
        <v>246</v>
      </c>
      <c r="C99" s="254">
        <v>339.55</v>
      </c>
      <c r="D99" s="256">
        <v>338.05</v>
      </c>
      <c r="E99" s="256">
        <v>335.8</v>
      </c>
      <c r="F99" s="256">
        <v>332.05</v>
      </c>
      <c r="G99" s="256">
        <v>329.8</v>
      </c>
      <c r="H99" s="256">
        <v>341.8</v>
      </c>
      <c r="I99" s="256">
        <v>344.05</v>
      </c>
      <c r="J99" s="256">
        <v>347.8</v>
      </c>
      <c r="K99" s="254">
        <v>340.3</v>
      </c>
      <c r="L99" s="254">
        <v>334.3</v>
      </c>
      <c r="M99" s="254">
        <v>11.081519999999999</v>
      </c>
    </row>
    <row r="100" spans="1:13">
      <c r="A100" s="273">
        <v>91</v>
      </c>
      <c r="B100" s="254" t="s">
        <v>107</v>
      </c>
      <c r="C100" s="254">
        <v>989.7</v>
      </c>
      <c r="D100" s="256">
        <v>984.4666666666667</v>
      </c>
      <c r="E100" s="256">
        <v>974.33333333333337</v>
      </c>
      <c r="F100" s="256">
        <v>958.9666666666667</v>
      </c>
      <c r="G100" s="256">
        <v>948.83333333333337</v>
      </c>
      <c r="H100" s="256">
        <v>999.83333333333337</v>
      </c>
      <c r="I100" s="256">
        <v>1009.9666666666666</v>
      </c>
      <c r="J100" s="256">
        <v>1025.3333333333335</v>
      </c>
      <c r="K100" s="254">
        <v>994.6</v>
      </c>
      <c r="L100" s="254">
        <v>969.1</v>
      </c>
      <c r="M100" s="254">
        <v>46.865670000000001</v>
      </c>
    </row>
    <row r="101" spans="1:13">
      <c r="A101" s="273">
        <v>92</v>
      </c>
      <c r="B101" s="254" t="s">
        <v>248</v>
      </c>
      <c r="C101" s="254">
        <v>2934.55</v>
      </c>
      <c r="D101" s="256">
        <v>2940.4833333333336</v>
      </c>
      <c r="E101" s="256">
        <v>2910.9666666666672</v>
      </c>
      <c r="F101" s="256">
        <v>2887.3833333333337</v>
      </c>
      <c r="G101" s="256">
        <v>2857.8666666666672</v>
      </c>
      <c r="H101" s="256">
        <v>2964.0666666666671</v>
      </c>
      <c r="I101" s="256">
        <v>2993.5833333333335</v>
      </c>
      <c r="J101" s="256">
        <v>3017.166666666667</v>
      </c>
      <c r="K101" s="254">
        <v>2970</v>
      </c>
      <c r="L101" s="254">
        <v>2916.9</v>
      </c>
      <c r="M101" s="254">
        <v>1.1986600000000001</v>
      </c>
    </row>
    <row r="102" spans="1:13">
      <c r="A102" s="273">
        <v>93</v>
      </c>
      <c r="B102" s="254" t="s">
        <v>109</v>
      </c>
      <c r="C102" s="254">
        <v>1506.25</v>
      </c>
      <c r="D102" s="256">
        <v>1502.5666666666666</v>
      </c>
      <c r="E102" s="256">
        <v>1491.6833333333332</v>
      </c>
      <c r="F102" s="256">
        <v>1477.1166666666666</v>
      </c>
      <c r="G102" s="256">
        <v>1466.2333333333331</v>
      </c>
      <c r="H102" s="256">
        <v>1517.1333333333332</v>
      </c>
      <c r="I102" s="256">
        <v>1528.0166666666664</v>
      </c>
      <c r="J102" s="256">
        <v>1542.5833333333333</v>
      </c>
      <c r="K102" s="254">
        <v>1513.45</v>
      </c>
      <c r="L102" s="254">
        <v>1488</v>
      </c>
      <c r="M102" s="254">
        <v>73.925120000000007</v>
      </c>
    </row>
    <row r="103" spans="1:13">
      <c r="A103" s="273">
        <v>94</v>
      </c>
      <c r="B103" s="254" t="s">
        <v>249</v>
      </c>
      <c r="C103" s="254">
        <v>719.6</v>
      </c>
      <c r="D103" s="256">
        <v>718.03333333333342</v>
      </c>
      <c r="E103" s="256">
        <v>713.61666666666679</v>
      </c>
      <c r="F103" s="256">
        <v>707.63333333333333</v>
      </c>
      <c r="G103" s="256">
        <v>703.2166666666667</v>
      </c>
      <c r="H103" s="256">
        <v>724.01666666666688</v>
      </c>
      <c r="I103" s="256">
        <v>728.43333333333362</v>
      </c>
      <c r="J103" s="256">
        <v>734.41666666666697</v>
      </c>
      <c r="K103" s="254">
        <v>722.45</v>
      </c>
      <c r="L103" s="254">
        <v>712.05</v>
      </c>
      <c r="M103" s="254">
        <v>16.529820000000001</v>
      </c>
    </row>
    <row r="104" spans="1:13">
      <c r="A104" s="273">
        <v>95</v>
      </c>
      <c r="B104" s="254" t="s">
        <v>105</v>
      </c>
      <c r="C104" s="254">
        <v>991.55</v>
      </c>
      <c r="D104" s="256">
        <v>993.81666666666661</v>
      </c>
      <c r="E104" s="256">
        <v>983.03333333333319</v>
      </c>
      <c r="F104" s="256">
        <v>974.51666666666654</v>
      </c>
      <c r="G104" s="256">
        <v>963.73333333333312</v>
      </c>
      <c r="H104" s="256">
        <v>1002.3333333333333</v>
      </c>
      <c r="I104" s="256">
        <v>1013.1166666666666</v>
      </c>
      <c r="J104" s="256">
        <v>1021.6333333333333</v>
      </c>
      <c r="K104" s="254">
        <v>1004.6</v>
      </c>
      <c r="L104" s="254">
        <v>985.3</v>
      </c>
      <c r="M104" s="254">
        <v>7.1851900000000004</v>
      </c>
    </row>
    <row r="105" spans="1:13">
      <c r="A105" s="273">
        <v>96</v>
      </c>
      <c r="B105" s="254" t="s">
        <v>110</v>
      </c>
      <c r="C105" s="254">
        <v>2906.95</v>
      </c>
      <c r="D105" s="256">
        <v>2913.4833333333336</v>
      </c>
      <c r="E105" s="256">
        <v>2886.9666666666672</v>
      </c>
      <c r="F105" s="256">
        <v>2866.9833333333336</v>
      </c>
      <c r="G105" s="256">
        <v>2840.4666666666672</v>
      </c>
      <c r="H105" s="256">
        <v>2933.4666666666672</v>
      </c>
      <c r="I105" s="256">
        <v>2959.9833333333336</v>
      </c>
      <c r="J105" s="256">
        <v>2979.9666666666672</v>
      </c>
      <c r="K105" s="254">
        <v>2940</v>
      </c>
      <c r="L105" s="254">
        <v>2893.5</v>
      </c>
      <c r="M105" s="254">
        <v>8.4465299999999992</v>
      </c>
    </row>
    <row r="106" spans="1:13">
      <c r="A106" s="273">
        <v>97</v>
      </c>
      <c r="B106" s="254" t="s">
        <v>112</v>
      </c>
      <c r="C106" s="254">
        <v>369.05</v>
      </c>
      <c r="D106" s="256">
        <v>369.2</v>
      </c>
      <c r="E106" s="256">
        <v>365.95</v>
      </c>
      <c r="F106" s="256">
        <v>362.85</v>
      </c>
      <c r="G106" s="256">
        <v>359.6</v>
      </c>
      <c r="H106" s="256">
        <v>372.29999999999995</v>
      </c>
      <c r="I106" s="256">
        <v>375.54999999999995</v>
      </c>
      <c r="J106" s="256">
        <v>378.64999999999992</v>
      </c>
      <c r="K106" s="254">
        <v>372.45</v>
      </c>
      <c r="L106" s="254">
        <v>366.1</v>
      </c>
      <c r="M106" s="254">
        <v>90.669539999999998</v>
      </c>
    </row>
    <row r="107" spans="1:13">
      <c r="A107" s="273">
        <v>98</v>
      </c>
      <c r="B107" s="254" t="s">
        <v>113</v>
      </c>
      <c r="C107" s="254">
        <v>295.39999999999998</v>
      </c>
      <c r="D107" s="256">
        <v>297.28333333333336</v>
      </c>
      <c r="E107" s="256">
        <v>292.2166666666667</v>
      </c>
      <c r="F107" s="256">
        <v>289.03333333333336</v>
      </c>
      <c r="G107" s="256">
        <v>283.9666666666667</v>
      </c>
      <c r="H107" s="256">
        <v>300.4666666666667</v>
      </c>
      <c r="I107" s="256">
        <v>305.53333333333342</v>
      </c>
      <c r="J107" s="256">
        <v>308.7166666666667</v>
      </c>
      <c r="K107" s="254">
        <v>302.35000000000002</v>
      </c>
      <c r="L107" s="254">
        <v>294.10000000000002</v>
      </c>
      <c r="M107" s="254">
        <v>37.271329999999999</v>
      </c>
    </row>
    <row r="108" spans="1:13">
      <c r="A108" s="273">
        <v>99</v>
      </c>
      <c r="B108" s="254" t="s">
        <v>114</v>
      </c>
      <c r="C108" s="254">
        <v>2490.15</v>
      </c>
      <c r="D108" s="256">
        <v>2489.6833333333338</v>
      </c>
      <c r="E108" s="256">
        <v>2474.5666666666675</v>
      </c>
      <c r="F108" s="256">
        <v>2458.9833333333336</v>
      </c>
      <c r="G108" s="256">
        <v>2443.8666666666672</v>
      </c>
      <c r="H108" s="256">
        <v>2505.2666666666678</v>
      </c>
      <c r="I108" s="256">
        <v>2520.3833333333337</v>
      </c>
      <c r="J108" s="256">
        <v>2535.9666666666681</v>
      </c>
      <c r="K108" s="254">
        <v>2504.8000000000002</v>
      </c>
      <c r="L108" s="254">
        <v>2474.1</v>
      </c>
      <c r="M108" s="254">
        <v>7.5968099999999996</v>
      </c>
    </row>
    <row r="109" spans="1:13">
      <c r="A109" s="273">
        <v>100</v>
      </c>
      <c r="B109" s="254" t="s">
        <v>250</v>
      </c>
      <c r="C109" s="254">
        <v>336.05</v>
      </c>
      <c r="D109" s="256">
        <v>334.86666666666667</v>
      </c>
      <c r="E109" s="256">
        <v>330.83333333333337</v>
      </c>
      <c r="F109" s="256">
        <v>325.61666666666667</v>
      </c>
      <c r="G109" s="256">
        <v>321.58333333333337</v>
      </c>
      <c r="H109" s="256">
        <v>340.08333333333337</v>
      </c>
      <c r="I109" s="256">
        <v>344.11666666666667</v>
      </c>
      <c r="J109" s="256">
        <v>349.33333333333337</v>
      </c>
      <c r="K109" s="254">
        <v>338.9</v>
      </c>
      <c r="L109" s="254">
        <v>329.65</v>
      </c>
      <c r="M109" s="254">
        <v>14.00581</v>
      </c>
    </row>
    <row r="110" spans="1:13">
      <c r="A110" s="273">
        <v>101</v>
      </c>
      <c r="B110" s="254" t="s">
        <v>251</v>
      </c>
      <c r="C110" s="254">
        <v>54.9</v>
      </c>
      <c r="D110" s="256">
        <v>54.983333333333327</v>
      </c>
      <c r="E110" s="256">
        <v>54.216666666666654</v>
      </c>
      <c r="F110" s="256">
        <v>53.533333333333324</v>
      </c>
      <c r="G110" s="256">
        <v>52.766666666666652</v>
      </c>
      <c r="H110" s="256">
        <v>55.666666666666657</v>
      </c>
      <c r="I110" s="256">
        <v>56.433333333333323</v>
      </c>
      <c r="J110" s="256">
        <v>57.11666666666666</v>
      </c>
      <c r="K110" s="254">
        <v>55.75</v>
      </c>
      <c r="L110" s="254">
        <v>54.3</v>
      </c>
      <c r="M110" s="254">
        <v>42.577730000000003</v>
      </c>
    </row>
    <row r="111" spans="1:13">
      <c r="A111" s="273">
        <v>102</v>
      </c>
      <c r="B111" s="254" t="s">
        <v>108</v>
      </c>
      <c r="C111" s="254">
        <v>2487.4</v>
      </c>
      <c r="D111" s="256">
        <v>2495.7999999999997</v>
      </c>
      <c r="E111" s="256">
        <v>2476.5999999999995</v>
      </c>
      <c r="F111" s="256">
        <v>2465.7999999999997</v>
      </c>
      <c r="G111" s="256">
        <v>2446.5999999999995</v>
      </c>
      <c r="H111" s="256">
        <v>2506.5999999999995</v>
      </c>
      <c r="I111" s="256">
        <v>2525.7999999999993</v>
      </c>
      <c r="J111" s="256">
        <v>2536.5999999999995</v>
      </c>
      <c r="K111" s="254">
        <v>2515</v>
      </c>
      <c r="L111" s="254">
        <v>2485</v>
      </c>
      <c r="M111" s="254">
        <v>32.577060000000003</v>
      </c>
    </row>
    <row r="112" spans="1:13">
      <c r="A112" s="273">
        <v>103</v>
      </c>
      <c r="B112" s="254" t="s">
        <v>116</v>
      </c>
      <c r="C112" s="254">
        <v>634.04999999999995</v>
      </c>
      <c r="D112" s="256">
        <v>631.6</v>
      </c>
      <c r="E112" s="256">
        <v>626.90000000000009</v>
      </c>
      <c r="F112" s="256">
        <v>619.75000000000011</v>
      </c>
      <c r="G112" s="256">
        <v>615.05000000000018</v>
      </c>
      <c r="H112" s="256">
        <v>638.75</v>
      </c>
      <c r="I112" s="256">
        <v>643.45000000000005</v>
      </c>
      <c r="J112" s="256">
        <v>650.59999999999991</v>
      </c>
      <c r="K112" s="254">
        <v>636.29999999999995</v>
      </c>
      <c r="L112" s="254">
        <v>624.45000000000005</v>
      </c>
      <c r="M112" s="254">
        <v>128.15724</v>
      </c>
    </row>
    <row r="113" spans="1:13">
      <c r="A113" s="273">
        <v>104</v>
      </c>
      <c r="B113" s="254" t="s">
        <v>252</v>
      </c>
      <c r="C113" s="254">
        <v>1525.25</v>
      </c>
      <c r="D113" s="256">
        <v>1531.1333333333332</v>
      </c>
      <c r="E113" s="256">
        <v>1514.2666666666664</v>
      </c>
      <c r="F113" s="256">
        <v>1503.2833333333333</v>
      </c>
      <c r="G113" s="256">
        <v>1486.4166666666665</v>
      </c>
      <c r="H113" s="256">
        <v>1542.1166666666663</v>
      </c>
      <c r="I113" s="256">
        <v>1558.9833333333331</v>
      </c>
      <c r="J113" s="256">
        <v>1569.9666666666662</v>
      </c>
      <c r="K113" s="254">
        <v>1548</v>
      </c>
      <c r="L113" s="254">
        <v>1520.15</v>
      </c>
      <c r="M113" s="254">
        <v>2.1979500000000001</v>
      </c>
    </row>
    <row r="114" spans="1:13">
      <c r="A114" s="273">
        <v>105</v>
      </c>
      <c r="B114" s="254" t="s">
        <v>117</v>
      </c>
      <c r="C114" s="254">
        <v>601.04999999999995</v>
      </c>
      <c r="D114" s="256">
        <v>604.1</v>
      </c>
      <c r="E114" s="256">
        <v>596.95000000000005</v>
      </c>
      <c r="F114" s="256">
        <v>592.85</v>
      </c>
      <c r="G114" s="256">
        <v>585.70000000000005</v>
      </c>
      <c r="H114" s="256">
        <v>608.20000000000005</v>
      </c>
      <c r="I114" s="256">
        <v>615.34999999999991</v>
      </c>
      <c r="J114" s="256">
        <v>619.45000000000005</v>
      </c>
      <c r="K114" s="254">
        <v>611.25</v>
      </c>
      <c r="L114" s="254">
        <v>600</v>
      </c>
      <c r="M114" s="254">
        <v>17.845839999999999</v>
      </c>
    </row>
    <row r="115" spans="1:13">
      <c r="A115" s="273">
        <v>106</v>
      </c>
      <c r="B115" s="254" t="s">
        <v>387</v>
      </c>
      <c r="C115" s="254">
        <v>629.25</v>
      </c>
      <c r="D115" s="256">
        <v>633.15</v>
      </c>
      <c r="E115" s="256">
        <v>622.09999999999991</v>
      </c>
      <c r="F115" s="256">
        <v>614.94999999999993</v>
      </c>
      <c r="G115" s="256">
        <v>603.89999999999986</v>
      </c>
      <c r="H115" s="256">
        <v>640.29999999999995</v>
      </c>
      <c r="I115" s="256">
        <v>651.34999999999991</v>
      </c>
      <c r="J115" s="256">
        <v>658.5</v>
      </c>
      <c r="K115" s="254">
        <v>644.20000000000005</v>
      </c>
      <c r="L115" s="254">
        <v>626</v>
      </c>
      <c r="M115" s="254">
        <v>3.2418800000000001</v>
      </c>
    </row>
    <row r="116" spans="1:13">
      <c r="A116" s="273">
        <v>107</v>
      </c>
      <c r="B116" s="254" t="s">
        <v>119</v>
      </c>
      <c r="C116" s="254">
        <v>56.9</v>
      </c>
      <c r="D116" s="256">
        <v>57.300000000000004</v>
      </c>
      <c r="E116" s="256">
        <v>56.350000000000009</v>
      </c>
      <c r="F116" s="256">
        <v>55.800000000000004</v>
      </c>
      <c r="G116" s="256">
        <v>54.850000000000009</v>
      </c>
      <c r="H116" s="256">
        <v>57.850000000000009</v>
      </c>
      <c r="I116" s="256">
        <v>58.800000000000011</v>
      </c>
      <c r="J116" s="256">
        <v>59.350000000000009</v>
      </c>
      <c r="K116" s="254">
        <v>58.25</v>
      </c>
      <c r="L116" s="254">
        <v>56.75</v>
      </c>
      <c r="M116" s="254">
        <v>265.22172999999998</v>
      </c>
    </row>
    <row r="117" spans="1:13">
      <c r="A117" s="273">
        <v>108</v>
      </c>
      <c r="B117" s="254" t="s">
        <v>126</v>
      </c>
      <c r="C117" s="254">
        <v>203.25</v>
      </c>
      <c r="D117" s="256">
        <v>203.48333333333335</v>
      </c>
      <c r="E117" s="256">
        <v>202.31666666666669</v>
      </c>
      <c r="F117" s="256">
        <v>201.38333333333335</v>
      </c>
      <c r="G117" s="256">
        <v>200.2166666666667</v>
      </c>
      <c r="H117" s="256">
        <v>204.41666666666669</v>
      </c>
      <c r="I117" s="256">
        <v>205.58333333333331</v>
      </c>
      <c r="J117" s="256">
        <v>206.51666666666668</v>
      </c>
      <c r="K117" s="254">
        <v>204.65</v>
      </c>
      <c r="L117" s="254">
        <v>202.55</v>
      </c>
      <c r="M117" s="254">
        <v>224.35272000000001</v>
      </c>
    </row>
    <row r="118" spans="1:13">
      <c r="A118" s="273">
        <v>109</v>
      </c>
      <c r="B118" s="254" t="s">
        <v>115</v>
      </c>
      <c r="C118" s="254">
        <v>264.45</v>
      </c>
      <c r="D118" s="256">
        <v>266.65000000000003</v>
      </c>
      <c r="E118" s="256">
        <v>260.80000000000007</v>
      </c>
      <c r="F118" s="256">
        <v>257.15000000000003</v>
      </c>
      <c r="G118" s="256">
        <v>251.30000000000007</v>
      </c>
      <c r="H118" s="256">
        <v>270.30000000000007</v>
      </c>
      <c r="I118" s="256">
        <v>276.15000000000009</v>
      </c>
      <c r="J118" s="256">
        <v>279.80000000000007</v>
      </c>
      <c r="K118" s="254">
        <v>272.5</v>
      </c>
      <c r="L118" s="254">
        <v>263</v>
      </c>
      <c r="M118" s="254">
        <v>165.63299000000001</v>
      </c>
    </row>
    <row r="119" spans="1:13">
      <c r="A119" s="273">
        <v>110</v>
      </c>
      <c r="B119" s="254" t="s">
        <v>255</v>
      </c>
      <c r="C119" s="254">
        <v>145.75</v>
      </c>
      <c r="D119" s="256">
        <v>145.08333333333334</v>
      </c>
      <c r="E119" s="256">
        <v>142.66666666666669</v>
      </c>
      <c r="F119" s="256">
        <v>139.58333333333334</v>
      </c>
      <c r="G119" s="256">
        <v>137.16666666666669</v>
      </c>
      <c r="H119" s="256">
        <v>148.16666666666669</v>
      </c>
      <c r="I119" s="256">
        <v>150.58333333333337</v>
      </c>
      <c r="J119" s="256">
        <v>153.66666666666669</v>
      </c>
      <c r="K119" s="254">
        <v>147.5</v>
      </c>
      <c r="L119" s="254">
        <v>142</v>
      </c>
      <c r="M119" s="254">
        <v>44.786239999999999</v>
      </c>
    </row>
    <row r="120" spans="1:13">
      <c r="A120" s="273">
        <v>111</v>
      </c>
      <c r="B120" s="254" t="s">
        <v>125</v>
      </c>
      <c r="C120" s="254">
        <v>111.45</v>
      </c>
      <c r="D120" s="256">
        <v>112.03333333333335</v>
      </c>
      <c r="E120" s="256">
        <v>110.4666666666667</v>
      </c>
      <c r="F120" s="256">
        <v>109.48333333333335</v>
      </c>
      <c r="G120" s="256">
        <v>107.9166666666667</v>
      </c>
      <c r="H120" s="256">
        <v>113.01666666666669</v>
      </c>
      <c r="I120" s="256">
        <v>114.58333333333333</v>
      </c>
      <c r="J120" s="256">
        <v>115.56666666666669</v>
      </c>
      <c r="K120" s="254">
        <v>113.6</v>
      </c>
      <c r="L120" s="254">
        <v>111.05</v>
      </c>
      <c r="M120" s="254">
        <v>79.917370000000005</v>
      </c>
    </row>
    <row r="121" spans="1:13">
      <c r="A121" s="273">
        <v>112</v>
      </c>
      <c r="B121" s="254" t="s">
        <v>772</v>
      </c>
      <c r="C121" s="254">
        <v>2072.9499999999998</v>
      </c>
      <c r="D121" s="256">
        <v>2078.9833333333331</v>
      </c>
      <c r="E121" s="256">
        <v>2059.9666666666662</v>
      </c>
      <c r="F121" s="256">
        <v>2046.9833333333331</v>
      </c>
      <c r="G121" s="256">
        <v>2027.9666666666662</v>
      </c>
      <c r="H121" s="256">
        <v>2091.9666666666662</v>
      </c>
      <c r="I121" s="256">
        <v>2110.9833333333336</v>
      </c>
      <c r="J121" s="256">
        <v>2123.9666666666662</v>
      </c>
      <c r="K121" s="254">
        <v>2098</v>
      </c>
      <c r="L121" s="254">
        <v>2066</v>
      </c>
      <c r="M121" s="254">
        <v>5.4151400000000001</v>
      </c>
    </row>
    <row r="122" spans="1:13">
      <c r="A122" s="273">
        <v>113</v>
      </c>
      <c r="B122" s="254" t="s">
        <v>120</v>
      </c>
      <c r="C122" s="254">
        <v>513.79999999999995</v>
      </c>
      <c r="D122" s="256">
        <v>515.94999999999993</v>
      </c>
      <c r="E122" s="256">
        <v>510.34999999999991</v>
      </c>
      <c r="F122" s="256">
        <v>506.9</v>
      </c>
      <c r="G122" s="256">
        <v>501.29999999999995</v>
      </c>
      <c r="H122" s="256">
        <v>519.39999999999986</v>
      </c>
      <c r="I122" s="256">
        <v>525</v>
      </c>
      <c r="J122" s="256">
        <v>528.44999999999982</v>
      </c>
      <c r="K122" s="254">
        <v>521.54999999999995</v>
      </c>
      <c r="L122" s="254">
        <v>512.5</v>
      </c>
      <c r="M122" s="254">
        <v>12.811719999999999</v>
      </c>
    </row>
    <row r="123" spans="1:13">
      <c r="A123" s="273">
        <v>114</v>
      </c>
      <c r="B123" s="254" t="s">
        <v>822</v>
      </c>
      <c r="C123" s="254">
        <v>243.45</v>
      </c>
      <c r="D123" s="256">
        <v>243.11666666666665</v>
      </c>
      <c r="E123" s="256">
        <v>241.6333333333333</v>
      </c>
      <c r="F123" s="256">
        <v>239.81666666666666</v>
      </c>
      <c r="G123" s="256">
        <v>238.33333333333331</v>
      </c>
      <c r="H123" s="256">
        <v>244.93333333333328</v>
      </c>
      <c r="I123" s="256">
        <v>246.41666666666663</v>
      </c>
      <c r="J123" s="256">
        <v>248.23333333333326</v>
      </c>
      <c r="K123" s="254">
        <v>244.6</v>
      </c>
      <c r="L123" s="254">
        <v>241.3</v>
      </c>
      <c r="M123" s="254">
        <v>27.33914</v>
      </c>
    </row>
    <row r="124" spans="1:13">
      <c r="A124" s="273">
        <v>115</v>
      </c>
      <c r="B124" s="254" t="s">
        <v>122</v>
      </c>
      <c r="C124" s="254">
        <v>1000.65</v>
      </c>
      <c r="D124" s="256">
        <v>1001.6166666666668</v>
      </c>
      <c r="E124" s="256">
        <v>995.23333333333358</v>
      </c>
      <c r="F124" s="256">
        <v>989.81666666666683</v>
      </c>
      <c r="G124" s="256">
        <v>983.43333333333362</v>
      </c>
      <c r="H124" s="256">
        <v>1007.0333333333335</v>
      </c>
      <c r="I124" s="256">
        <v>1013.4166666666667</v>
      </c>
      <c r="J124" s="256">
        <v>1018.8333333333335</v>
      </c>
      <c r="K124" s="254">
        <v>1008</v>
      </c>
      <c r="L124" s="254">
        <v>996.2</v>
      </c>
      <c r="M124" s="254">
        <v>22.858450000000001</v>
      </c>
    </row>
    <row r="125" spans="1:13">
      <c r="A125" s="273">
        <v>116</v>
      </c>
      <c r="B125" s="254" t="s">
        <v>256</v>
      </c>
      <c r="C125" s="254">
        <v>4788.8</v>
      </c>
      <c r="D125" s="256">
        <v>4780.3833333333341</v>
      </c>
      <c r="E125" s="256">
        <v>4737.1166666666686</v>
      </c>
      <c r="F125" s="256">
        <v>4685.4333333333343</v>
      </c>
      <c r="G125" s="256">
        <v>4642.1666666666688</v>
      </c>
      <c r="H125" s="256">
        <v>4832.0666666666684</v>
      </c>
      <c r="I125" s="256">
        <v>4875.333333333333</v>
      </c>
      <c r="J125" s="256">
        <v>4927.0166666666682</v>
      </c>
      <c r="K125" s="254">
        <v>4823.6499999999996</v>
      </c>
      <c r="L125" s="254">
        <v>4728.7</v>
      </c>
      <c r="M125" s="254">
        <v>3.1148799999999999</v>
      </c>
    </row>
    <row r="126" spans="1:13">
      <c r="A126" s="273">
        <v>117</v>
      </c>
      <c r="B126" s="254" t="s">
        <v>124</v>
      </c>
      <c r="C126" s="254">
        <v>1559.2</v>
      </c>
      <c r="D126" s="256">
        <v>1546.3833333333332</v>
      </c>
      <c r="E126" s="256">
        <v>1524.0166666666664</v>
      </c>
      <c r="F126" s="256">
        <v>1488.8333333333333</v>
      </c>
      <c r="G126" s="256">
        <v>1466.4666666666665</v>
      </c>
      <c r="H126" s="256">
        <v>1581.5666666666664</v>
      </c>
      <c r="I126" s="256">
        <v>1603.9333333333332</v>
      </c>
      <c r="J126" s="256">
        <v>1639.1166666666663</v>
      </c>
      <c r="K126" s="254">
        <v>1568.75</v>
      </c>
      <c r="L126" s="254">
        <v>1511.2</v>
      </c>
      <c r="M126" s="254">
        <v>107.85137</v>
      </c>
    </row>
    <row r="127" spans="1:13">
      <c r="A127" s="273">
        <v>118</v>
      </c>
      <c r="B127" s="254" t="s">
        <v>121</v>
      </c>
      <c r="C127" s="254">
        <v>1690.15</v>
      </c>
      <c r="D127" s="256">
        <v>1702.5500000000002</v>
      </c>
      <c r="E127" s="256">
        <v>1671.6500000000003</v>
      </c>
      <c r="F127" s="256">
        <v>1653.15</v>
      </c>
      <c r="G127" s="256">
        <v>1622.2500000000002</v>
      </c>
      <c r="H127" s="256">
        <v>1721.0500000000004</v>
      </c>
      <c r="I127" s="256">
        <v>1751.95</v>
      </c>
      <c r="J127" s="256">
        <v>1770.4500000000005</v>
      </c>
      <c r="K127" s="254">
        <v>1733.45</v>
      </c>
      <c r="L127" s="254">
        <v>1684.05</v>
      </c>
      <c r="M127" s="254">
        <v>6.5357000000000003</v>
      </c>
    </row>
    <row r="128" spans="1:13">
      <c r="A128" s="273">
        <v>119</v>
      </c>
      <c r="B128" s="254" t="s">
        <v>257</v>
      </c>
      <c r="C128" s="254">
        <v>2010.7</v>
      </c>
      <c r="D128" s="256">
        <v>2002.2333333333333</v>
      </c>
      <c r="E128" s="256">
        <v>1984.4666666666667</v>
      </c>
      <c r="F128" s="256">
        <v>1958.2333333333333</v>
      </c>
      <c r="G128" s="256">
        <v>1940.4666666666667</v>
      </c>
      <c r="H128" s="256">
        <v>2028.4666666666667</v>
      </c>
      <c r="I128" s="256">
        <v>2046.2333333333336</v>
      </c>
      <c r="J128" s="256">
        <v>2072.4666666666667</v>
      </c>
      <c r="K128" s="254">
        <v>2020</v>
      </c>
      <c r="L128" s="254">
        <v>1976</v>
      </c>
      <c r="M128" s="254">
        <v>2.2273999999999998</v>
      </c>
    </row>
    <row r="129" spans="1:13">
      <c r="A129" s="273">
        <v>120</v>
      </c>
      <c r="B129" s="254" t="s">
        <v>258</v>
      </c>
      <c r="C129" s="254">
        <v>158.15</v>
      </c>
      <c r="D129" s="256">
        <v>159.20000000000002</v>
      </c>
      <c r="E129" s="256">
        <v>156.05000000000004</v>
      </c>
      <c r="F129" s="256">
        <v>153.95000000000002</v>
      </c>
      <c r="G129" s="256">
        <v>150.80000000000004</v>
      </c>
      <c r="H129" s="256">
        <v>161.30000000000004</v>
      </c>
      <c r="I129" s="256">
        <v>164.45000000000002</v>
      </c>
      <c r="J129" s="256">
        <v>166.55000000000004</v>
      </c>
      <c r="K129" s="254">
        <v>162.35</v>
      </c>
      <c r="L129" s="254">
        <v>157.1</v>
      </c>
      <c r="M129" s="254">
        <v>16.509399999999999</v>
      </c>
    </row>
    <row r="130" spans="1:13">
      <c r="A130" s="273">
        <v>121</v>
      </c>
      <c r="B130" s="254" t="s">
        <v>128</v>
      </c>
      <c r="C130" s="254">
        <v>679</v>
      </c>
      <c r="D130" s="256">
        <v>675.13333333333333</v>
      </c>
      <c r="E130" s="256">
        <v>668.76666666666665</v>
      </c>
      <c r="F130" s="256">
        <v>658.5333333333333</v>
      </c>
      <c r="G130" s="256">
        <v>652.16666666666663</v>
      </c>
      <c r="H130" s="256">
        <v>685.36666666666667</v>
      </c>
      <c r="I130" s="256">
        <v>691.73333333333323</v>
      </c>
      <c r="J130" s="256">
        <v>701.9666666666667</v>
      </c>
      <c r="K130" s="254">
        <v>681.5</v>
      </c>
      <c r="L130" s="254">
        <v>664.9</v>
      </c>
      <c r="M130" s="254">
        <v>69.851830000000007</v>
      </c>
    </row>
    <row r="131" spans="1:13">
      <c r="A131" s="273">
        <v>122</v>
      </c>
      <c r="B131" s="254" t="s">
        <v>127</v>
      </c>
      <c r="C131" s="254">
        <v>386.4</v>
      </c>
      <c r="D131" s="256">
        <v>387.39999999999992</v>
      </c>
      <c r="E131" s="256">
        <v>382.59999999999985</v>
      </c>
      <c r="F131" s="256">
        <v>378.79999999999995</v>
      </c>
      <c r="G131" s="256">
        <v>373.99999999999989</v>
      </c>
      <c r="H131" s="256">
        <v>391.19999999999982</v>
      </c>
      <c r="I131" s="256">
        <v>395.99999999999989</v>
      </c>
      <c r="J131" s="256">
        <v>399.79999999999978</v>
      </c>
      <c r="K131" s="254">
        <v>392.2</v>
      </c>
      <c r="L131" s="254">
        <v>383.6</v>
      </c>
      <c r="M131" s="254">
        <v>59.19171</v>
      </c>
    </row>
    <row r="132" spans="1:13">
      <c r="A132" s="273">
        <v>123</v>
      </c>
      <c r="B132" s="254" t="s">
        <v>129</v>
      </c>
      <c r="C132" s="254">
        <v>3162.75</v>
      </c>
      <c r="D132" s="256">
        <v>3191.25</v>
      </c>
      <c r="E132" s="256">
        <v>3123.5</v>
      </c>
      <c r="F132" s="256">
        <v>3084.25</v>
      </c>
      <c r="G132" s="256">
        <v>3016.5</v>
      </c>
      <c r="H132" s="256">
        <v>3230.5</v>
      </c>
      <c r="I132" s="256">
        <v>3298.25</v>
      </c>
      <c r="J132" s="256">
        <v>3337.5</v>
      </c>
      <c r="K132" s="254">
        <v>3259</v>
      </c>
      <c r="L132" s="254">
        <v>3152</v>
      </c>
      <c r="M132" s="254">
        <v>4.7020499999999998</v>
      </c>
    </row>
    <row r="133" spans="1:13">
      <c r="A133" s="273">
        <v>124</v>
      </c>
      <c r="B133" s="254" t="s">
        <v>131</v>
      </c>
      <c r="C133" s="254">
        <v>1737.9</v>
      </c>
      <c r="D133" s="256">
        <v>1736</v>
      </c>
      <c r="E133" s="256">
        <v>1729.1</v>
      </c>
      <c r="F133" s="256">
        <v>1720.3</v>
      </c>
      <c r="G133" s="256">
        <v>1713.3999999999999</v>
      </c>
      <c r="H133" s="256">
        <v>1744.8</v>
      </c>
      <c r="I133" s="256">
        <v>1751.7</v>
      </c>
      <c r="J133" s="256">
        <v>1760.5</v>
      </c>
      <c r="K133" s="254">
        <v>1742.9</v>
      </c>
      <c r="L133" s="254">
        <v>1727.2</v>
      </c>
      <c r="M133" s="254">
        <v>35.95393</v>
      </c>
    </row>
    <row r="134" spans="1:13">
      <c r="A134" s="273">
        <v>125</v>
      </c>
      <c r="B134" s="254" t="s">
        <v>132</v>
      </c>
      <c r="C134" s="254">
        <v>94.3</v>
      </c>
      <c r="D134" s="256">
        <v>95.033333333333346</v>
      </c>
      <c r="E134" s="256">
        <v>93.166666666666686</v>
      </c>
      <c r="F134" s="256">
        <v>92.033333333333346</v>
      </c>
      <c r="G134" s="256">
        <v>90.166666666666686</v>
      </c>
      <c r="H134" s="256">
        <v>96.166666666666686</v>
      </c>
      <c r="I134" s="256">
        <v>98.033333333333331</v>
      </c>
      <c r="J134" s="256">
        <v>99.166666666666686</v>
      </c>
      <c r="K134" s="254">
        <v>96.9</v>
      </c>
      <c r="L134" s="254">
        <v>93.9</v>
      </c>
      <c r="M134" s="254">
        <v>193.21134000000001</v>
      </c>
    </row>
    <row r="135" spans="1:13">
      <c r="A135" s="273">
        <v>126</v>
      </c>
      <c r="B135" s="254" t="s">
        <v>259</v>
      </c>
      <c r="C135" s="254">
        <v>2854.65</v>
      </c>
      <c r="D135" s="256">
        <v>2870.5</v>
      </c>
      <c r="E135" s="256">
        <v>2810.1</v>
      </c>
      <c r="F135" s="256">
        <v>2765.5499999999997</v>
      </c>
      <c r="G135" s="256">
        <v>2705.1499999999996</v>
      </c>
      <c r="H135" s="256">
        <v>2915.05</v>
      </c>
      <c r="I135" s="256">
        <v>2975.45</v>
      </c>
      <c r="J135" s="256">
        <v>3020.0000000000005</v>
      </c>
      <c r="K135" s="254">
        <v>2930.9</v>
      </c>
      <c r="L135" s="254">
        <v>2825.95</v>
      </c>
      <c r="M135" s="254">
        <v>4.3630199999999997</v>
      </c>
    </row>
    <row r="136" spans="1:13">
      <c r="A136" s="273">
        <v>127</v>
      </c>
      <c r="B136" s="254" t="s">
        <v>133</v>
      </c>
      <c r="C136" s="254">
        <v>457.65</v>
      </c>
      <c r="D136" s="256">
        <v>460.75</v>
      </c>
      <c r="E136" s="256">
        <v>453.5</v>
      </c>
      <c r="F136" s="256">
        <v>449.35</v>
      </c>
      <c r="G136" s="256">
        <v>442.1</v>
      </c>
      <c r="H136" s="256">
        <v>464.9</v>
      </c>
      <c r="I136" s="256">
        <v>472.15</v>
      </c>
      <c r="J136" s="256">
        <v>476.29999999999995</v>
      </c>
      <c r="K136" s="254">
        <v>468</v>
      </c>
      <c r="L136" s="254">
        <v>456.6</v>
      </c>
      <c r="M136" s="254">
        <v>27.761859999999999</v>
      </c>
    </row>
    <row r="137" spans="1:13">
      <c r="A137" s="273">
        <v>128</v>
      </c>
      <c r="B137" s="254" t="s">
        <v>260</v>
      </c>
      <c r="C137" s="254">
        <v>4184.95</v>
      </c>
      <c r="D137" s="256">
        <v>4165.1833333333334</v>
      </c>
      <c r="E137" s="256">
        <v>4105.3666666666668</v>
      </c>
      <c r="F137" s="256">
        <v>4025.7833333333333</v>
      </c>
      <c r="G137" s="256">
        <v>3965.9666666666667</v>
      </c>
      <c r="H137" s="256">
        <v>4244.7666666666664</v>
      </c>
      <c r="I137" s="256">
        <v>4304.5833333333339</v>
      </c>
      <c r="J137" s="256">
        <v>4384.166666666667</v>
      </c>
      <c r="K137" s="254">
        <v>4225</v>
      </c>
      <c r="L137" s="254">
        <v>4085.6</v>
      </c>
      <c r="M137" s="254">
        <v>2.5800100000000001</v>
      </c>
    </row>
    <row r="138" spans="1:13">
      <c r="A138" s="273">
        <v>129</v>
      </c>
      <c r="B138" s="254" t="s">
        <v>134</v>
      </c>
      <c r="C138" s="254">
        <v>1504.05</v>
      </c>
      <c r="D138" s="256">
        <v>1499.75</v>
      </c>
      <c r="E138" s="256">
        <v>1486.3</v>
      </c>
      <c r="F138" s="256">
        <v>1468.55</v>
      </c>
      <c r="G138" s="256">
        <v>1455.1</v>
      </c>
      <c r="H138" s="256">
        <v>1517.5</v>
      </c>
      <c r="I138" s="256">
        <v>1530.9499999999998</v>
      </c>
      <c r="J138" s="256">
        <v>1548.7</v>
      </c>
      <c r="K138" s="254">
        <v>1513.2</v>
      </c>
      <c r="L138" s="254">
        <v>1482</v>
      </c>
      <c r="M138" s="254">
        <v>27.620419999999999</v>
      </c>
    </row>
    <row r="139" spans="1:13">
      <c r="A139" s="273">
        <v>130</v>
      </c>
      <c r="B139" s="254" t="s">
        <v>135</v>
      </c>
      <c r="C139" s="254">
        <v>1139.7</v>
      </c>
      <c r="D139" s="256">
        <v>1143.2166666666667</v>
      </c>
      <c r="E139" s="256">
        <v>1127.8333333333335</v>
      </c>
      <c r="F139" s="256">
        <v>1115.9666666666667</v>
      </c>
      <c r="G139" s="256">
        <v>1100.5833333333335</v>
      </c>
      <c r="H139" s="256">
        <v>1155.0833333333335</v>
      </c>
      <c r="I139" s="256">
        <v>1170.4666666666667</v>
      </c>
      <c r="J139" s="256">
        <v>1182.3333333333335</v>
      </c>
      <c r="K139" s="254">
        <v>1158.5999999999999</v>
      </c>
      <c r="L139" s="254">
        <v>1131.3499999999999</v>
      </c>
      <c r="M139" s="254">
        <v>11.576359999999999</v>
      </c>
    </row>
    <row r="140" spans="1:13">
      <c r="A140" s="273">
        <v>131</v>
      </c>
      <c r="B140" s="254" t="s">
        <v>146</v>
      </c>
      <c r="C140" s="254">
        <v>80975</v>
      </c>
      <c r="D140" s="256">
        <v>81274.333333333328</v>
      </c>
      <c r="E140" s="256">
        <v>80350.666666666657</v>
      </c>
      <c r="F140" s="256">
        <v>79726.333333333328</v>
      </c>
      <c r="G140" s="256">
        <v>78802.666666666657</v>
      </c>
      <c r="H140" s="256">
        <v>81898.666666666657</v>
      </c>
      <c r="I140" s="256">
        <v>82822.333333333314</v>
      </c>
      <c r="J140" s="256">
        <v>83446.666666666657</v>
      </c>
      <c r="K140" s="254">
        <v>82198</v>
      </c>
      <c r="L140" s="254">
        <v>80650</v>
      </c>
      <c r="M140" s="254">
        <v>9.6670000000000006E-2</v>
      </c>
    </row>
    <row r="141" spans="1:13">
      <c r="A141" s="273">
        <v>132</v>
      </c>
      <c r="B141" s="254" t="s">
        <v>143</v>
      </c>
      <c r="C141" s="254">
        <v>1138.05</v>
      </c>
      <c r="D141" s="256">
        <v>1148</v>
      </c>
      <c r="E141" s="256">
        <v>1126.05</v>
      </c>
      <c r="F141" s="256">
        <v>1114.05</v>
      </c>
      <c r="G141" s="256">
        <v>1092.0999999999999</v>
      </c>
      <c r="H141" s="256">
        <v>1160</v>
      </c>
      <c r="I141" s="256">
        <v>1181.9499999999998</v>
      </c>
      <c r="J141" s="256">
        <v>1193.95</v>
      </c>
      <c r="K141" s="254">
        <v>1169.95</v>
      </c>
      <c r="L141" s="254">
        <v>1136</v>
      </c>
      <c r="M141" s="254">
        <v>4.4700800000000003</v>
      </c>
    </row>
    <row r="142" spans="1:13">
      <c r="A142" s="273">
        <v>133</v>
      </c>
      <c r="B142" s="254" t="s">
        <v>137</v>
      </c>
      <c r="C142" s="254">
        <v>155.9</v>
      </c>
      <c r="D142" s="256">
        <v>156.46666666666667</v>
      </c>
      <c r="E142" s="256">
        <v>154.73333333333335</v>
      </c>
      <c r="F142" s="256">
        <v>153.56666666666669</v>
      </c>
      <c r="G142" s="256">
        <v>151.83333333333337</v>
      </c>
      <c r="H142" s="256">
        <v>157.63333333333333</v>
      </c>
      <c r="I142" s="256">
        <v>159.36666666666662</v>
      </c>
      <c r="J142" s="256">
        <v>160.5333333333333</v>
      </c>
      <c r="K142" s="254">
        <v>158.19999999999999</v>
      </c>
      <c r="L142" s="254">
        <v>155.30000000000001</v>
      </c>
      <c r="M142" s="254">
        <v>45.738340000000001</v>
      </c>
    </row>
    <row r="143" spans="1:13">
      <c r="A143" s="273">
        <v>134</v>
      </c>
      <c r="B143" s="254" t="s">
        <v>136</v>
      </c>
      <c r="C143" s="254">
        <v>791.8</v>
      </c>
      <c r="D143" s="256">
        <v>788.26666666666677</v>
      </c>
      <c r="E143" s="256">
        <v>782.53333333333353</v>
      </c>
      <c r="F143" s="256">
        <v>773.26666666666677</v>
      </c>
      <c r="G143" s="256">
        <v>767.53333333333353</v>
      </c>
      <c r="H143" s="256">
        <v>797.53333333333353</v>
      </c>
      <c r="I143" s="256">
        <v>803.26666666666688</v>
      </c>
      <c r="J143" s="256">
        <v>812.53333333333353</v>
      </c>
      <c r="K143" s="254">
        <v>794</v>
      </c>
      <c r="L143" s="254">
        <v>779</v>
      </c>
      <c r="M143" s="254">
        <v>32.511369999999999</v>
      </c>
    </row>
    <row r="144" spans="1:13">
      <c r="A144" s="273">
        <v>135</v>
      </c>
      <c r="B144" s="254" t="s">
        <v>138</v>
      </c>
      <c r="C144" s="254">
        <v>160.05000000000001</v>
      </c>
      <c r="D144" s="256">
        <v>161</v>
      </c>
      <c r="E144" s="256">
        <v>158.5</v>
      </c>
      <c r="F144" s="256">
        <v>156.94999999999999</v>
      </c>
      <c r="G144" s="256">
        <v>154.44999999999999</v>
      </c>
      <c r="H144" s="256">
        <v>162.55000000000001</v>
      </c>
      <c r="I144" s="256">
        <v>165.05</v>
      </c>
      <c r="J144" s="256">
        <v>166.60000000000002</v>
      </c>
      <c r="K144" s="254">
        <v>163.5</v>
      </c>
      <c r="L144" s="254">
        <v>159.44999999999999</v>
      </c>
      <c r="M144" s="254">
        <v>38.03745</v>
      </c>
    </row>
    <row r="145" spans="1:13">
      <c r="A145" s="273">
        <v>136</v>
      </c>
      <c r="B145" s="254" t="s">
        <v>139</v>
      </c>
      <c r="C145" s="254">
        <v>516.75</v>
      </c>
      <c r="D145" s="256">
        <v>516.06666666666672</v>
      </c>
      <c r="E145" s="256">
        <v>513.13333333333344</v>
      </c>
      <c r="F145" s="256">
        <v>509.51666666666677</v>
      </c>
      <c r="G145" s="256">
        <v>506.58333333333348</v>
      </c>
      <c r="H145" s="256">
        <v>519.68333333333339</v>
      </c>
      <c r="I145" s="256">
        <v>522.61666666666656</v>
      </c>
      <c r="J145" s="256">
        <v>526.23333333333335</v>
      </c>
      <c r="K145" s="254">
        <v>519</v>
      </c>
      <c r="L145" s="254">
        <v>512.45000000000005</v>
      </c>
      <c r="M145" s="254">
        <v>10.337529999999999</v>
      </c>
    </row>
    <row r="146" spans="1:13">
      <c r="A146" s="273">
        <v>137</v>
      </c>
      <c r="B146" s="254" t="s">
        <v>140</v>
      </c>
      <c r="C146" s="254">
        <v>7527.45</v>
      </c>
      <c r="D146" s="256">
        <v>7495.8500000000013</v>
      </c>
      <c r="E146" s="256">
        <v>7441.7000000000025</v>
      </c>
      <c r="F146" s="256">
        <v>7355.9500000000016</v>
      </c>
      <c r="G146" s="256">
        <v>7301.8000000000029</v>
      </c>
      <c r="H146" s="256">
        <v>7581.6000000000022</v>
      </c>
      <c r="I146" s="256">
        <v>7635.7500000000018</v>
      </c>
      <c r="J146" s="256">
        <v>7721.5000000000018</v>
      </c>
      <c r="K146" s="254">
        <v>7550</v>
      </c>
      <c r="L146" s="254">
        <v>7410.1</v>
      </c>
      <c r="M146" s="254">
        <v>10.417619999999999</v>
      </c>
    </row>
    <row r="147" spans="1:13">
      <c r="A147" s="273">
        <v>138</v>
      </c>
      <c r="B147" s="254" t="s">
        <v>142</v>
      </c>
      <c r="C147" s="254">
        <v>1027.45</v>
      </c>
      <c r="D147" s="256">
        <v>1025.7833333333333</v>
      </c>
      <c r="E147" s="256">
        <v>1011.7666666666667</v>
      </c>
      <c r="F147" s="256">
        <v>996.08333333333337</v>
      </c>
      <c r="G147" s="256">
        <v>982.06666666666672</v>
      </c>
      <c r="H147" s="256">
        <v>1041.4666666666667</v>
      </c>
      <c r="I147" s="256">
        <v>1055.4833333333331</v>
      </c>
      <c r="J147" s="256">
        <v>1071.1666666666665</v>
      </c>
      <c r="K147" s="254">
        <v>1039.8</v>
      </c>
      <c r="L147" s="254">
        <v>1010.1</v>
      </c>
      <c r="M147" s="254">
        <v>10.0633</v>
      </c>
    </row>
    <row r="148" spans="1:13">
      <c r="A148" s="273">
        <v>139</v>
      </c>
      <c r="B148" s="254" t="s">
        <v>144</v>
      </c>
      <c r="C148" s="254">
        <v>2532.6999999999998</v>
      </c>
      <c r="D148" s="256">
        <v>2519.4666666666667</v>
      </c>
      <c r="E148" s="256">
        <v>2491.3333333333335</v>
      </c>
      <c r="F148" s="256">
        <v>2449.9666666666667</v>
      </c>
      <c r="G148" s="256">
        <v>2421.8333333333335</v>
      </c>
      <c r="H148" s="256">
        <v>2560.8333333333335</v>
      </c>
      <c r="I148" s="256">
        <v>2588.9666666666667</v>
      </c>
      <c r="J148" s="256">
        <v>2630.3333333333335</v>
      </c>
      <c r="K148" s="254">
        <v>2547.6</v>
      </c>
      <c r="L148" s="254">
        <v>2478.1</v>
      </c>
      <c r="M148" s="254">
        <v>8.0913400000000006</v>
      </c>
    </row>
    <row r="149" spans="1:13">
      <c r="A149" s="273">
        <v>140</v>
      </c>
      <c r="B149" s="254" t="s">
        <v>145</v>
      </c>
      <c r="C149" s="254">
        <v>236.1</v>
      </c>
      <c r="D149" s="256">
        <v>236.61666666666667</v>
      </c>
      <c r="E149" s="256">
        <v>234.23333333333335</v>
      </c>
      <c r="F149" s="256">
        <v>232.36666666666667</v>
      </c>
      <c r="G149" s="256">
        <v>229.98333333333335</v>
      </c>
      <c r="H149" s="256">
        <v>238.48333333333335</v>
      </c>
      <c r="I149" s="256">
        <v>240.86666666666667</v>
      </c>
      <c r="J149" s="256">
        <v>242.73333333333335</v>
      </c>
      <c r="K149" s="254">
        <v>239</v>
      </c>
      <c r="L149" s="254">
        <v>234.75</v>
      </c>
      <c r="M149" s="254">
        <v>64.847740000000002</v>
      </c>
    </row>
    <row r="150" spans="1:13">
      <c r="A150" s="273">
        <v>141</v>
      </c>
      <c r="B150" s="254" t="s">
        <v>262</v>
      </c>
      <c r="C150" s="254">
        <v>2049.1</v>
      </c>
      <c r="D150" s="256">
        <v>2037.4166666666667</v>
      </c>
      <c r="E150" s="256">
        <v>2001.5333333333333</v>
      </c>
      <c r="F150" s="256">
        <v>1953.9666666666665</v>
      </c>
      <c r="G150" s="256">
        <v>1918.083333333333</v>
      </c>
      <c r="H150" s="256">
        <v>2084.9833333333336</v>
      </c>
      <c r="I150" s="256">
        <v>2120.8666666666672</v>
      </c>
      <c r="J150" s="256">
        <v>2168.4333333333338</v>
      </c>
      <c r="K150" s="254">
        <v>2073.3000000000002</v>
      </c>
      <c r="L150" s="254">
        <v>1989.85</v>
      </c>
      <c r="M150" s="254">
        <v>10.259930000000001</v>
      </c>
    </row>
    <row r="151" spans="1:13">
      <c r="A151" s="273">
        <v>142</v>
      </c>
      <c r="B151" s="254" t="s">
        <v>147</v>
      </c>
      <c r="C151" s="254">
        <v>1466.15</v>
      </c>
      <c r="D151" s="256">
        <v>1470.8666666666668</v>
      </c>
      <c r="E151" s="256">
        <v>1453.7833333333335</v>
      </c>
      <c r="F151" s="256">
        <v>1441.4166666666667</v>
      </c>
      <c r="G151" s="256">
        <v>1424.3333333333335</v>
      </c>
      <c r="H151" s="256">
        <v>1483.2333333333336</v>
      </c>
      <c r="I151" s="256">
        <v>1500.3166666666666</v>
      </c>
      <c r="J151" s="256">
        <v>1512.6833333333336</v>
      </c>
      <c r="K151" s="254">
        <v>1487.95</v>
      </c>
      <c r="L151" s="254">
        <v>1458.5</v>
      </c>
      <c r="M151" s="254">
        <v>5.5907999999999998</v>
      </c>
    </row>
    <row r="152" spans="1:13">
      <c r="A152" s="273">
        <v>143</v>
      </c>
      <c r="B152" s="254" t="s">
        <v>263</v>
      </c>
      <c r="C152" s="254">
        <v>1106.6500000000001</v>
      </c>
      <c r="D152" s="256">
        <v>1095.8999999999999</v>
      </c>
      <c r="E152" s="256">
        <v>1073.7999999999997</v>
      </c>
      <c r="F152" s="256">
        <v>1040.9499999999998</v>
      </c>
      <c r="G152" s="256">
        <v>1018.8499999999997</v>
      </c>
      <c r="H152" s="256">
        <v>1128.7499999999998</v>
      </c>
      <c r="I152" s="256">
        <v>1150.8499999999997</v>
      </c>
      <c r="J152" s="256">
        <v>1183.6999999999998</v>
      </c>
      <c r="K152" s="254">
        <v>1118</v>
      </c>
      <c r="L152" s="254">
        <v>1063.05</v>
      </c>
      <c r="M152" s="254">
        <v>4.2991200000000003</v>
      </c>
    </row>
    <row r="153" spans="1:13">
      <c r="A153" s="273">
        <v>144</v>
      </c>
      <c r="B153" s="254" t="s">
        <v>152</v>
      </c>
      <c r="C153" s="254">
        <v>175.6</v>
      </c>
      <c r="D153" s="256">
        <v>176.46666666666667</v>
      </c>
      <c r="E153" s="256">
        <v>173.23333333333335</v>
      </c>
      <c r="F153" s="256">
        <v>170.86666666666667</v>
      </c>
      <c r="G153" s="256">
        <v>167.63333333333335</v>
      </c>
      <c r="H153" s="256">
        <v>178.83333333333334</v>
      </c>
      <c r="I153" s="256">
        <v>182.06666666666663</v>
      </c>
      <c r="J153" s="256">
        <v>184.43333333333334</v>
      </c>
      <c r="K153" s="254">
        <v>179.7</v>
      </c>
      <c r="L153" s="254">
        <v>174.1</v>
      </c>
      <c r="M153" s="254">
        <v>180.92652000000001</v>
      </c>
    </row>
    <row r="154" spans="1:13">
      <c r="A154" s="273">
        <v>145</v>
      </c>
      <c r="B154" s="254" t="s">
        <v>153</v>
      </c>
      <c r="C154" s="254">
        <v>118</v>
      </c>
      <c r="D154" s="256">
        <v>117.39999999999999</v>
      </c>
      <c r="E154" s="256">
        <v>116.29999999999998</v>
      </c>
      <c r="F154" s="256">
        <v>114.6</v>
      </c>
      <c r="G154" s="256">
        <v>113.49999999999999</v>
      </c>
      <c r="H154" s="256">
        <v>119.09999999999998</v>
      </c>
      <c r="I154" s="256">
        <v>120.19999999999997</v>
      </c>
      <c r="J154" s="256">
        <v>121.89999999999998</v>
      </c>
      <c r="K154" s="254">
        <v>118.5</v>
      </c>
      <c r="L154" s="254">
        <v>115.7</v>
      </c>
      <c r="M154" s="254">
        <v>140.46691999999999</v>
      </c>
    </row>
    <row r="155" spans="1:13">
      <c r="A155" s="273">
        <v>146</v>
      </c>
      <c r="B155" s="254" t="s">
        <v>148</v>
      </c>
      <c r="C155" s="254">
        <v>68.45</v>
      </c>
      <c r="D155" s="256">
        <v>68.8</v>
      </c>
      <c r="E155" s="256">
        <v>67.75</v>
      </c>
      <c r="F155" s="256">
        <v>67.05</v>
      </c>
      <c r="G155" s="256">
        <v>66</v>
      </c>
      <c r="H155" s="256">
        <v>69.5</v>
      </c>
      <c r="I155" s="256">
        <v>70.549999999999983</v>
      </c>
      <c r="J155" s="256">
        <v>71.25</v>
      </c>
      <c r="K155" s="254">
        <v>69.849999999999994</v>
      </c>
      <c r="L155" s="254">
        <v>68.099999999999994</v>
      </c>
      <c r="M155" s="254">
        <v>100.10661</v>
      </c>
    </row>
    <row r="156" spans="1:13">
      <c r="A156" s="273">
        <v>147</v>
      </c>
      <c r="B156" s="254" t="s">
        <v>450</v>
      </c>
      <c r="C156" s="254">
        <v>3409.1</v>
      </c>
      <c r="D156" s="256">
        <v>3407.9333333333329</v>
      </c>
      <c r="E156" s="256">
        <v>3353.8666666666659</v>
      </c>
      <c r="F156" s="256">
        <v>3298.6333333333328</v>
      </c>
      <c r="G156" s="256">
        <v>3244.5666666666657</v>
      </c>
      <c r="H156" s="256">
        <v>3463.1666666666661</v>
      </c>
      <c r="I156" s="256">
        <v>3517.2333333333327</v>
      </c>
      <c r="J156" s="256">
        <v>3572.4666666666662</v>
      </c>
      <c r="K156" s="254">
        <v>3462</v>
      </c>
      <c r="L156" s="254">
        <v>3352.7</v>
      </c>
      <c r="M156" s="254">
        <v>1.75614</v>
      </c>
    </row>
    <row r="157" spans="1:13">
      <c r="A157" s="273">
        <v>148</v>
      </c>
      <c r="B157" s="254" t="s">
        <v>151</v>
      </c>
      <c r="C157" s="254">
        <v>17619.75</v>
      </c>
      <c r="D157" s="256">
        <v>17537.383333333335</v>
      </c>
      <c r="E157" s="256">
        <v>17404.76666666667</v>
      </c>
      <c r="F157" s="256">
        <v>17189.783333333336</v>
      </c>
      <c r="G157" s="256">
        <v>17057.166666666672</v>
      </c>
      <c r="H157" s="256">
        <v>17752.366666666669</v>
      </c>
      <c r="I157" s="256">
        <v>17884.98333333333</v>
      </c>
      <c r="J157" s="256">
        <v>18099.966666666667</v>
      </c>
      <c r="K157" s="254">
        <v>17670</v>
      </c>
      <c r="L157" s="254">
        <v>17322.400000000001</v>
      </c>
      <c r="M157" s="254">
        <v>0.65044999999999997</v>
      </c>
    </row>
    <row r="158" spans="1:13">
      <c r="A158" s="273">
        <v>149</v>
      </c>
      <c r="B158" s="254" t="s">
        <v>790</v>
      </c>
      <c r="C158" s="254">
        <v>358.95</v>
      </c>
      <c r="D158" s="256">
        <v>357.59999999999997</v>
      </c>
      <c r="E158" s="256">
        <v>354.29999999999995</v>
      </c>
      <c r="F158" s="256">
        <v>349.65</v>
      </c>
      <c r="G158" s="256">
        <v>346.34999999999997</v>
      </c>
      <c r="H158" s="256">
        <v>362.24999999999994</v>
      </c>
      <c r="I158" s="256">
        <v>365.55</v>
      </c>
      <c r="J158" s="256">
        <v>370.19999999999993</v>
      </c>
      <c r="K158" s="254">
        <v>360.9</v>
      </c>
      <c r="L158" s="254">
        <v>352.95</v>
      </c>
      <c r="M158" s="254">
        <v>9.07165</v>
      </c>
    </row>
    <row r="159" spans="1:13">
      <c r="A159" s="273">
        <v>150</v>
      </c>
      <c r="B159" s="254" t="s">
        <v>265</v>
      </c>
      <c r="C159" s="254">
        <v>603.65</v>
      </c>
      <c r="D159" s="256">
        <v>607.29999999999995</v>
      </c>
      <c r="E159" s="256">
        <v>593.64999999999986</v>
      </c>
      <c r="F159" s="256">
        <v>583.64999999999986</v>
      </c>
      <c r="G159" s="256">
        <v>569.99999999999977</v>
      </c>
      <c r="H159" s="256">
        <v>617.29999999999995</v>
      </c>
      <c r="I159" s="256">
        <v>630.95000000000005</v>
      </c>
      <c r="J159" s="256">
        <v>640.95000000000005</v>
      </c>
      <c r="K159" s="254">
        <v>620.95000000000005</v>
      </c>
      <c r="L159" s="254">
        <v>597.29999999999995</v>
      </c>
      <c r="M159" s="254">
        <v>4.3567299999999998</v>
      </c>
    </row>
    <row r="160" spans="1:13">
      <c r="A160" s="273">
        <v>151</v>
      </c>
      <c r="B160" s="254" t="s">
        <v>155</v>
      </c>
      <c r="C160" s="254">
        <v>122</v>
      </c>
      <c r="D160" s="256">
        <v>122.59999999999998</v>
      </c>
      <c r="E160" s="256">
        <v>120.74999999999996</v>
      </c>
      <c r="F160" s="256">
        <v>119.49999999999997</v>
      </c>
      <c r="G160" s="256">
        <v>117.64999999999995</v>
      </c>
      <c r="H160" s="256">
        <v>123.84999999999997</v>
      </c>
      <c r="I160" s="256">
        <v>125.69999999999999</v>
      </c>
      <c r="J160" s="256">
        <v>126.94999999999997</v>
      </c>
      <c r="K160" s="254">
        <v>124.45</v>
      </c>
      <c r="L160" s="254">
        <v>121.35</v>
      </c>
      <c r="M160" s="254">
        <v>243.58396999999999</v>
      </c>
    </row>
    <row r="161" spans="1:13">
      <c r="A161" s="273">
        <v>152</v>
      </c>
      <c r="B161" s="254" t="s">
        <v>154</v>
      </c>
      <c r="C161" s="254">
        <v>156.35</v>
      </c>
      <c r="D161" s="256">
        <v>155.29999999999998</v>
      </c>
      <c r="E161" s="256">
        <v>153.14999999999998</v>
      </c>
      <c r="F161" s="256">
        <v>149.94999999999999</v>
      </c>
      <c r="G161" s="256">
        <v>147.79999999999998</v>
      </c>
      <c r="H161" s="256">
        <v>158.49999999999997</v>
      </c>
      <c r="I161" s="256">
        <v>160.65</v>
      </c>
      <c r="J161" s="256">
        <v>163.84999999999997</v>
      </c>
      <c r="K161" s="254">
        <v>157.44999999999999</v>
      </c>
      <c r="L161" s="254">
        <v>152.1</v>
      </c>
      <c r="M161" s="254">
        <v>24.093</v>
      </c>
    </row>
    <row r="162" spans="1:13">
      <c r="A162" s="273">
        <v>153</v>
      </c>
      <c r="B162" s="254" t="s">
        <v>266</v>
      </c>
      <c r="C162" s="254">
        <v>3597.85</v>
      </c>
      <c r="D162" s="256">
        <v>3592.0333333333333</v>
      </c>
      <c r="E162" s="256">
        <v>3549.0666666666666</v>
      </c>
      <c r="F162" s="256">
        <v>3500.2833333333333</v>
      </c>
      <c r="G162" s="256">
        <v>3457.3166666666666</v>
      </c>
      <c r="H162" s="256">
        <v>3640.8166666666666</v>
      </c>
      <c r="I162" s="256">
        <v>3683.7833333333328</v>
      </c>
      <c r="J162" s="256">
        <v>3732.5666666666666</v>
      </c>
      <c r="K162" s="254">
        <v>3635</v>
      </c>
      <c r="L162" s="254">
        <v>3543.25</v>
      </c>
      <c r="M162" s="254">
        <v>0.61577000000000004</v>
      </c>
    </row>
    <row r="163" spans="1:13">
      <c r="A163" s="273">
        <v>154</v>
      </c>
      <c r="B163" s="254" t="s">
        <v>267</v>
      </c>
      <c r="C163" s="254">
        <v>2829.55</v>
      </c>
      <c r="D163" s="256">
        <v>2843.5166666666664</v>
      </c>
      <c r="E163" s="256">
        <v>2796.0333333333328</v>
      </c>
      <c r="F163" s="256">
        <v>2762.5166666666664</v>
      </c>
      <c r="G163" s="256">
        <v>2715.0333333333328</v>
      </c>
      <c r="H163" s="256">
        <v>2877.0333333333328</v>
      </c>
      <c r="I163" s="256">
        <v>2924.5166666666664</v>
      </c>
      <c r="J163" s="256">
        <v>2958.0333333333328</v>
      </c>
      <c r="K163" s="254">
        <v>2891</v>
      </c>
      <c r="L163" s="254">
        <v>2810</v>
      </c>
      <c r="M163" s="254">
        <v>2.0862400000000001</v>
      </c>
    </row>
    <row r="164" spans="1:13">
      <c r="A164" s="273">
        <v>155</v>
      </c>
      <c r="B164" s="254" t="s">
        <v>156</v>
      </c>
      <c r="C164" s="254">
        <v>29509.95</v>
      </c>
      <c r="D164" s="256">
        <v>29471.649999999998</v>
      </c>
      <c r="E164" s="256">
        <v>29293.299999999996</v>
      </c>
      <c r="F164" s="256">
        <v>29076.649999999998</v>
      </c>
      <c r="G164" s="256">
        <v>28898.299999999996</v>
      </c>
      <c r="H164" s="256">
        <v>29688.299999999996</v>
      </c>
      <c r="I164" s="256">
        <v>29866.649999999994</v>
      </c>
      <c r="J164" s="256">
        <v>30083.299999999996</v>
      </c>
      <c r="K164" s="254">
        <v>29650</v>
      </c>
      <c r="L164" s="254">
        <v>29255</v>
      </c>
      <c r="M164" s="254">
        <v>0.19677</v>
      </c>
    </row>
    <row r="165" spans="1:13">
      <c r="A165" s="273">
        <v>156</v>
      </c>
      <c r="B165" s="254" t="s">
        <v>158</v>
      </c>
      <c r="C165" s="254">
        <v>227.8</v>
      </c>
      <c r="D165" s="256">
        <v>228.65</v>
      </c>
      <c r="E165" s="256">
        <v>226.4</v>
      </c>
      <c r="F165" s="256">
        <v>225</v>
      </c>
      <c r="G165" s="256">
        <v>222.75</v>
      </c>
      <c r="H165" s="256">
        <v>230.05</v>
      </c>
      <c r="I165" s="256">
        <v>232.3</v>
      </c>
      <c r="J165" s="256">
        <v>233.70000000000002</v>
      </c>
      <c r="K165" s="254">
        <v>230.9</v>
      </c>
      <c r="L165" s="254">
        <v>227.25</v>
      </c>
      <c r="M165" s="254">
        <v>23.544139999999999</v>
      </c>
    </row>
    <row r="166" spans="1:13">
      <c r="A166" s="273">
        <v>157</v>
      </c>
      <c r="B166" s="254" t="s">
        <v>269</v>
      </c>
      <c r="C166" s="254">
        <v>5514.25</v>
      </c>
      <c r="D166" s="256">
        <v>5545.0999999999995</v>
      </c>
      <c r="E166" s="256">
        <v>5470.1999999999989</v>
      </c>
      <c r="F166" s="256">
        <v>5426.15</v>
      </c>
      <c r="G166" s="256">
        <v>5351.2499999999991</v>
      </c>
      <c r="H166" s="256">
        <v>5589.1499999999987</v>
      </c>
      <c r="I166" s="256">
        <v>5664.0499999999984</v>
      </c>
      <c r="J166" s="256">
        <v>5708.0999999999985</v>
      </c>
      <c r="K166" s="254">
        <v>5620</v>
      </c>
      <c r="L166" s="254">
        <v>5501.05</v>
      </c>
      <c r="M166" s="254">
        <v>0.38400000000000001</v>
      </c>
    </row>
    <row r="167" spans="1:13">
      <c r="A167" s="273">
        <v>158</v>
      </c>
      <c r="B167" s="254" t="s">
        <v>160</v>
      </c>
      <c r="C167" s="254">
        <v>2156.15</v>
      </c>
      <c r="D167" s="256">
        <v>2149.1666666666665</v>
      </c>
      <c r="E167" s="256">
        <v>2138.333333333333</v>
      </c>
      <c r="F167" s="256">
        <v>2120.5166666666664</v>
      </c>
      <c r="G167" s="256">
        <v>2109.6833333333329</v>
      </c>
      <c r="H167" s="256">
        <v>2166.9833333333331</v>
      </c>
      <c r="I167" s="256">
        <v>2177.8166666666662</v>
      </c>
      <c r="J167" s="256">
        <v>2195.6333333333332</v>
      </c>
      <c r="K167" s="254">
        <v>2160</v>
      </c>
      <c r="L167" s="254">
        <v>2131.35</v>
      </c>
      <c r="M167" s="254">
        <v>2.05193</v>
      </c>
    </row>
    <row r="168" spans="1:13">
      <c r="A168" s="273">
        <v>159</v>
      </c>
      <c r="B168" s="254" t="s">
        <v>157</v>
      </c>
      <c r="C168" s="254">
        <v>2398.85</v>
      </c>
      <c r="D168" s="256">
        <v>2408.9500000000003</v>
      </c>
      <c r="E168" s="256">
        <v>2376.3000000000006</v>
      </c>
      <c r="F168" s="256">
        <v>2353.7500000000005</v>
      </c>
      <c r="G168" s="256">
        <v>2321.1000000000008</v>
      </c>
      <c r="H168" s="256">
        <v>2431.5000000000005</v>
      </c>
      <c r="I168" s="256">
        <v>2464.15</v>
      </c>
      <c r="J168" s="256">
        <v>2486.7000000000003</v>
      </c>
      <c r="K168" s="254">
        <v>2441.6</v>
      </c>
      <c r="L168" s="254">
        <v>2386.4</v>
      </c>
      <c r="M168" s="254">
        <v>8.9866700000000002</v>
      </c>
    </row>
    <row r="169" spans="1:13">
      <c r="A169" s="273">
        <v>160</v>
      </c>
      <c r="B169" s="254" t="s">
        <v>461</v>
      </c>
      <c r="C169" s="254">
        <v>1977.4</v>
      </c>
      <c r="D169" s="256">
        <v>1984.1166666666668</v>
      </c>
      <c r="E169" s="256">
        <v>1963.2833333333335</v>
      </c>
      <c r="F169" s="256">
        <v>1949.1666666666667</v>
      </c>
      <c r="G169" s="256">
        <v>1928.3333333333335</v>
      </c>
      <c r="H169" s="256">
        <v>1998.2333333333336</v>
      </c>
      <c r="I169" s="256">
        <v>2019.0666666666666</v>
      </c>
      <c r="J169" s="256">
        <v>2033.1833333333336</v>
      </c>
      <c r="K169" s="254">
        <v>2004.95</v>
      </c>
      <c r="L169" s="254">
        <v>1970</v>
      </c>
      <c r="M169" s="254">
        <v>1.4024099999999999</v>
      </c>
    </row>
    <row r="170" spans="1:13">
      <c r="A170" s="273">
        <v>161</v>
      </c>
      <c r="B170" s="254" t="s">
        <v>159</v>
      </c>
      <c r="C170" s="254">
        <v>122.5</v>
      </c>
      <c r="D170" s="256">
        <v>122.63333333333333</v>
      </c>
      <c r="E170" s="256">
        <v>121.41666666666666</v>
      </c>
      <c r="F170" s="256">
        <v>120.33333333333333</v>
      </c>
      <c r="G170" s="256">
        <v>119.11666666666666</v>
      </c>
      <c r="H170" s="256">
        <v>123.71666666666665</v>
      </c>
      <c r="I170" s="256">
        <v>124.93333333333332</v>
      </c>
      <c r="J170" s="256">
        <v>126.01666666666665</v>
      </c>
      <c r="K170" s="254">
        <v>123.85</v>
      </c>
      <c r="L170" s="254">
        <v>121.55</v>
      </c>
      <c r="M170" s="254">
        <v>52.33446</v>
      </c>
    </row>
    <row r="171" spans="1:13">
      <c r="A171" s="273">
        <v>162</v>
      </c>
      <c r="B171" s="254" t="s">
        <v>162</v>
      </c>
      <c r="C171" s="254">
        <v>231.15</v>
      </c>
      <c r="D171" s="256">
        <v>230.73333333333335</v>
      </c>
      <c r="E171" s="256">
        <v>228.51666666666671</v>
      </c>
      <c r="F171" s="256">
        <v>225.88333333333335</v>
      </c>
      <c r="G171" s="256">
        <v>223.66666666666671</v>
      </c>
      <c r="H171" s="256">
        <v>233.3666666666667</v>
      </c>
      <c r="I171" s="256">
        <v>235.58333333333334</v>
      </c>
      <c r="J171" s="256">
        <v>238.2166666666667</v>
      </c>
      <c r="K171" s="254">
        <v>232.95</v>
      </c>
      <c r="L171" s="254">
        <v>228.1</v>
      </c>
      <c r="M171" s="254">
        <v>72.923689999999993</v>
      </c>
    </row>
    <row r="172" spans="1:13">
      <c r="A172" s="273">
        <v>163</v>
      </c>
      <c r="B172" s="254" t="s">
        <v>270</v>
      </c>
      <c r="C172" s="254">
        <v>289.2</v>
      </c>
      <c r="D172" s="256">
        <v>288.89999999999998</v>
      </c>
      <c r="E172" s="256">
        <v>286.14999999999998</v>
      </c>
      <c r="F172" s="256">
        <v>283.10000000000002</v>
      </c>
      <c r="G172" s="256">
        <v>280.35000000000002</v>
      </c>
      <c r="H172" s="256">
        <v>291.94999999999993</v>
      </c>
      <c r="I172" s="256">
        <v>294.69999999999993</v>
      </c>
      <c r="J172" s="256">
        <v>297.74999999999989</v>
      </c>
      <c r="K172" s="254">
        <v>291.64999999999998</v>
      </c>
      <c r="L172" s="254">
        <v>285.85000000000002</v>
      </c>
      <c r="M172" s="254">
        <v>2.9779100000000001</v>
      </c>
    </row>
    <row r="173" spans="1:13">
      <c r="A173" s="273">
        <v>164</v>
      </c>
      <c r="B173" s="254" t="s">
        <v>271</v>
      </c>
      <c r="C173" s="254">
        <v>13912.4</v>
      </c>
      <c r="D173" s="256">
        <v>13871.316666666666</v>
      </c>
      <c r="E173" s="256">
        <v>13606.983333333332</v>
      </c>
      <c r="F173" s="256">
        <v>13301.566666666666</v>
      </c>
      <c r="G173" s="256">
        <v>13037.233333333332</v>
      </c>
      <c r="H173" s="256">
        <v>14176.733333333332</v>
      </c>
      <c r="I173" s="256">
        <v>14441.066666666668</v>
      </c>
      <c r="J173" s="256">
        <v>14746.483333333332</v>
      </c>
      <c r="K173" s="254">
        <v>14135.65</v>
      </c>
      <c r="L173" s="254">
        <v>13565.9</v>
      </c>
      <c r="M173" s="254">
        <v>0.12486</v>
      </c>
    </row>
    <row r="174" spans="1:13">
      <c r="A174" s="273">
        <v>165</v>
      </c>
      <c r="B174" s="254" t="s">
        <v>161</v>
      </c>
      <c r="C174" s="254">
        <v>41.55</v>
      </c>
      <c r="D174" s="256">
        <v>41.916666666666664</v>
      </c>
      <c r="E174" s="256">
        <v>41.033333333333331</v>
      </c>
      <c r="F174" s="256">
        <v>40.516666666666666</v>
      </c>
      <c r="G174" s="256">
        <v>39.633333333333333</v>
      </c>
      <c r="H174" s="256">
        <v>42.43333333333333</v>
      </c>
      <c r="I174" s="256">
        <v>43.31666666666667</v>
      </c>
      <c r="J174" s="256">
        <v>43.833333333333329</v>
      </c>
      <c r="K174" s="254">
        <v>42.8</v>
      </c>
      <c r="L174" s="254">
        <v>41.4</v>
      </c>
      <c r="M174" s="254">
        <v>1098.53745</v>
      </c>
    </row>
    <row r="175" spans="1:13">
      <c r="A175" s="273">
        <v>166</v>
      </c>
      <c r="B175" s="254" t="s">
        <v>165</v>
      </c>
      <c r="C175" s="254">
        <v>207.45</v>
      </c>
      <c r="D175" s="256">
        <v>207.98333333333335</v>
      </c>
      <c r="E175" s="256">
        <v>206.16666666666669</v>
      </c>
      <c r="F175" s="256">
        <v>204.88333333333333</v>
      </c>
      <c r="G175" s="256">
        <v>203.06666666666666</v>
      </c>
      <c r="H175" s="256">
        <v>209.26666666666671</v>
      </c>
      <c r="I175" s="256">
        <v>211.08333333333337</v>
      </c>
      <c r="J175" s="256">
        <v>212.36666666666673</v>
      </c>
      <c r="K175" s="254">
        <v>209.8</v>
      </c>
      <c r="L175" s="254">
        <v>206.7</v>
      </c>
      <c r="M175" s="254">
        <v>60.815280000000001</v>
      </c>
    </row>
    <row r="176" spans="1:13">
      <c r="A176" s="273">
        <v>167</v>
      </c>
      <c r="B176" s="254" t="s">
        <v>166</v>
      </c>
      <c r="C176" s="254">
        <v>141.35</v>
      </c>
      <c r="D176" s="256">
        <v>142.45000000000002</v>
      </c>
      <c r="E176" s="256">
        <v>139.40000000000003</v>
      </c>
      <c r="F176" s="256">
        <v>137.45000000000002</v>
      </c>
      <c r="G176" s="256">
        <v>134.40000000000003</v>
      </c>
      <c r="H176" s="256">
        <v>144.40000000000003</v>
      </c>
      <c r="I176" s="256">
        <v>147.45000000000005</v>
      </c>
      <c r="J176" s="256">
        <v>149.40000000000003</v>
      </c>
      <c r="K176" s="254">
        <v>145.5</v>
      </c>
      <c r="L176" s="254">
        <v>140.5</v>
      </c>
      <c r="M176" s="254">
        <v>70.289969999999997</v>
      </c>
    </row>
    <row r="177" spans="1:13">
      <c r="A177" s="273">
        <v>168</v>
      </c>
      <c r="B177" s="254" t="s">
        <v>273</v>
      </c>
      <c r="C177" s="254">
        <v>569.54999999999995</v>
      </c>
      <c r="D177" s="256">
        <v>575.81666666666661</v>
      </c>
      <c r="E177" s="256">
        <v>559.73333333333323</v>
      </c>
      <c r="F177" s="256">
        <v>549.91666666666663</v>
      </c>
      <c r="G177" s="256">
        <v>533.83333333333326</v>
      </c>
      <c r="H177" s="256">
        <v>585.63333333333321</v>
      </c>
      <c r="I177" s="256">
        <v>601.7166666666667</v>
      </c>
      <c r="J177" s="256">
        <v>611.53333333333319</v>
      </c>
      <c r="K177" s="254">
        <v>591.9</v>
      </c>
      <c r="L177" s="254">
        <v>566</v>
      </c>
      <c r="M177" s="254">
        <v>3.3352599999999999</v>
      </c>
    </row>
    <row r="178" spans="1:13">
      <c r="A178" s="273">
        <v>169</v>
      </c>
      <c r="B178" s="254" t="s">
        <v>167</v>
      </c>
      <c r="C178" s="254">
        <v>2153.5</v>
      </c>
      <c r="D178" s="256">
        <v>2169.3666666666668</v>
      </c>
      <c r="E178" s="256">
        <v>2124.1333333333337</v>
      </c>
      <c r="F178" s="256">
        <v>2094.7666666666669</v>
      </c>
      <c r="G178" s="256">
        <v>2049.5333333333338</v>
      </c>
      <c r="H178" s="256">
        <v>2198.7333333333336</v>
      </c>
      <c r="I178" s="256">
        <v>2243.9666666666672</v>
      </c>
      <c r="J178" s="256">
        <v>2273.3333333333335</v>
      </c>
      <c r="K178" s="254">
        <v>2214.6</v>
      </c>
      <c r="L178" s="254">
        <v>2140</v>
      </c>
      <c r="M178" s="254">
        <v>422.09687000000002</v>
      </c>
    </row>
    <row r="179" spans="1:13">
      <c r="A179" s="273">
        <v>170</v>
      </c>
      <c r="B179" s="254" t="s">
        <v>814</v>
      </c>
      <c r="C179" s="254">
        <v>971.8</v>
      </c>
      <c r="D179" s="256">
        <v>966.13333333333333</v>
      </c>
      <c r="E179" s="256">
        <v>946.76666666666665</v>
      </c>
      <c r="F179" s="256">
        <v>921.73333333333335</v>
      </c>
      <c r="G179" s="256">
        <v>902.36666666666667</v>
      </c>
      <c r="H179" s="256">
        <v>991.16666666666663</v>
      </c>
      <c r="I179" s="256">
        <v>1010.5333333333332</v>
      </c>
      <c r="J179" s="256">
        <v>1035.5666666666666</v>
      </c>
      <c r="K179" s="254">
        <v>985.5</v>
      </c>
      <c r="L179" s="254">
        <v>941.1</v>
      </c>
      <c r="M179" s="254">
        <v>81.269109999999998</v>
      </c>
    </row>
    <row r="180" spans="1:13">
      <c r="A180" s="273">
        <v>171</v>
      </c>
      <c r="B180" s="254" t="s">
        <v>274</v>
      </c>
      <c r="C180" s="254">
        <v>1002.15</v>
      </c>
      <c r="D180" s="256">
        <v>1000.8666666666667</v>
      </c>
      <c r="E180" s="256">
        <v>996.2833333333333</v>
      </c>
      <c r="F180" s="256">
        <v>990.41666666666663</v>
      </c>
      <c r="G180" s="256">
        <v>985.83333333333326</v>
      </c>
      <c r="H180" s="256">
        <v>1006.7333333333333</v>
      </c>
      <c r="I180" s="256">
        <v>1011.3166666666666</v>
      </c>
      <c r="J180" s="256">
        <v>1017.1833333333334</v>
      </c>
      <c r="K180" s="254">
        <v>1005.45</v>
      </c>
      <c r="L180" s="254">
        <v>995</v>
      </c>
      <c r="M180" s="254">
        <v>9.3272099999999991</v>
      </c>
    </row>
    <row r="181" spans="1:13">
      <c r="A181" s="273">
        <v>172</v>
      </c>
      <c r="B181" s="254" t="s">
        <v>172</v>
      </c>
      <c r="C181" s="254">
        <v>6936.2</v>
      </c>
      <c r="D181" s="256">
        <v>6925.7333333333336</v>
      </c>
      <c r="E181" s="256">
        <v>6877.7666666666673</v>
      </c>
      <c r="F181" s="256">
        <v>6819.3333333333339</v>
      </c>
      <c r="G181" s="256">
        <v>6771.3666666666677</v>
      </c>
      <c r="H181" s="256">
        <v>6984.166666666667</v>
      </c>
      <c r="I181" s="256">
        <v>7032.1333333333341</v>
      </c>
      <c r="J181" s="256">
        <v>7090.5666666666666</v>
      </c>
      <c r="K181" s="254">
        <v>6973.7</v>
      </c>
      <c r="L181" s="254">
        <v>6867.3</v>
      </c>
      <c r="M181" s="254">
        <v>0.74095</v>
      </c>
    </row>
    <row r="182" spans="1:13">
      <c r="A182" s="273">
        <v>173</v>
      </c>
      <c r="B182" s="254" t="s">
        <v>478</v>
      </c>
      <c r="C182" s="254">
        <v>7726.55</v>
      </c>
      <c r="D182" s="256">
        <v>7719.6333333333341</v>
      </c>
      <c r="E182" s="256">
        <v>7686.9166666666679</v>
      </c>
      <c r="F182" s="256">
        <v>7647.2833333333338</v>
      </c>
      <c r="G182" s="256">
        <v>7614.5666666666675</v>
      </c>
      <c r="H182" s="256">
        <v>7759.2666666666682</v>
      </c>
      <c r="I182" s="256">
        <v>7791.9833333333336</v>
      </c>
      <c r="J182" s="256">
        <v>7831.6166666666686</v>
      </c>
      <c r="K182" s="254">
        <v>7752.35</v>
      </c>
      <c r="L182" s="254">
        <v>7680</v>
      </c>
      <c r="M182" s="254">
        <v>0.10314</v>
      </c>
    </row>
    <row r="183" spans="1:13">
      <c r="A183" s="273">
        <v>174</v>
      </c>
      <c r="B183" s="254" t="s">
        <v>170</v>
      </c>
      <c r="C183" s="254">
        <v>28672.3</v>
      </c>
      <c r="D183" s="256">
        <v>28789.083333333332</v>
      </c>
      <c r="E183" s="256">
        <v>28483.216666666664</v>
      </c>
      <c r="F183" s="256">
        <v>28294.133333333331</v>
      </c>
      <c r="G183" s="256">
        <v>27988.266666666663</v>
      </c>
      <c r="H183" s="256">
        <v>28978.166666666664</v>
      </c>
      <c r="I183" s="256">
        <v>29284.033333333333</v>
      </c>
      <c r="J183" s="256">
        <v>29473.116666666665</v>
      </c>
      <c r="K183" s="254">
        <v>29094.95</v>
      </c>
      <c r="L183" s="254">
        <v>28600</v>
      </c>
      <c r="M183" s="254">
        <v>0.23493</v>
      </c>
    </row>
    <row r="184" spans="1:13">
      <c r="A184" s="273">
        <v>175</v>
      </c>
      <c r="B184" s="254" t="s">
        <v>173</v>
      </c>
      <c r="C184" s="254">
        <v>1363.9</v>
      </c>
      <c r="D184" s="256">
        <v>1364.4333333333334</v>
      </c>
      <c r="E184" s="256">
        <v>1352.8666666666668</v>
      </c>
      <c r="F184" s="256">
        <v>1341.8333333333335</v>
      </c>
      <c r="G184" s="256">
        <v>1330.2666666666669</v>
      </c>
      <c r="H184" s="256">
        <v>1375.4666666666667</v>
      </c>
      <c r="I184" s="256">
        <v>1387.0333333333333</v>
      </c>
      <c r="J184" s="256">
        <v>1398.0666666666666</v>
      </c>
      <c r="K184" s="254">
        <v>1376</v>
      </c>
      <c r="L184" s="254">
        <v>1353.4</v>
      </c>
      <c r="M184" s="254">
        <v>9.3352500000000003</v>
      </c>
    </row>
    <row r="185" spans="1:13">
      <c r="A185" s="273">
        <v>176</v>
      </c>
      <c r="B185" s="254" t="s">
        <v>171</v>
      </c>
      <c r="C185" s="254">
        <v>2025.45</v>
      </c>
      <c r="D185" s="256">
        <v>2046.7666666666664</v>
      </c>
      <c r="E185" s="256">
        <v>1995.5333333333328</v>
      </c>
      <c r="F185" s="256">
        <v>1965.6166666666663</v>
      </c>
      <c r="G185" s="256">
        <v>1914.3833333333328</v>
      </c>
      <c r="H185" s="256">
        <v>2076.6833333333329</v>
      </c>
      <c r="I185" s="256">
        <v>2127.9166666666665</v>
      </c>
      <c r="J185" s="256">
        <v>2157.833333333333</v>
      </c>
      <c r="K185" s="254">
        <v>2098</v>
      </c>
      <c r="L185" s="254">
        <v>2016.85</v>
      </c>
      <c r="M185" s="254">
        <v>12.67595</v>
      </c>
    </row>
    <row r="186" spans="1:13">
      <c r="A186" s="273">
        <v>177</v>
      </c>
      <c r="B186" s="254" t="s">
        <v>169</v>
      </c>
      <c r="C186" s="254">
        <v>417.2</v>
      </c>
      <c r="D186" s="256">
        <v>418.75</v>
      </c>
      <c r="E186" s="256">
        <v>414.75</v>
      </c>
      <c r="F186" s="256">
        <v>412.3</v>
      </c>
      <c r="G186" s="256">
        <v>408.3</v>
      </c>
      <c r="H186" s="256">
        <v>421.2</v>
      </c>
      <c r="I186" s="256">
        <v>425.2</v>
      </c>
      <c r="J186" s="256">
        <v>427.65</v>
      </c>
      <c r="K186" s="254">
        <v>422.75</v>
      </c>
      <c r="L186" s="254">
        <v>416.3</v>
      </c>
      <c r="M186" s="254">
        <v>192.14546999999999</v>
      </c>
    </row>
    <row r="187" spans="1:13">
      <c r="A187" s="273">
        <v>178</v>
      </c>
      <c r="B187" s="254" t="s">
        <v>168</v>
      </c>
      <c r="C187" s="254">
        <v>125</v>
      </c>
      <c r="D187" s="256">
        <v>125.21666666666665</v>
      </c>
      <c r="E187" s="256">
        <v>123.48333333333331</v>
      </c>
      <c r="F187" s="256">
        <v>121.96666666666665</v>
      </c>
      <c r="G187" s="256">
        <v>120.23333333333331</v>
      </c>
      <c r="H187" s="256">
        <v>126.73333333333331</v>
      </c>
      <c r="I187" s="256">
        <v>128.46666666666664</v>
      </c>
      <c r="J187" s="256">
        <v>129.98333333333329</v>
      </c>
      <c r="K187" s="254">
        <v>126.95</v>
      </c>
      <c r="L187" s="254">
        <v>123.7</v>
      </c>
      <c r="M187" s="254">
        <v>420.63029</v>
      </c>
    </row>
    <row r="188" spans="1:13">
      <c r="A188" s="273">
        <v>179</v>
      </c>
      <c r="B188" s="254" t="s">
        <v>175</v>
      </c>
      <c r="C188" s="254">
        <v>664.8</v>
      </c>
      <c r="D188" s="256">
        <v>665.76666666666665</v>
      </c>
      <c r="E188" s="256">
        <v>660.5333333333333</v>
      </c>
      <c r="F188" s="256">
        <v>656.26666666666665</v>
      </c>
      <c r="G188" s="256">
        <v>651.0333333333333</v>
      </c>
      <c r="H188" s="256">
        <v>670.0333333333333</v>
      </c>
      <c r="I188" s="256">
        <v>675.26666666666665</v>
      </c>
      <c r="J188" s="256">
        <v>679.5333333333333</v>
      </c>
      <c r="K188" s="254">
        <v>671</v>
      </c>
      <c r="L188" s="254">
        <v>661.5</v>
      </c>
      <c r="M188" s="254">
        <v>34.607759999999999</v>
      </c>
    </row>
    <row r="189" spans="1:13">
      <c r="A189" s="273">
        <v>180</v>
      </c>
      <c r="B189" s="254" t="s">
        <v>176</v>
      </c>
      <c r="C189" s="254">
        <v>535.04999999999995</v>
      </c>
      <c r="D189" s="256">
        <v>536.33333333333326</v>
      </c>
      <c r="E189" s="256">
        <v>527.26666666666654</v>
      </c>
      <c r="F189" s="256">
        <v>519.48333333333323</v>
      </c>
      <c r="G189" s="256">
        <v>510.41666666666652</v>
      </c>
      <c r="H189" s="256">
        <v>544.11666666666656</v>
      </c>
      <c r="I189" s="256">
        <v>553.18333333333317</v>
      </c>
      <c r="J189" s="256">
        <v>560.96666666666658</v>
      </c>
      <c r="K189" s="254">
        <v>545.4</v>
      </c>
      <c r="L189" s="254">
        <v>528.54999999999995</v>
      </c>
      <c r="M189" s="254">
        <v>35.17109</v>
      </c>
    </row>
    <row r="190" spans="1:13">
      <c r="A190" s="273">
        <v>181</v>
      </c>
      <c r="B190" s="254" t="s">
        <v>275</v>
      </c>
      <c r="C190" s="254">
        <v>582.54999999999995</v>
      </c>
      <c r="D190" s="256">
        <v>581.31666666666661</v>
      </c>
      <c r="E190" s="256">
        <v>577.08333333333326</v>
      </c>
      <c r="F190" s="256">
        <v>571.61666666666667</v>
      </c>
      <c r="G190" s="256">
        <v>567.38333333333333</v>
      </c>
      <c r="H190" s="256">
        <v>586.78333333333319</v>
      </c>
      <c r="I190" s="256">
        <v>591.01666666666654</v>
      </c>
      <c r="J190" s="256">
        <v>596.48333333333312</v>
      </c>
      <c r="K190" s="254">
        <v>585.54999999999995</v>
      </c>
      <c r="L190" s="254">
        <v>575.85</v>
      </c>
      <c r="M190" s="254">
        <v>2.4385300000000001</v>
      </c>
    </row>
    <row r="191" spans="1:13">
      <c r="A191" s="273">
        <v>182</v>
      </c>
      <c r="B191" s="254" t="s">
        <v>188</v>
      </c>
      <c r="C191" s="254">
        <v>614.65</v>
      </c>
      <c r="D191" s="256">
        <v>615.65</v>
      </c>
      <c r="E191" s="256">
        <v>609.44999999999993</v>
      </c>
      <c r="F191" s="256">
        <v>604.25</v>
      </c>
      <c r="G191" s="256">
        <v>598.04999999999995</v>
      </c>
      <c r="H191" s="256">
        <v>620.84999999999991</v>
      </c>
      <c r="I191" s="256">
        <v>627.04999999999995</v>
      </c>
      <c r="J191" s="256">
        <v>632.24999999999989</v>
      </c>
      <c r="K191" s="254">
        <v>621.85</v>
      </c>
      <c r="L191" s="254">
        <v>610.45000000000005</v>
      </c>
      <c r="M191" s="254">
        <v>9.9965700000000002</v>
      </c>
    </row>
    <row r="192" spans="1:13">
      <c r="A192" s="273">
        <v>183</v>
      </c>
      <c r="B192" s="254" t="s">
        <v>177</v>
      </c>
      <c r="C192" s="254">
        <v>705.95</v>
      </c>
      <c r="D192" s="256">
        <v>709.6</v>
      </c>
      <c r="E192" s="256">
        <v>699.2</v>
      </c>
      <c r="F192" s="256">
        <v>692.45</v>
      </c>
      <c r="G192" s="256">
        <v>682.05000000000007</v>
      </c>
      <c r="H192" s="256">
        <v>716.35</v>
      </c>
      <c r="I192" s="256">
        <v>726.74999999999989</v>
      </c>
      <c r="J192" s="256">
        <v>733.5</v>
      </c>
      <c r="K192" s="254">
        <v>720</v>
      </c>
      <c r="L192" s="254">
        <v>702.85</v>
      </c>
      <c r="M192" s="254">
        <v>14.350540000000001</v>
      </c>
    </row>
    <row r="193" spans="1:13">
      <c r="A193" s="273">
        <v>184</v>
      </c>
      <c r="B193" s="254" t="s">
        <v>183</v>
      </c>
      <c r="C193" s="254">
        <v>3373.6</v>
      </c>
      <c r="D193" s="256">
        <v>3345.0333333333333</v>
      </c>
      <c r="E193" s="256">
        <v>3307.0666666666666</v>
      </c>
      <c r="F193" s="256">
        <v>3240.5333333333333</v>
      </c>
      <c r="G193" s="256">
        <v>3202.5666666666666</v>
      </c>
      <c r="H193" s="256">
        <v>3411.5666666666666</v>
      </c>
      <c r="I193" s="256">
        <v>3449.5333333333328</v>
      </c>
      <c r="J193" s="256">
        <v>3516.0666666666666</v>
      </c>
      <c r="K193" s="254">
        <v>3383</v>
      </c>
      <c r="L193" s="254">
        <v>3278.5</v>
      </c>
      <c r="M193" s="254">
        <v>41.552039999999998</v>
      </c>
    </row>
    <row r="194" spans="1:13">
      <c r="A194" s="273">
        <v>185</v>
      </c>
      <c r="B194" s="254" t="s">
        <v>804</v>
      </c>
      <c r="C194" s="254">
        <v>757.45</v>
      </c>
      <c r="D194" s="256">
        <v>758.41666666666663</v>
      </c>
      <c r="E194" s="256">
        <v>753.0333333333333</v>
      </c>
      <c r="F194" s="256">
        <v>748.61666666666667</v>
      </c>
      <c r="G194" s="256">
        <v>743.23333333333335</v>
      </c>
      <c r="H194" s="256">
        <v>762.83333333333326</v>
      </c>
      <c r="I194" s="256">
        <v>768.2166666666667</v>
      </c>
      <c r="J194" s="256">
        <v>772.63333333333321</v>
      </c>
      <c r="K194" s="254">
        <v>763.8</v>
      </c>
      <c r="L194" s="254">
        <v>754</v>
      </c>
      <c r="M194" s="254">
        <v>16.68843</v>
      </c>
    </row>
    <row r="195" spans="1:13">
      <c r="A195" s="273">
        <v>186</v>
      </c>
      <c r="B195" s="254" t="s">
        <v>179</v>
      </c>
      <c r="C195" s="254">
        <v>334.65</v>
      </c>
      <c r="D195" s="256">
        <v>335.13333333333333</v>
      </c>
      <c r="E195" s="256">
        <v>332.86666666666667</v>
      </c>
      <c r="F195" s="256">
        <v>331.08333333333337</v>
      </c>
      <c r="G195" s="256">
        <v>328.81666666666672</v>
      </c>
      <c r="H195" s="256">
        <v>336.91666666666663</v>
      </c>
      <c r="I195" s="256">
        <v>339.18333333333328</v>
      </c>
      <c r="J195" s="256">
        <v>340.96666666666658</v>
      </c>
      <c r="K195" s="254">
        <v>337.4</v>
      </c>
      <c r="L195" s="254">
        <v>333.35</v>
      </c>
      <c r="M195" s="254">
        <v>155.80223000000001</v>
      </c>
    </row>
    <row r="196" spans="1:13">
      <c r="A196" s="273">
        <v>187</v>
      </c>
      <c r="B196" s="245" t="s">
        <v>181</v>
      </c>
      <c r="C196" s="245">
        <v>118.85</v>
      </c>
      <c r="D196" s="280">
        <v>119.5</v>
      </c>
      <c r="E196" s="280">
        <v>117.55</v>
      </c>
      <c r="F196" s="280">
        <v>116.25</v>
      </c>
      <c r="G196" s="280">
        <v>114.3</v>
      </c>
      <c r="H196" s="280">
        <v>120.8</v>
      </c>
      <c r="I196" s="280">
        <v>122.74999999999999</v>
      </c>
      <c r="J196" s="280">
        <v>124.05</v>
      </c>
      <c r="K196" s="245">
        <v>121.45</v>
      </c>
      <c r="L196" s="245">
        <v>118.2</v>
      </c>
      <c r="M196" s="245">
        <v>280.09357</v>
      </c>
    </row>
    <row r="197" spans="1:13">
      <c r="A197" s="273">
        <v>188</v>
      </c>
      <c r="B197" s="245" t="s">
        <v>182</v>
      </c>
      <c r="C197" s="245">
        <v>1113.1500000000001</v>
      </c>
      <c r="D197" s="280">
        <v>1110.7</v>
      </c>
      <c r="E197" s="280">
        <v>1100.9000000000001</v>
      </c>
      <c r="F197" s="280">
        <v>1088.6500000000001</v>
      </c>
      <c r="G197" s="280">
        <v>1078.8500000000001</v>
      </c>
      <c r="H197" s="280">
        <v>1122.95</v>
      </c>
      <c r="I197" s="280">
        <v>1132.7499999999998</v>
      </c>
      <c r="J197" s="280">
        <v>1145</v>
      </c>
      <c r="K197" s="245">
        <v>1120.5</v>
      </c>
      <c r="L197" s="245">
        <v>1098.45</v>
      </c>
      <c r="M197" s="245">
        <v>72.3947</v>
      </c>
    </row>
    <row r="198" spans="1:13">
      <c r="A198" s="273">
        <v>189</v>
      </c>
      <c r="B198" s="245" t="s">
        <v>184</v>
      </c>
      <c r="C198" s="245">
        <v>1080</v>
      </c>
      <c r="D198" s="280">
        <v>1071.6000000000001</v>
      </c>
      <c r="E198" s="280">
        <v>1060.9000000000003</v>
      </c>
      <c r="F198" s="280">
        <v>1041.8000000000002</v>
      </c>
      <c r="G198" s="280">
        <v>1031.1000000000004</v>
      </c>
      <c r="H198" s="280">
        <v>1090.7000000000003</v>
      </c>
      <c r="I198" s="280">
        <v>1101.4000000000001</v>
      </c>
      <c r="J198" s="280">
        <v>1120.5000000000002</v>
      </c>
      <c r="K198" s="245">
        <v>1082.3</v>
      </c>
      <c r="L198" s="245">
        <v>1052.5</v>
      </c>
      <c r="M198" s="245">
        <v>36.170099999999998</v>
      </c>
    </row>
    <row r="199" spans="1:13">
      <c r="A199" s="273">
        <v>190</v>
      </c>
      <c r="B199" s="245" t="s">
        <v>164</v>
      </c>
      <c r="C199" s="245">
        <v>1034.4000000000001</v>
      </c>
      <c r="D199" s="280">
        <v>1030.75</v>
      </c>
      <c r="E199" s="280">
        <v>1022.45</v>
      </c>
      <c r="F199" s="280">
        <v>1010.5</v>
      </c>
      <c r="G199" s="280">
        <v>1002.2</v>
      </c>
      <c r="H199" s="280">
        <v>1042.7</v>
      </c>
      <c r="I199" s="280">
        <v>1051.0000000000002</v>
      </c>
      <c r="J199" s="280">
        <v>1062.95</v>
      </c>
      <c r="K199" s="245">
        <v>1039.05</v>
      </c>
      <c r="L199" s="245">
        <v>1018.8</v>
      </c>
      <c r="M199" s="245">
        <v>3.5294400000000001</v>
      </c>
    </row>
    <row r="200" spans="1:13">
      <c r="A200" s="273">
        <v>191</v>
      </c>
      <c r="B200" s="245" t="s">
        <v>185</v>
      </c>
      <c r="C200" s="245">
        <v>1780.85</v>
      </c>
      <c r="D200" s="280">
        <v>1780.4666666666665</v>
      </c>
      <c r="E200" s="280">
        <v>1767.9833333333329</v>
      </c>
      <c r="F200" s="280">
        <v>1755.1166666666663</v>
      </c>
      <c r="G200" s="280">
        <v>1742.6333333333328</v>
      </c>
      <c r="H200" s="280">
        <v>1793.333333333333</v>
      </c>
      <c r="I200" s="280">
        <v>1805.8166666666666</v>
      </c>
      <c r="J200" s="280">
        <v>1818.6833333333332</v>
      </c>
      <c r="K200" s="245">
        <v>1792.95</v>
      </c>
      <c r="L200" s="245">
        <v>1767.6</v>
      </c>
      <c r="M200" s="245">
        <v>12.71298</v>
      </c>
    </row>
    <row r="201" spans="1:13">
      <c r="A201" s="273">
        <v>192</v>
      </c>
      <c r="B201" s="245" t="s">
        <v>186</v>
      </c>
      <c r="C201" s="245">
        <v>2885.3</v>
      </c>
      <c r="D201" s="280">
        <v>2894.5499999999997</v>
      </c>
      <c r="E201" s="280">
        <v>2866.7499999999995</v>
      </c>
      <c r="F201" s="280">
        <v>2848.2</v>
      </c>
      <c r="G201" s="280">
        <v>2820.3999999999996</v>
      </c>
      <c r="H201" s="280">
        <v>2913.0999999999995</v>
      </c>
      <c r="I201" s="280">
        <v>2940.8999999999996</v>
      </c>
      <c r="J201" s="280">
        <v>2959.4499999999994</v>
      </c>
      <c r="K201" s="245">
        <v>2922.35</v>
      </c>
      <c r="L201" s="245">
        <v>2876</v>
      </c>
      <c r="M201" s="245">
        <v>1.1096699999999999</v>
      </c>
    </row>
    <row r="202" spans="1:13">
      <c r="A202" s="273">
        <v>193</v>
      </c>
      <c r="B202" s="245" t="s">
        <v>187</v>
      </c>
      <c r="C202" s="245">
        <v>447.45</v>
      </c>
      <c r="D202" s="280">
        <v>448.48333333333335</v>
      </c>
      <c r="E202" s="280">
        <v>441.9666666666667</v>
      </c>
      <c r="F202" s="280">
        <v>436.48333333333335</v>
      </c>
      <c r="G202" s="280">
        <v>429.9666666666667</v>
      </c>
      <c r="H202" s="280">
        <v>453.9666666666667</v>
      </c>
      <c r="I202" s="280">
        <v>460.48333333333335</v>
      </c>
      <c r="J202" s="280">
        <v>465.9666666666667</v>
      </c>
      <c r="K202" s="245">
        <v>455</v>
      </c>
      <c r="L202" s="245">
        <v>443</v>
      </c>
      <c r="M202" s="245">
        <v>13.893409999999999</v>
      </c>
    </row>
    <row r="203" spans="1:13">
      <c r="A203" s="273">
        <v>194</v>
      </c>
      <c r="B203" s="245" t="s">
        <v>510</v>
      </c>
      <c r="C203" s="245">
        <v>857</v>
      </c>
      <c r="D203" s="280">
        <v>857.13333333333333</v>
      </c>
      <c r="E203" s="280">
        <v>849.86666666666667</v>
      </c>
      <c r="F203" s="280">
        <v>842.73333333333335</v>
      </c>
      <c r="G203" s="280">
        <v>835.4666666666667</v>
      </c>
      <c r="H203" s="280">
        <v>864.26666666666665</v>
      </c>
      <c r="I203" s="280">
        <v>871.5333333333333</v>
      </c>
      <c r="J203" s="280">
        <v>878.66666666666663</v>
      </c>
      <c r="K203" s="245">
        <v>864.4</v>
      </c>
      <c r="L203" s="245">
        <v>850</v>
      </c>
      <c r="M203" s="245">
        <v>3.3756200000000001</v>
      </c>
    </row>
    <row r="204" spans="1:13">
      <c r="A204" s="273">
        <v>195</v>
      </c>
      <c r="B204" s="245" t="s">
        <v>193</v>
      </c>
      <c r="C204" s="245">
        <v>813.45</v>
      </c>
      <c r="D204" s="280">
        <v>808.5</v>
      </c>
      <c r="E204" s="280">
        <v>801.55</v>
      </c>
      <c r="F204" s="280">
        <v>789.65</v>
      </c>
      <c r="G204" s="280">
        <v>782.69999999999993</v>
      </c>
      <c r="H204" s="280">
        <v>820.4</v>
      </c>
      <c r="I204" s="280">
        <v>827.35</v>
      </c>
      <c r="J204" s="280">
        <v>839.25</v>
      </c>
      <c r="K204" s="245">
        <v>815.45</v>
      </c>
      <c r="L204" s="245">
        <v>796.6</v>
      </c>
      <c r="M204" s="245">
        <v>35.698979999999999</v>
      </c>
    </row>
    <row r="205" spans="1:13">
      <c r="A205" s="273">
        <v>196</v>
      </c>
      <c r="B205" s="245" t="s">
        <v>191</v>
      </c>
      <c r="C205" s="245">
        <v>6961.95</v>
      </c>
      <c r="D205" s="280">
        <v>6943.166666666667</v>
      </c>
      <c r="E205" s="280">
        <v>6907.8333333333339</v>
      </c>
      <c r="F205" s="280">
        <v>6853.7166666666672</v>
      </c>
      <c r="G205" s="280">
        <v>6818.3833333333341</v>
      </c>
      <c r="H205" s="280">
        <v>6997.2833333333338</v>
      </c>
      <c r="I205" s="280">
        <v>7032.6166666666677</v>
      </c>
      <c r="J205" s="280">
        <v>7086.7333333333336</v>
      </c>
      <c r="K205" s="245">
        <v>6978.5</v>
      </c>
      <c r="L205" s="245">
        <v>6889.05</v>
      </c>
      <c r="M205" s="245">
        <v>2.7830499999999998</v>
      </c>
    </row>
    <row r="206" spans="1:13">
      <c r="A206" s="273">
        <v>197</v>
      </c>
      <c r="B206" s="245" t="s">
        <v>192</v>
      </c>
      <c r="C206" s="245">
        <v>38.35</v>
      </c>
      <c r="D206" s="280">
        <v>38.816666666666663</v>
      </c>
      <c r="E206" s="280">
        <v>37.633333333333326</v>
      </c>
      <c r="F206" s="280">
        <v>36.916666666666664</v>
      </c>
      <c r="G206" s="280">
        <v>35.733333333333327</v>
      </c>
      <c r="H206" s="280">
        <v>39.533333333333324</v>
      </c>
      <c r="I206" s="280">
        <v>40.716666666666661</v>
      </c>
      <c r="J206" s="280">
        <v>41.433333333333323</v>
      </c>
      <c r="K206" s="245">
        <v>40</v>
      </c>
      <c r="L206" s="245">
        <v>38.1</v>
      </c>
      <c r="M206" s="245">
        <v>275.45319000000001</v>
      </c>
    </row>
    <row r="207" spans="1:13">
      <c r="A207" s="273">
        <v>198</v>
      </c>
      <c r="B207" s="245" t="s">
        <v>189</v>
      </c>
      <c r="C207" s="245">
        <v>1380.1</v>
      </c>
      <c r="D207" s="280">
        <v>1389.6833333333334</v>
      </c>
      <c r="E207" s="280">
        <v>1361.4166666666667</v>
      </c>
      <c r="F207" s="280">
        <v>1342.7333333333333</v>
      </c>
      <c r="G207" s="280">
        <v>1314.4666666666667</v>
      </c>
      <c r="H207" s="280">
        <v>1408.3666666666668</v>
      </c>
      <c r="I207" s="280">
        <v>1436.6333333333332</v>
      </c>
      <c r="J207" s="280">
        <v>1455.3166666666668</v>
      </c>
      <c r="K207" s="245">
        <v>1417.95</v>
      </c>
      <c r="L207" s="245">
        <v>1371</v>
      </c>
      <c r="M207" s="245">
        <v>11.961399999999999</v>
      </c>
    </row>
    <row r="208" spans="1:13">
      <c r="A208" s="273">
        <v>199</v>
      </c>
      <c r="B208" s="245" t="s">
        <v>141</v>
      </c>
      <c r="C208" s="245">
        <v>675.15</v>
      </c>
      <c r="D208" s="280">
        <v>672.08333333333337</v>
      </c>
      <c r="E208" s="280">
        <v>665.16666666666674</v>
      </c>
      <c r="F208" s="280">
        <v>655.18333333333339</v>
      </c>
      <c r="G208" s="280">
        <v>648.26666666666677</v>
      </c>
      <c r="H208" s="280">
        <v>682.06666666666672</v>
      </c>
      <c r="I208" s="280">
        <v>688.98333333333346</v>
      </c>
      <c r="J208" s="280">
        <v>698.9666666666667</v>
      </c>
      <c r="K208" s="245">
        <v>679</v>
      </c>
      <c r="L208" s="245">
        <v>662.1</v>
      </c>
      <c r="M208" s="245">
        <v>14.95153</v>
      </c>
    </row>
    <row r="209" spans="1:13">
      <c r="A209" s="273">
        <v>200</v>
      </c>
      <c r="B209" s="245" t="s">
        <v>277</v>
      </c>
      <c r="C209" s="245">
        <v>272.3</v>
      </c>
      <c r="D209" s="280">
        <v>273.15000000000003</v>
      </c>
      <c r="E209" s="280">
        <v>269.45000000000005</v>
      </c>
      <c r="F209" s="280">
        <v>266.60000000000002</v>
      </c>
      <c r="G209" s="280">
        <v>262.90000000000003</v>
      </c>
      <c r="H209" s="280">
        <v>276.00000000000006</v>
      </c>
      <c r="I209" s="280">
        <v>279.7</v>
      </c>
      <c r="J209" s="280">
        <v>282.55000000000007</v>
      </c>
      <c r="K209" s="245">
        <v>276.85000000000002</v>
      </c>
      <c r="L209" s="245">
        <v>270.3</v>
      </c>
      <c r="M209" s="245">
        <v>13.486879999999999</v>
      </c>
    </row>
    <row r="210" spans="1:13">
      <c r="A210" s="273">
        <v>201</v>
      </c>
      <c r="B210" s="245" t="s">
        <v>522</v>
      </c>
      <c r="C210" s="245">
        <v>721.4</v>
      </c>
      <c r="D210" s="280">
        <v>733.4666666666667</v>
      </c>
      <c r="E210" s="280">
        <v>706.93333333333339</v>
      </c>
      <c r="F210" s="280">
        <v>692.4666666666667</v>
      </c>
      <c r="G210" s="280">
        <v>665.93333333333339</v>
      </c>
      <c r="H210" s="280">
        <v>747.93333333333339</v>
      </c>
      <c r="I210" s="280">
        <v>774.4666666666667</v>
      </c>
      <c r="J210" s="280">
        <v>788.93333333333339</v>
      </c>
      <c r="K210" s="245">
        <v>760</v>
      </c>
      <c r="L210" s="245">
        <v>719</v>
      </c>
      <c r="M210" s="245">
        <v>5.5914200000000003</v>
      </c>
    </row>
    <row r="211" spans="1:13">
      <c r="A211" s="273">
        <v>202</v>
      </c>
      <c r="B211" s="245" t="s">
        <v>118</v>
      </c>
      <c r="C211" s="245">
        <v>9.5500000000000007</v>
      </c>
      <c r="D211" s="280">
        <v>9.7333333333333343</v>
      </c>
      <c r="E211" s="280">
        <v>9.3166666666666682</v>
      </c>
      <c r="F211" s="280">
        <v>9.0833333333333339</v>
      </c>
      <c r="G211" s="280">
        <v>8.6666666666666679</v>
      </c>
      <c r="H211" s="280">
        <v>9.9666666666666686</v>
      </c>
      <c r="I211" s="280">
        <v>10.383333333333333</v>
      </c>
      <c r="J211" s="280">
        <v>10.616666666666669</v>
      </c>
      <c r="K211" s="245">
        <v>10.15</v>
      </c>
      <c r="L211" s="245">
        <v>9.5</v>
      </c>
      <c r="M211" s="245">
        <v>2895.6863199999998</v>
      </c>
    </row>
    <row r="212" spans="1:13">
      <c r="A212" s="273">
        <v>203</v>
      </c>
      <c r="B212" s="245" t="s">
        <v>195</v>
      </c>
      <c r="C212" s="245">
        <v>1023.6</v>
      </c>
      <c r="D212" s="280">
        <v>1026.6166666666666</v>
      </c>
      <c r="E212" s="280">
        <v>1016.2333333333331</v>
      </c>
      <c r="F212" s="280">
        <v>1008.8666666666666</v>
      </c>
      <c r="G212" s="280">
        <v>998.48333333333312</v>
      </c>
      <c r="H212" s="280">
        <v>1033.9833333333331</v>
      </c>
      <c r="I212" s="280">
        <v>1044.3666666666668</v>
      </c>
      <c r="J212" s="280">
        <v>1051.7333333333331</v>
      </c>
      <c r="K212" s="245">
        <v>1037</v>
      </c>
      <c r="L212" s="245">
        <v>1019.25</v>
      </c>
      <c r="M212" s="245">
        <v>8.3115500000000004</v>
      </c>
    </row>
    <row r="213" spans="1:13">
      <c r="A213" s="273">
        <v>204</v>
      </c>
      <c r="B213" s="245" t="s">
        <v>528</v>
      </c>
      <c r="C213" s="245">
        <v>2190.3000000000002</v>
      </c>
      <c r="D213" s="280">
        <v>2194.0666666666666</v>
      </c>
      <c r="E213" s="280">
        <v>2180.2833333333333</v>
      </c>
      <c r="F213" s="280">
        <v>2170.2666666666669</v>
      </c>
      <c r="G213" s="280">
        <v>2156.4833333333336</v>
      </c>
      <c r="H213" s="280">
        <v>2204.083333333333</v>
      </c>
      <c r="I213" s="280">
        <v>2217.8666666666659</v>
      </c>
      <c r="J213" s="280">
        <v>2227.8833333333328</v>
      </c>
      <c r="K213" s="245">
        <v>2207.85</v>
      </c>
      <c r="L213" s="245">
        <v>2184.0500000000002</v>
      </c>
      <c r="M213" s="245">
        <v>0.42176999999999998</v>
      </c>
    </row>
    <row r="214" spans="1:13">
      <c r="A214" s="273">
        <v>205</v>
      </c>
      <c r="B214" s="245" t="s">
        <v>196</v>
      </c>
      <c r="C214" s="280">
        <v>549.04999999999995</v>
      </c>
      <c r="D214" s="280">
        <v>546.26666666666665</v>
      </c>
      <c r="E214" s="280">
        <v>541.98333333333335</v>
      </c>
      <c r="F214" s="280">
        <v>534.91666666666674</v>
      </c>
      <c r="G214" s="280">
        <v>530.63333333333344</v>
      </c>
      <c r="H214" s="280">
        <v>553.33333333333326</v>
      </c>
      <c r="I214" s="280">
        <v>557.61666666666656</v>
      </c>
      <c r="J214" s="280">
        <v>564.68333333333317</v>
      </c>
      <c r="K214" s="280">
        <v>550.54999999999995</v>
      </c>
      <c r="L214" s="280">
        <v>539.20000000000005</v>
      </c>
      <c r="M214" s="280">
        <v>86.686800000000005</v>
      </c>
    </row>
    <row r="215" spans="1:13">
      <c r="A215" s="273">
        <v>206</v>
      </c>
      <c r="B215" s="245" t="s">
        <v>197</v>
      </c>
      <c r="C215" s="280">
        <v>13.6</v>
      </c>
      <c r="D215" s="280">
        <v>13.700000000000001</v>
      </c>
      <c r="E215" s="280">
        <v>13.500000000000002</v>
      </c>
      <c r="F215" s="280">
        <v>13.4</v>
      </c>
      <c r="G215" s="280">
        <v>13.200000000000001</v>
      </c>
      <c r="H215" s="280">
        <v>13.800000000000002</v>
      </c>
      <c r="I215" s="280">
        <v>14.000000000000002</v>
      </c>
      <c r="J215" s="280">
        <v>14.100000000000003</v>
      </c>
      <c r="K215" s="280">
        <v>13.9</v>
      </c>
      <c r="L215" s="280">
        <v>13.6</v>
      </c>
      <c r="M215" s="280">
        <v>838.38008000000002</v>
      </c>
    </row>
    <row r="216" spans="1:13">
      <c r="A216" s="273">
        <v>207</v>
      </c>
      <c r="B216" s="245" t="s">
        <v>198</v>
      </c>
      <c r="C216" s="280">
        <v>214.75</v>
      </c>
      <c r="D216" s="280">
        <v>215.63333333333333</v>
      </c>
      <c r="E216" s="280">
        <v>212.71666666666664</v>
      </c>
      <c r="F216" s="280">
        <v>210.68333333333331</v>
      </c>
      <c r="G216" s="280">
        <v>207.76666666666662</v>
      </c>
      <c r="H216" s="280">
        <v>217.66666666666666</v>
      </c>
      <c r="I216" s="280">
        <v>220.58333333333334</v>
      </c>
      <c r="J216" s="280">
        <v>222.61666666666667</v>
      </c>
      <c r="K216" s="280">
        <v>218.55</v>
      </c>
      <c r="L216" s="280">
        <v>213.6</v>
      </c>
      <c r="M216" s="280">
        <v>82.67604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6"/>
      <c r="B1" s="576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44372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73" t="s">
        <v>16</v>
      </c>
      <c r="B9" s="574" t="s">
        <v>18</v>
      </c>
      <c r="C9" s="572" t="s">
        <v>19</v>
      </c>
      <c r="D9" s="572" t="s">
        <v>20</v>
      </c>
      <c r="E9" s="572" t="s">
        <v>21</v>
      </c>
      <c r="F9" s="572"/>
      <c r="G9" s="572"/>
      <c r="H9" s="572" t="s">
        <v>22</v>
      </c>
      <c r="I9" s="572"/>
      <c r="J9" s="572"/>
      <c r="K9" s="251"/>
      <c r="L9" s="258"/>
      <c r="M9" s="259"/>
    </row>
    <row r="10" spans="1:15" ht="42.75" customHeight="1">
      <c r="A10" s="568"/>
      <c r="B10" s="570"/>
      <c r="C10" s="575" t="s">
        <v>23</v>
      </c>
      <c r="D10" s="575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8" t="s">
        <v>284</v>
      </c>
      <c r="C11" s="425">
        <v>25258.9</v>
      </c>
      <c r="D11" s="426">
        <v>25354.633333333331</v>
      </c>
      <c r="E11" s="426">
        <v>25082.266666666663</v>
      </c>
      <c r="F11" s="426">
        <v>24905.633333333331</v>
      </c>
      <c r="G11" s="426">
        <v>24633.266666666663</v>
      </c>
      <c r="H11" s="426">
        <v>25531.266666666663</v>
      </c>
      <c r="I11" s="426">
        <v>25803.633333333331</v>
      </c>
      <c r="J11" s="426">
        <v>25980.266666666663</v>
      </c>
      <c r="K11" s="425">
        <v>25627</v>
      </c>
      <c r="L11" s="425">
        <v>25178</v>
      </c>
      <c r="M11" s="425">
        <v>1.0959999999999999E-2</v>
      </c>
    </row>
    <row r="12" spans="1:15" ht="12" customHeight="1">
      <c r="A12" s="245">
        <v>2</v>
      </c>
      <c r="B12" s="428" t="s">
        <v>785</v>
      </c>
      <c r="C12" s="425">
        <v>1809.45</v>
      </c>
      <c r="D12" s="426">
        <v>1813.1499999999999</v>
      </c>
      <c r="E12" s="426">
        <v>1796.2999999999997</v>
      </c>
      <c r="F12" s="426">
        <v>1783.1499999999999</v>
      </c>
      <c r="G12" s="426">
        <v>1766.2999999999997</v>
      </c>
      <c r="H12" s="426">
        <v>1826.2999999999997</v>
      </c>
      <c r="I12" s="426">
        <v>1843.1499999999996</v>
      </c>
      <c r="J12" s="426">
        <v>1856.2999999999997</v>
      </c>
      <c r="K12" s="425">
        <v>1830</v>
      </c>
      <c r="L12" s="425">
        <v>1800</v>
      </c>
      <c r="M12" s="425">
        <v>1.8085899999999999</v>
      </c>
    </row>
    <row r="13" spans="1:15" ht="12" customHeight="1">
      <c r="A13" s="245">
        <v>3</v>
      </c>
      <c r="B13" s="428" t="s">
        <v>815</v>
      </c>
      <c r="C13" s="425">
        <v>1823.2</v>
      </c>
      <c r="D13" s="426">
        <v>1832.3</v>
      </c>
      <c r="E13" s="426">
        <v>1796.1499999999999</v>
      </c>
      <c r="F13" s="426">
        <v>1769.1</v>
      </c>
      <c r="G13" s="426">
        <v>1732.9499999999998</v>
      </c>
      <c r="H13" s="426">
        <v>1859.35</v>
      </c>
      <c r="I13" s="426">
        <v>1895.5</v>
      </c>
      <c r="J13" s="426">
        <v>1922.55</v>
      </c>
      <c r="K13" s="425">
        <v>1868.45</v>
      </c>
      <c r="L13" s="425">
        <v>1805.25</v>
      </c>
      <c r="M13" s="425">
        <v>0.33585999999999999</v>
      </c>
    </row>
    <row r="14" spans="1:15" ht="12" customHeight="1">
      <c r="A14" s="245">
        <v>4</v>
      </c>
      <c r="B14" s="428" t="s">
        <v>38</v>
      </c>
      <c r="C14" s="425">
        <v>2027.45</v>
      </c>
      <c r="D14" s="426">
        <v>2029.0833333333333</v>
      </c>
      <c r="E14" s="426">
        <v>2017.4666666666665</v>
      </c>
      <c r="F14" s="426">
        <v>2007.4833333333331</v>
      </c>
      <c r="G14" s="426">
        <v>1995.8666666666663</v>
      </c>
      <c r="H14" s="426">
        <v>2039.0666666666666</v>
      </c>
      <c r="I14" s="426">
        <v>2050.6833333333334</v>
      </c>
      <c r="J14" s="426">
        <v>2060.666666666667</v>
      </c>
      <c r="K14" s="425">
        <v>2040.7</v>
      </c>
      <c r="L14" s="425">
        <v>2019.1</v>
      </c>
      <c r="M14" s="425">
        <v>2.53261</v>
      </c>
    </row>
    <row r="15" spans="1:15" ht="12" customHeight="1">
      <c r="A15" s="245">
        <v>5</v>
      </c>
      <c r="B15" s="428" t="s">
        <v>285</v>
      </c>
      <c r="C15" s="425">
        <v>2070.65</v>
      </c>
      <c r="D15" s="426">
        <v>2060.9333333333329</v>
      </c>
      <c r="E15" s="426">
        <v>2025.8666666666659</v>
      </c>
      <c r="F15" s="426">
        <v>1981.083333333333</v>
      </c>
      <c r="G15" s="426">
        <v>1946.016666666666</v>
      </c>
      <c r="H15" s="426">
        <v>2105.7166666666658</v>
      </c>
      <c r="I15" s="426">
        <v>2140.7833333333324</v>
      </c>
      <c r="J15" s="426">
        <v>2185.5666666666657</v>
      </c>
      <c r="K15" s="425">
        <v>2096</v>
      </c>
      <c r="L15" s="425">
        <v>2016.15</v>
      </c>
      <c r="M15" s="425">
        <v>0.44921</v>
      </c>
    </row>
    <row r="16" spans="1:15" ht="12" customHeight="1">
      <c r="A16" s="245">
        <v>6</v>
      </c>
      <c r="B16" s="428" t="s">
        <v>286</v>
      </c>
      <c r="C16" s="425">
        <v>1626.35</v>
      </c>
      <c r="D16" s="426">
        <v>1616.2666666666667</v>
      </c>
      <c r="E16" s="426">
        <v>1598.5833333333333</v>
      </c>
      <c r="F16" s="426">
        <v>1570.8166666666666</v>
      </c>
      <c r="G16" s="426">
        <v>1553.1333333333332</v>
      </c>
      <c r="H16" s="426">
        <v>1644.0333333333333</v>
      </c>
      <c r="I16" s="426">
        <v>1661.7166666666667</v>
      </c>
      <c r="J16" s="426">
        <v>1689.4833333333333</v>
      </c>
      <c r="K16" s="425">
        <v>1633.95</v>
      </c>
      <c r="L16" s="425">
        <v>1588.5</v>
      </c>
      <c r="M16" s="425">
        <v>7.2276300000000004</v>
      </c>
    </row>
    <row r="17" spans="1:13" ht="12" customHeight="1">
      <c r="A17" s="245">
        <v>7</v>
      </c>
      <c r="B17" s="428" t="s">
        <v>222</v>
      </c>
      <c r="C17" s="425">
        <v>1010.15</v>
      </c>
      <c r="D17" s="426">
        <v>1017.25</v>
      </c>
      <c r="E17" s="426">
        <v>999.5</v>
      </c>
      <c r="F17" s="426">
        <v>988.85</v>
      </c>
      <c r="G17" s="426">
        <v>971.1</v>
      </c>
      <c r="H17" s="426">
        <v>1027.9000000000001</v>
      </c>
      <c r="I17" s="426">
        <v>1045.6500000000001</v>
      </c>
      <c r="J17" s="426">
        <v>1056.3</v>
      </c>
      <c r="K17" s="425">
        <v>1035</v>
      </c>
      <c r="L17" s="425">
        <v>1006.6</v>
      </c>
      <c r="M17" s="425">
        <v>9.6469299999999993</v>
      </c>
    </row>
    <row r="18" spans="1:13" ht="12" customHeight="1">
      <c r="A18" s="245">
        <v>8</v>
      </c>
      <c r="B18" s="428" t="s">
        <v>734</v>
      </c>
      <c r="C18" s="425">
        <v>709.85</v>
      </c>
      <c r="D18" s="426">
        <v>711.05000000000007</v>
      </c>
      <c r="E18" s="426">
        <v>707.20000000000016</v>
      </c>
      <c r="F18" s="426">
        <v>704.55000000000007</v>
      </c>
      <c r="G18" s="426">
        <v>700.70000000000016</v>
      </c>
      <c r="H18" s="426">
        <v>713.70000000000016</v>
      </c>
      <c r="I18" s="426">
        <v>717.55000000000007</v>
      </c>
      <c r="J18" s="426">
        <v>720.20000000000016</v>
      </c>
      <c r="K18" s="425">
        <v>714.9</v>
      </c>
      <c r="L18" s="425">
        <v>708.4</v>
      </c>
      <c r="M18" s="425">
        <v>1.6267100000000001</v>
      </c>
    </row>
    <row r="19" spans="1:13" ht="12" customHeight="1">
      <c r="A19" s="245">
        <v>9</v>
      </c>
      <c r="B19" s="428" t="s">
        <v>735</v>
      </c>
      <c r="C19" s="425">
        <v>870.75</v>
      </c>
      <c r="D19" s="426">
        <v>867.35</v>
      </c>
      <c r="E19" s="426">
        <v>858.75</v>
      </c>
      <c r="F19" s="426">
        <v>846.75</v>
      </c>
      <c r="G19" s="426">
        <v>838.15</v>
      </c>
      <c r="H19" s="426">
        <v>879.35</v>
      </c>
      <c r="I19" s="426">
        <v>887.95000000000016</v>
      </c>
      <c r="J19" s="426">
        <v>899.95</v>
      </c>
      <c r="K19" s="425">
        <v>875.95</v>
      </c>
      <c r="L19" s="425">
        <v>855.35</v>
      </c>
      <c r="M19" s="425">
        <v>10.36012</v>
      </c>
    </row>
    <row r="20" spans="1:13" ht="12" customHeight="1">
      <c r="A20" s="245">
        <v>10</v>
      </c>
      <c r="B20" s="428" t="s">
        <v>287</v>
      </c>
      <c r="C20" s="425">
        <v>2523.85</v>
      </c>
      <c r="D20" s="426">
        <v>2527.2666666666664</v>
      </c>
      <c r="E20" s="426">
        <v>2504.583333333333</v>
      </c>
      <c r="F20" s="426">
        <v>2485.3166666666666</v>
      </c>
      <c r="G20" s="426">
        <v>2462.6333333333332</v>
      </c>
      <c r="H20" s="426">
        <v>2546.5333333333328</v>
      </c>
      <c r="I20" s="426">
        <v>2569.2166666666662</v>
      </c>
      <c r="J20" s="426">
        <v>2588.4833333333327</v>
      </c>
      <c r="K20" s="425">
        <v>2549.9499999999998</v>
      </c>
      <c r="L20" s="425">
        <v>2508</v>
      </c>
      <c r="M20" s="425">
        <v>0.12414</v>
      </c>
    </row>
    <row r="21" spans="1:13" ht="12" customHeight="1">
      <c r="A21" s="245">
        <v>11</v>
      </c>
      <c r="B21" s="428" t="s">
        <v>288</v>
      </c>
      <c r="C21" s="425">
        <v>16397.45</v>
      </c>
      <c r="D21" s="426">
        <v>16412.483333333334</v>
      </c>
      <c r="E21" s="426">
        <v>16324.966666666667</v>
      </c>
      <c r="F21" s="426">
        <v>16252.483333333334</v>
      </c>
      <c r="G21" s="426">
        <v>16164.966666666667</v>
      </c>
      <c r="H21" s="426">
        <v>16484.966666666667</v>
      </c>
      <c r="I21" s="426">
        <v>16572.483333333337</v>
      </c>
      <c r="J21" s="426">
        <v>16644.966666666667</v>
      </c>
      <c r="K21" s="425">
        <v>16500</v>
      </c>
      <c r="L21" s="425">
        <v>16340</v>
      </c>
      <c r="M21" s="425">
        <v>9.5030000000000003E-2</v>
      </c>
    </row>
    <row r="22" spans="1:13" ht="12" customHeight="1">
      <c r="A22" s="245">
        <v>12</v>
      </c>
      <c r="B22" s="428" t="s">
        <v>40</v>
      </c>
      <c r="C22" s="425">
        <v>1508.5</v>
      </c>
      <c r="D22" s="426">
        <v>1505.1833333333334</v>
      </c>
      <c r="E22" s="426">
        <v>1491.3666666666668</v>
      </c>
      <c r="F22" s="426">
        <v>1474.2333333333333</v>
      </c>
      <c r="G22" s="426">
        <v>1460.4166666666667</v>
      </c>
      <c r="H22" s="426">
        <v>1522.3166666666668</v>
      </c>
      <c r="I22" s="426">
        <v>1536.1333333333334</v>
      </c>
      <c r="J22" s="426">
        <v>1553.2666666666669</v>
      </c>
      <c r="K22" s="425">
        <v>1519</v>
      </c>
      <c r="L22" s="425">
        <v>1488.05</v>
      </c>
      <c r="M22" s="425">
        <v>72.617639999999994</v>
      </c>
    </row>
    <row r="23" spans="1:13">
      <c r="A23" s="245">
        <v>13</v>
      </c>
      <c r="B23" s="428" t="s">
        <v>289</v>
      </c>
      <c r="C23" s="425">
        <v>1139.7</v>
      </c>
      <c r="D23" s="426">
        <v>1139.2333333333333</v>
      </c>
      <c r="E23" s="426">
        <v>1110.4666666666667</v>
      </c>
      <c r="F23" s="426">
        <v>1081.2333333333333</v>
      </c>
      <c r="G23" s="426">
        <v>1052.4666666666667</v>
      </c>
      <c r="H23" s="426">
        <v>1168.4666666666667</v>
      </c>
      <c r="I23" s="426">
        <v>1197.2333333333336</v>
      </c>
      <c r="J23" s="426">
        <v>1226.4666666666667</v>
      </c>
      <c r="K23" s="425">
        <v>1168</v>
      </c>
      <c r="L23" s="425">
        <v>1110</v>
      </c>
      <c r="M23" s="425">
        <v>16.537769999999998</v>
      </c>
    </row>
    <row r="24" spans="1:13">
      <c r="A24" s="245">
        <v>14</v>
      </c>
      <c r="B24" s="428" t="s">
        <v>41</v>
      </c>
      <c r="C24" s="425">
        <v>709.9</v>
      </c>
      <c r="D24" s="426">
        <v>712.20000000000016</v>
      </c>
      <c r="E24" s="426">
        <v>699.40000000000032</v>
      </c>
      <c r="F24" s="426">
        <v>688.9000000000002</v>
      </c>
      <c r="G24" s="426">
        <v>676.10000000000036</v>
      </c>
      <c r="H24" s="426">
        <v>722.70000000000027</v>
      </c>
      <c r="I24" s="426">
        <v>735.50000000000023</v>
      </c>
      <c r="J24" s="426">
        <v>746.00000000000023</v>
      </c>
      <c r="K24" s="425">
        <v>725</v>
      </c>
      <c r="L24" s="425">
        <v>701.7</v>
      </c>
      <c r="M24" s="425">
        <v>215.03301999999999</v>
      </c>
    </row>
    <row r="25" spans="1:13">
      <c r="A25" s="245">
        <v>15</v>
      </c>
      <c r="B25" s="428" t="s">
        <v>826</v>
      </c>
      <c r="C25" s="425">
        <v>1251.95</v>
      </c>
      <c r="D25" s="426">
        <v>1254.6000000000001</v>
      </c>
      <c r="E25" s="426">
        <v>1249.3000000000002</v>
      </c>
      <c r="F25" s="426">
        <v>1246.6500000000001</v>
      </c>
      <c r="G25" s="426">
        <v>1241.3500000000001</v>
      </c>
      <c r="H25" s="426">
        <v>1257.2500000000002</v>
      </c>
      <c r="I25" s="426">
        <v>1262.55</v>
      </c>
      <c r="J25" s="426">
        <v>1265.2000000000003</v>
      </c>
      <c r="K25" s="425">
        <v>1259.9000000000001</v>
      </c>
      <c r="L25" s="425">
        <v>1251.95</v>
      </c>
      <c r="M25" s="425">
        <v>1.2102900000000001</v>
      </c>
    </row>
    <row r="26" spans="1:13">
      <c r="A26" s="245">
        <v>16</v>
      </c>
      <c r="B26" s="428" t="s">
        <v>290</v>
      </c>
      <c r="C26" s="425">
        <v>1255.6500000000001</v>
      </c>
      <c r="D26" s="426">
        <v>1268.7</v>
      </c>
      <c r="E26" s="426">
        <v>1242.3500000000001</v>
      </c>
      <c r="F26" s="426">
        <v>1229.0500000000002</v>
      </c>
      <c r="G26" s="426">
        <v>1202.7000000000003</v>
      </c>
      <c r="H26" s="426">
        <v>1282</v>
      </c>
      <c r="I26" s="426">
        <v>1308.3499999999999</v>
      </c>
      <c r="J26" s="426">
        <v>1321.6499999999999</v>
      </c>
      <c r="K26" s="425">
        <v>1295.05</v>
      </c>
      <c r="L26" s="425">
        <v>1255.4000000000001</v>
      </c>
      <c r="M26" s="425">
        <v>3.0473699999999999</v>
      </c>
    </row>
    <row r="27" spans="1:13">
      <c r="A27" s="245">
        <v>17</v>
      </c>
      <c r="B27" s="428" t="s">
        <v>223</v>
      </c>
      <c r="C27" s="425">
        <v>118.55</v>
      </c>
      <c r="D27" s="426">
        <v>118.71666666666665</v>
      </c>
      <c r="E27" s="426">
        <v>116.43333333333331</v>
      </c>
      <c r="F27" s="426">
        <v>114.31666666666665</v>
      </c>
      <c r="G27" s="426">
        <v>112.0333333333333</v>
      </c>
      <c r="H27" s="426">
        <v>120.83333333333331</v>
      </c>
      <c r="I27" s="426">
        <v>123.11666666666665</v>
      </c>
      <c r="J27" s="426">
        <v>125.23333333333332</v>
      </c>
      <c r="K27" s="425">
        <v>121</v>
      </c>
      <c r="L27" s="425">
        <v>116.6</v>
      </c>
      <c r="M27" s="425">
        <v>16.603940000000001</v>
      </c>
    </row>
    <row r="28" spans="1:13">
      <c r="A28" s="245">
        <v>18</v>
      </c>
      <c r="B28" s="428" t="s">
        <v>224</v>
      </c>
      <c r="C28" s="425">
        <v>210.35</v>
      </c>
      <c r="D28" s="426">
        <v>210.03333333333333</v>
      </c>
      <c r="E28" s="426">
        <v>206.06666666666666</v>
      </c>
      <c r="F28" s="426">
        <v>201.78333333333333</v>
      </c>
      <c r="G28" s="426">
        <v>197.81666666666666</v>
      </c>
      <c r="H28" s="426">
        <v>214.31666666666666</v>
      </c>
      <c r="I28" s="426">
        <v>218.2833333333333</v>
      </c>
      <c r="J28" s="426">
        <v>222.56666666666666</v>
      </c>
      <c r="K28" s="425">
        <v>214</v>
      </c>
      <c r="L28" s="425">
        <v>205.75</v>
      </c>
      <c r="M28" s="425">
        <v>17.935320000000001</v>
      </c>
    </row>
    <row r="29" spans="1:13">
      <c r="A29" s="245">
        <v>19</v>
      </c>
      <c r="B29" s="428" t="s">
        <v>291</v>
      </c>
      <c r="C29" s="425">
        <v>409.3</v>
      </c>
      <c r="D29" s="426">
        <v>411.38333333333338</v>
      </c>
      <c r="E29" s="426">
        <v>405.91666666666674</v>
      </c>
      <c r="F29" s="426">
        <v>402.53333333333336</v>
      </c>
      <c r="G29" s="426">
        <v>397.06666666666672</v>
      </c>
      <c r="H29" s="426">
        <v>414.76666666666677</v>
      </c>
      <c r="I29" s="426">
        <v>420.23333333333335</v>
      </c>
      <c r="J29" s="426">
        <v>423.61666666666679</v>
      </c>
      <c r="K29" s="425">
        <v>416.85</v>
      </c>
      <c r="L29" s="425">
        <v>408</v>
      </c>
      <c r="M29" s="425">
        <v>1.2307399999999999</v>
      </c>
    </row>
    <row r="30" spans="1:13">
      <c r="A30" s="245">
        <v>20</v>
      </c>
      <c r="B30" s="428" t="s">
        <v>292</v>
      </c>
      <c r="C30" s="425">
        <v>338.05</v>
      </c>
      <c r="D30" s="426">
        <v>342.98333333333335</v>
      </c>
      <c r="E30" s="426">
        <v>331.31666666666672</v>
      </c>
      <c r="F30" s="426">
        <v>324.58333333333337</v>
      </c>
      <c r="G30" s="426">
        <v>312.91666666666674</v>
      </c>
      <c r="H30" s="426">
        <v>349.7166666666667</v>
      </c>
      <c r="I30" s="426">
        <v>361.38333333333333</v>
      </c>
      <c r="J30" s="426">
        <v>368.11666666666667</v>
      </c>
      <c r="K30" s="425">
        <v>354.65</v>
      </c>
      <c r="L30" s="425">
        <v>336.25</v>
      </c>
      <c r="M30" s="425">
        <v>3.8130000000000002</v>
      </c>
    </row>
    <row r="31" spans="1:13">
      <c r="A31" s="245">
        <v>21</v>
      </c>
      <c r="B31" s="428" t="s">
        <v>736</v>
      </c>
      <c r="C31" s="425">
        <v>4588.55</v>
      </c>
      <c r="D31" s="426">
        <v>4618.8499999999995</v>
      </c>
      <c r="E31" s="426">
        <v>4537.6999999999989</v>
      </c>
      <c r="F31" s="426">
        <v>4486.8499999999995</v>
      </c>
      <c r="G31" s="426">
        <v>4405.6999999999989</v>
      </c>
      <c r="H31" s="426">
        <v>4669.6999999999989</v>
      </c>
      <c r="I31" s="426">
        <v>4750.8499999999985</v>
      </c>
      <c r="J31" s="426">
        <v>4801.6999999999989</v>
      </c>
      <c r="K31" s="425">
        <v>4700</v>
      </c>
      <c r="L31" s="425">
        <v>4568</v>
      </c>
      <c r="M31" s="425">
        <v>0.28803000000000001</v>
      </c>
    </row>
    <row r="32" spans="1:13">
      <c r="A32" s="245">
        <v>22</v>
      </c>
      <c r="B32" s="428" t="s">
        <v>225</v>
      </c>
      <c r="C32" s="425">
        <v>1968.95</v>
      </c>
      <c r="D32" s="426">
        <v>1961.9333333333332</v>
      </c>
      <c r="E32" s="426">
        <v>1943.8666666666663</v>
      </c>
      <c r="F32" s="426">
        <v>1918.7833333333331</v>
      </c>
      <c r="G32" s="426">
        <v>1900.7166666666662</v>
      </c>
      <c r="H32" s="426">
        <v>1987.0166666666664</v>
      </c>
      <c r="I32" s="426">
        <v>2005.0833333333335</v>
      </c>
      <c r="J32" s="426">
        <v>2030.1666666666665</v>
      </c>
      <c r="K32" s="425">
        <v>1980</v>
      </c>
      <c r="L32" s="425">
        <v>1936.85</v>
      </c>
      <c r="M32" s="425">
        <v>0.31136999999999998</v>
      </c>
    </row>
    <row r="33" spans="1:13">
      <c r="A33" s="245">
        <v>23</v>
      </c>
      <c r="B33" s="428" t="s">
        <v>293</v>
      </c>
      <c r="C33" s="425">
        <v>2342.3000000000002</v>
      </c>
      <c r="D33" s="426">
        <v>2331.7666666666669</v>
      </c>
      <c r="E33" s="426">
        <v>2308.5333333333338</v>
      </c>
      <c r="F33" s="426">
        <v>2274.7666666666669</v>
      </c>
      <c r="G33" s="426">
        <v>2251.5333333333338</v>
      </c>
      <c r="H33" s="426">
        <v>2365.5333333333338</v>
      </c>
      <c r="I33" s="426">
        <v>2388.7666666666664</v>
      </c>
      <c r="J33" s="426">
        <v>2422.5333333333338</v>
      </c>
      <c r="K33" s="425">
        <v>2355</v>
      </c>
      <c r="L33" s="425">
        <v>2298</v>
      </c>
      <c r="M33" s="425">
        <v>0.19642999999999999</v>
      </c>
    </row>
    <row r="34" spans="1:13">
      <c r="A34" s="245">
        <v>24</v>
      </c>
      <c r="B34" s="428" t="s">
        <v>737</v>
      </c>
      <c r="C34" s="425">
        <v>126.75</v>
      </c>
      <c r="D34" s="426">
        <v>127.83333333333333</v>
      </c>
      <c r="E34" s="426">
        <v>125.06666666666666</v>
      </c>
      <c r="F34" s="426">
        <v>123.38333333333334</v>
      </c>
      <c r="G34" s="426">
        <v>120.61666666666667</v>
      </c>
      <c r="H34" s="426">
        <v>129.51666666666665</v>
      </c>
      <c r="I34" s="426">
        <v>132.28333333333333</v>
      </c>
      <c r="J34" s="426">
        <v>133.96666666666664</v>
      </c>
      <c r="K34" s="425">
        <v>130.6</v>
      </c>
      <c r="L34" s="425">
        <v>126.15</v>
      </c>
      <c r="M34" s="425">
        <v>4.2832800000000004</v>
      </c>
    </row>
    <row r="35" spans="1:13">
      <c r="A35" s="245">
        <v>25</v>
      </c>
      <c r="B35" s="428" t="s">
        <v>294</v>
      </c>
      <c r="C35" s="425">
        <v>977.3</v>
      </c>
      <c r="D35" s="426">
        <v>978.93333333333339</v>
      </c>
      <c r="E35" s="426">
        <v>969.91666666666674</v>
      </c>
      <c r="F35" s="426">
        <v>962.5333333333333</v>
      </c>
      <c r="G35" s="426">
        <v>953.51666666666665</v>
      </c>
      <c r="H35" s="426">
        <v>986.31666666666683</v>
      </c>
      <c r="I35" s="426">
        <v>995.33333333333348</v>
      </c>
      <c r="J35" s="426">
        <v>1002.7166666666669</v>
      </c>
      <c r="K35" s="425">
        <v>987.95</v>
      </c>
      <c r="L35" s="425">
        <v>971.55</v>
      </c>
      <c r="M35" s="425">
        <v>2.64452</v>
      </c>
    </row>
    <row r="36" spans="1:13">
      <c r="A36" s="245">
        <v>26</v>
      </c>
      <c r="B36" s="428" t="s">
        <v>226</v>
      </c>
      <c r="C36" s="425">
        <v>3094.05</v>
      </c>
      <c r="D36" s="426">
        <v>3093.3833333333332</v>
      </c>
      <c r="E36" s="426">
        <v>3061.7666666666664</v>
      </c>
      <c r="F36" s="426">
        <v>3029.4833333333331</v>
      </c>
      <c r="G36" s="426">
        <v>2997.8666666666663</v>
      </c>
      <c r="H36" s="426">
        <v>3125.6666666666665</v>
      </c>
      <c r="I36" s="426">
        <v>3157.2833333333333</v>
      </c>
      <c r="J36" s="426">
        <v>3189.5666666666666</v>
      </c>
      <c r="K36" s="425">
        <v>3125</v>
      </c>
      <c r="L36" s="425">
        <v>3061.1</v>
      </c>
      <c r="M36" s="425">
        <v>1.13923</v>
      </c>
    </row>
    <row r="37" spans="1:13">
      <c r="A37" s="245">
        <v>27</v>
      </c>
      <c r="B37" s="428" t="s">
        <v>738</v>
      </c>
      <c r="C37" s="425">
        <v>3542.35</v>
      </c>
      <c r="D37" s="426">
        <v>3549.5833333333335</v>
      </c>
      <c r="E37" s="426">
        <v>3515.4666666666672</v>
      </c>
      <c r="F37" s="426">
        <v>3488.5833333333335</v>
      </c>
      <c r="G37" s="426">
        <v>3454.4666666666672</v>
      </c>
      <c r="H37" s="426">
        <v>3576.4666666666672</v>
      </c>
      <c r="I37" s="426">
        <v>3610.583333333333</v>
      </c>
      <c r="J37" s="426">
        <v>3637.4666666666672</v>
      </c>
      <c r="K37" s="425">
        <v>3583.7</v>
      </c>
      <c r="L37" s="425">
        <v>3522.7</v>
      </c>
      <c r="M37" s="425">
        <v>0.37154999999999999</v>
      </c>
    </row>
    <row r="38" spans="1:13">
      <c r="A38" s="245">
        <v>28</v>
      </c>
      <c r="B38" s="428" t="s">
        <v>800</v>
      </c>
      <c r="C38" s="425">
        <v>27.1</v>
      </c>
      <c r="D38" s="426">
        <v>27.433333333333337</v>
      </c>
      <c r="E38" s="426">
        <v>26.566666666666674</v>
      </c>
      <c r="F38" s="426">
        <v>26.033333333333335</v>
      </c>
      <c r="G38" s="426">
        <v>25.166666666666671</v>
      </c>
      <c r="H38" s="426">
        <v>27.966666666666676</v>
      </c>
      <c r="I38" s="426">
        <v>28.833333333333336</v>
      </c>
      <c r="J38" s="426">
        <v>29.366666666666678</v>
      </c>
      <c r="K38" s="425">
        <v>28.3</v>
      </c>
      <c r="L38" s="425">
        <v>26.9</v>
      </c>
      <c r="M38" s="425">
        <v>105.12567</v>
      </c>
    </row>
    <row r="39" spans="1:13">
      <c r="A39" s="245">
        <v>29</v>
      </c>
      <c r="B39" s="428" t="s">
        <v>44</v>
      </c>
      <c r="C39" s="425">
        <v>741.3</v>
      </c>
      <c r="D39" s="426">
        <v>745.38333333333333</v>
      </c>
      <c r="E39" s="426">
        <v>735.91666666666663</v>
      </c>
      <c r="F39" s="426">
        <v>730.5333333333333</v>
      </c>
      <c r="G39" s="426">
        <v>721.06666666666661</v>
      </c>
      <c r="H39" s="426">
        <v>750.76666666666665</v>
      </c>
      <c r="I39" s="426">
        <v>760.23333333333335</v>
      </c>
      <c r="J39" s="426">
        <v>765.61666666666667</v>
      </c>
      <c r="K39" s="425">
        <v>754.85</v>
      </c>
      <c r="L39" s="425">
        <v>740</v>
      </c>
      <c r="M39" s="425">
        <v>8.7101000000000006</v>
      </c>
    </row>
    <row r="40" spans="1:13">
      <c r="A40" s="245">
        <v>30</v>
      </c>
      <c r="B40" s="428" t="s">
        <v>296</v>
      </c>
      <c r="C40" s="425">
        <v>2973.95</v>
      </c>
      <c r="D40" s="426">
        <v>2968.9833333333336</v>
      </c>
      <c r="E40" s="426">
        <v>2929.9666666666672</v>
      </c>
      <c r="F40" s="426">
        <v>2885.9833333333336</v>
      </c>
      <c r="G40" s="426">
        <v>2846.9666666666672</v>
      </c>
      <c r="H40" s="426">
        <v>3012.9666666666672</v>
      </c>
      <c r="I40" s="426">
        <v>3051.9833333333336</v>
      </c>
      <c r="J40" s="426">
        <v>3095.9666666666672</v>
      </c>
      <c r="K40" s="425">
        <v>3008</v>
      </c>
      <c r="L40" s="425">
        <v>2925</v>
      </c>
      <c r="M40" s="425">
        <v>3.45838</v>
      </c>
    </row>
    <row r="41" spans="1:13">
      <c r="A41" s="245">
        <v>31</v>
      </c>
      <c r="B41" s="428" t="s">
        <v>45</v>
      </c>
      <c r="C41" s="425">
        <v>346.5</v>
      </c>
      <c r="D41" s="426">
        <v>345.63333333333338</v>
      </c>
      <c r="E41" s="426">
        <v>343.41666666666674</v>
      </c>
      <c r="F41" s="426">
        <v>340.33333333333337</v>
      </c>
      <c r="G41" s="426">
        <v>338.11666666666673</v>
      </c>
      <c r="H41" s="426">
        <v>348.71666666666675</v>
      </c>
      <c r="I41" s="426">
        <v>350.93333333333334</v>
      </c>
      <c r="J41" s="426">
        <v>354.01666666666677</v>
      </c>
      <c r="K41" s="425">
        <v>347.85</v>
      </c>
      <c r="L41" s="425">
        <v>342.55</v>
      </c>
      <c r="M41" s="425">
        <v>33.752470000000002</v>
      </c>
    </row>
    <row r="42" spans="1:13">
      <c r="A42" s="245">
        <v>32</v>
      </c>
      <c r="B42" s="428" t="s">
        <v>46</v>
      </c>
      <c r="C42" s="425">
        <v>3203.25</v>
      </c>
      <c r="D42" s="426">
        <v>3208.8833333333332</v>
      </c>
      <c r="E42" s="426">
        <v>3136.1166666666663</v>
      </c>
      <c r="F42" s="426">
        <v>3068.9833333333331</v>
      </c>
      <c r="G42" s="426">
        <v>2996.2166666666662</v>
      </c>
      <c r="H42" s="426">
        <v>3276.0166666666664</v>
      </c>
      <c r="I42" s="426">
        <v>3348.7833333333328</v>
      </c>
      <c r="J42" s="426">
        <v>3415.9166666666665</v>
      </c>
      <c r="K42" s="425">
        <v>3281.65</v>
      </c>
      <c r="L42" s="425">
        <v>3141.75</v>
      </c>
      <c r="M42" s="425">
        <v>17.541630000000001</v>
      </c>
    </row>
    <row r="43" spans="1:13">
      <c r="A43" s="245">
        <v>33</v>
      </c>
      <c r="B43" s="428" t="s">
        <v>47</v>
      </c>
      <c r="C43" s="425">
        <v>219.85</v>
      </c>
      <c r="D43" s="426">
        <v>221.78333333333333</v>
      </c>
      <c r="E43" s="426">
        <v>217.06666666666666</v>
      </c>
      <c r="F43" s="426">
        <v>214.28333333333333</v>
      </c>
      <c r="G43" s="426">
        <v>209.56666666666666</v>
      </c>
      <c r="H43" s="426">
        <v>224.56666666666666</v>
      </c>
      <c r="I43" s="426">
        <v>229.2833333333333</v>
      </c>
      <c r="J43" s="426">
        <v>232.06666666666666</v>
      </c>
      <c r="K43" s="425">
        <v>226.5</v>
      </c>
      <c r="L43" s="425">
        <v>219</v>
      </c>
      <c r="M43" s="425">
        <v>67.082989999999995</v>
      </c>
    </row>
    <row r="44" spans="1:13">
      <c r="A44" s="245">
        <v>34</v>
      </c>
      <c r="B44" s="428" t="s">
        <v>48</v>
      </c>
      <c r="C44" s="425">
        <v>118.2</v>
      </c>
      <c r="D44" s="426">
        <v>118.75</v>
      </c>
      <c r="E44" s="426">
        <v>117.05</v>
      </c>
      <c r="F44" s="426">
        <v>115.89999999999999</v>
      </c>
      <c r="G44" s="426">
        <v>114.19999999999999</v>
      </c>
      <c r="H44" s="426">
        <v>119.9</v>
      </c>
      <c r="I44" s="426">
        <v>121.6</v>
      </c>
      <c r="J44" s="426">
        <v>122.75000000000001</v>
      </c>
      <c r="K44" s="425">
        <v>120.45</v>
      </c>
      <c r="L44" s="425">
        <v>117.6</v>
      </c>
      <c r="M44" s="425">
        <v>137.71422000000001</v>
      </c>
    </row>
    <row r="45" spans="1:13">
      <c r="A45" s="245">
        <v>35</v>
      </c>
      <c r="B45" s="428" t="s">
        <v>297</v>
      </c>
      <c r="C45" s="425">
        <v>103.5</v>
      </c>
      <c r="D45" s="426">
        <v>103.21666666666665</v>
      </c>
      <c r="E45" s="426">
        <v>102.43333333333331</v>
      </c>
      <c r="F45" s="426">
        <v>101.36666666666666</v>
      </c>
      <c r="G45" s="426">
        <v>100.58333333333331</v>
      </c>
      <c r="H45" s="426">
        <v>104.2833333333333</v>
      </c>
      <c r="I45" s="426">
        <v>105.06666666666663</v>
      </c>
      <c r="J45" s="426">
        <v>106.1333333333333</v>
      </c>
      <c r="K45" s="425">
        <v>104</v>
      </c>
      <c r="L45" s="425">
        <v>102.15</v>
      </c>
      <c r="M45" s="425">
        <v>39.663820000000001</v>
      </c>
    </row>
    <row r="46" spans="1:13">
      <c r="A46" s="245">
        <v>36</v>
      </c>
      <c r="B46" s="428" t="s">
        <v>50</v>
      </c>
      <c r="C46" s="425">
        <v>3043.25</v>
      </c>
      <c r="D46" s="426">
        <v>3022.7999999999997</v>
      </c>
      <c r="E46" s="426">
        <v>2995.8999999999996</v>
      </c>
      <c r="F46" s="426">
        <v>2948.5499999999997</v>
      </c>
      <c r="G46" s="426">
        <v>2921.6499999999996</v>
      </c>
      <c r="H46" s="426">
        <v>3070.1499999999996</v>
      </c>
      <c r="I46" s="426">
        <v>3097.05</v>
      </c>
      <c r="J46" s="426">
        <v>3144.3999999999996</v>
      </c>
      <c r="K46" s="425">
        <v>3049.7</v>
      </c>
      <c r="L46" s="425">
        <v>2975.45</v>
      </c>
      <c r="M46" s="425">
        <v>9.8559599999999996</v>
      </c>
    </row>
    <row r="47" spans="1:13">
      <c r="A47" s="245">
        <v>37</v>
      </c>
      <c r="B47" s="428" t="s">
        <v>298</v>
      </c>
      <c r="C47" s="425">
        <v>158.05000000000001</v>
      </c>
      <c r="D47" s="426">
        <v>157.78333333333333</v>
      </c>
      <c r="E47" s="426">
        <v>154.76666666666665</v>
      </c>
      <c r="F47" s="426">
        <v>151.48333333333332</v>
      </c>
      <c r="G47" s="426">
        <v>148.46666666666664</v>
      </c>
      <c r="H47" s="426">
        <v>161.06666666666666</v>
      </c>
      <c r="I47" s="426">
        <v>164.08333333333337</v>
      </c>
      <c r="J47" s="426">
        <v>167.36666666666667</v>
      </c>
      <c r="K47" s="425">
        <v>160.80000000000001</v>
      </c>
      <c r="L47" s="425">
        <v>154.5</v>
      </c>
      <c r="M47" s="425">
        <v>14.25109</v>
      </c>
    </row>
    <row r="48" spans="1:13">
      <c r="A48" s="245">
        <v>38</v>
      </c>
      <c r="B48" s="428" t="s">
        <v>299</v>
      </c>
      <c r="C48" s="425">
        <v>3649.65</v>
      </c>
      <c r="D48" s="426">
        <v>3654.5333333333333</v>
      </c>
      <c r="E48" s="426">
        <v>3629.1166666666668</v>
      </c>
      <c r="F48" s="426">
        <v>3608.5833333333335</v>
      </c>
      <c r="G48" s="426">
        <v>3583.166666666667</v>
      </c>
      <c r="H48" s="426">
        <v>3675.0666666666666</v>
      </c>
      <c r="I48" s="426">
        <v>3700.4833333333336</v>
      </c>
      <c r="J48" s="426">
        <v>3721.0166666666664</v>
      </c>
      <c r="K48" s="425">
        <v>3679.95</v>
      </c>
      <c r="L48" s="425">
        <v>3634</v>
      </c>
      <c r="M48" s="425">
        <v>0.10315000000000001</v>
      </c>
    </row>
    <row r="49" spans="1:13">
      <c r="A49" s="245">
        <v>39</v>
      </c>
      <c r="B49" s="428" t="s">
        <v>300</v>
      </c>
      <c r="C49" s="425">
        <v>1929.2</v>
      </c>
      <c r="D49" s="426">
        <v>1943.9666666666665</v>
      </c>
      <c r="E49" s="426">
        <v>1897.9333333333329</v>
      </c>
      <c r="F49" s="426">
        <v>1866.6666666666665</v>
      </c>
      <c r="G49" s="426">
        <v>1820.633333333333</v>
      </c>
      <c r="H49" s="426">
        <v>1975.2333333333329</v>
      </c>
      <c r="I49" s="426">
        <v>2021.2666666666662</v>
      </c>
      <c r="J49" s="426">
        <v>2052.5333333333328</v>
      </c>
      <c r="K49" s="425">
        <v>1990</v>
      </c>
      <c r="L49" s="425">
        <v>1912.7</v>
      </c>
      <c r="M49" s="425">
        <v>3.44794</v>
      </c>
    </row>
    <row r="50" spans="1:13">
      <c r="A50" s="245">
        <v>40</v>
      </c>
      <c r="B50" s="428" t="s">
        <v>301</v>
      </c>
      <c r="C50" s="425">
        <v>8937.2000000000007</v>
      </c>
      <c r="D50" s="426">
        <v>8915.0499999999993</v>
      </c>
      <c r="E50" s="426">
        <v>8852.1999999999989</v>
      </c>
      <c r="F50" s="426">
        <v>8767.1999999999989</v>
      </c>
      <c r="G50" s="426">
        <v>8704.3499999999985</v>
      </c>
      <c r="H50" s="426">
        <v>9000.0499999999993</v>
      </c>
      <c r="I50" s="426">
        <v>9062.8999999999978</v>
      </c>
      <c r="J50" s="426">
        <v>9147.9</v>
      </c>
      <c r="K50" s="425">
        <v>8977.9</v>
      </c>
      <c r="L50" s="425">
        <v>8830.0499999999993</v>
      </c>
      <c r="M50" s="425">
        <v>0.2147</v>
      </c>
    </row>
    <row r="51" spans="1:13">
      <c r="A51" s="245">
        <v>41</v>
      </c>
      <c r="B51" s="428" t="s">
        <v>52</v>
      </c>
      <c r="C51" s="425">
        <v>938.2</v>
      </c>
      <c r="D51" s="426">
        <v>940.13333333333333</v>
      </c>
      <c r="E51" s="426">
        <v>930.56666666666661</v>
      </c>
      <c r="F51" s="426">
        <v>922.93333333333328</v>
      </c>
      <c r="G51" s="426">
        <v>913.36666666666656</v>
      </c>
      <c r="H51" s="426">
        <v>947.76666666666665</v>
      </c>
      <c r="I51" s="426">
        <v>957.33333333333348</v>
      </c>
      <c r="J51" s="426">
        <v>964.9666666666667</v>
      </c>
      <c r="K51" s="425">
        <v>949.7</v>
      </c>
      <c r="L51" s="425">
        <v>932.5</v>
      </c>
      <c r="M51" s="425">
        <v>14.850490000000001</v>
      </c>
    </row>
    <row r="52" spans="1:13">
      <c r="A52" s="245">
        <v>42</v>
      </c>
      <c r="B52" s="428" t="s">
        <v>302</v>
      </c>
      <c r="C52" s="425">
        <v>555.79999999999995</v>
      </c>
      <c r="D52" s="426">
        <v>558.86666666666667</v>
      </c>
      <c r="E52" s="426">
        <v>549.08333333333337</v>
      </c>
      <c r="F52" s="426">
        <v>542.36666666666667</v>
      </c>
      <c r="G52" s="426">
        <v>532.58333333333337</v>
      </c>
      <c r="H52" s="426">
        <v>565.58333333333337</v>
      </c>
      <c r="I52" s="426">
        <v>575.36666666666667</v>
      </c>
      <c r="J52" s="426">
        <v>582.08333333333337</v>
      </c>
      <c r="K52" s="425">
        <v>568.65</v>
      </c>
      <c r="L52" s="425">
        <v>552.15</v>
      </c>
      <c r="M52" s="425">
        <v>2.7864</v>
      </c>
    </row>
    <row r="53" spans="1:13">
      <c r="A53" s="245">
        <v>43</v>
      </c>
      <c r="B53" s="428" t="s">
        <v>227</v>
      </c>
      <c r="C53" s="425">
        <v>3323.8</v>
      </c>
      <c r="D53" s="426">
        <v>3326.6</v>
      </c>
      <c r="E53" s="426">
        <v>3301.2</v>
      </c>
      <c r="F53" s="426">
        <v>3278.6</v>
      </c>
      <c r="G53" s="426">
        <v>3253.2</v>
      </c>
      <c r="H53" s="426">
        <v>3349.2</v>
      </c>
      <c r="I53" s="426">
        <v>3374.6000000000004</v>
      </c>
      <c r="J53" s="426">
        <v>3397.2</v>
      </c>
      <c r="K53" s="425">
        <v>3352</v>
      </c>
      <c r="L53" s="425">
        <v>3304</v>
      </c>
      <c r="M53" s="425">
        <v>1.5765199999999999</v>
      </c>
    </row>
    <row r="54" spans="1:13">
      <c r="A54" s="245">
        <v>44</v>
      </c>
      <c r="B54" s="428" t="s">
        <v>54</v>
      </c>
      <c r="C54" s="425">
        <v>739.15</v>
      </c>
      <c r="D54" s="426">
        <v>737.73333333333323</v>
      </c>
      <c r="E54" s="426">
        <v>732.51666666666642</v>
      </c>
      <c r="F54" s="426">
        <v>725.88333333333321</v>
      </c>
      <c r="G54" s="426">
        <v>720.6666666666664</v>
      </c>
      <c r="H54" s="426">
        <v>744.36666666666645</v>
      </c>
      <c r="I54" s="426">
        <v>749.58333333333337</v>
      </c>
      <c r="J54" s="426">
        <v>756.21666666666647</v>
      </c>
      <c r="K54" s="425">
        <v>742.95</v>
      </c>
      <c r="L54" s="425">
        <v>731.1</v>
      </c>
      <c r="M54" s="425">
        <v>53.138219999999997</v>
      </c>
    </row>
    <row r="55" spans="1:13">
      <c r="A55" s="245">
        <v>45</v>
      </c>
      <c r="B55" s="428" t="s">
        <v>303</v>
      </c>
      <c r="C55" s="425">
        <v>2566.25</v>
      </c>
      <c r="D55" s="426">
        <v>2583.9500000000003</v>
      </c>
      <c r="E55" s="426">
        <v>2533.3000000000006</v>
      </c>
      <c r="F55" s="426">
        <v>2500.3500000000004</v>
      </c>
      <c r="G55" s="426">
        <v>2449.7000000000007</v>
      </c>
      <c r="H55" s="426">
        <v>2616.9000000000005</v>
      </c>
      <c r="I55" s="426">
        <v>2667.55</v>
      </c>
      <c r="J55" s="426">
        <v>2700.5000000000005</v>
      </c>
      <c r="K55" s="425">
        <v>2634.6</v>
      </c>
      <c r="L55" s="425">
        <v>2551</v>
      </c>
      <c r="M55" s="425">
        <v>0.34199000000000002</v>
      </c>
    </row>
    <row r="56" spans="1:13">
      <c r="A56" s="245">
        <v>46</v>
      </c>
      <c r="B56" s="428" t="s">
        <v>304</v>
      </c>
      <c r="C56" s="425">
        <v>1339.15</v>
      </c>
      <c r="D56" s="426">
        <v>1342.9333333333334</v>
      </c>
      <c r="E56" s="426">
        <v>1328.6666666666667</v>
      </c>
      <c r="F56" s="426">
        <v>1318.1833333333334</v>
      </c>
      <c r="G56" s="426">
        <v>1303.9166666666667</v>
      </c>
      <c r="H56" s="426">
        <v>1353.4166666666667</v>
      </c>
      <c r="I56" s="426">
        <v>1367.6833333333332</v>
      </c>
      <c r="J56" s="426">
        <v>1378.1666666666667</v>
      </c>
      <c r="K56" s="425">
        <v>1357.2</v>
      </c>
      <c r="L56" s="425">
        <v>1332.45</v>
      </c>
      <c r="M56" s="425">
        <v>1.65263</v>
      </c>
    </row>
    <row r="57" spans="1:13">
      <c r="A57" s="245">
        <v>47</v>
      </c>
      <c r="B57" s="428" t="s">
        <v>305</v>
      </c>
      <c r="C57" s="425">
        <v>880.75</v>
      </c>
      <c r="D57" s="426">
        <v>885.18333333333339</v>
      </c>
      <c r="E57" s="426">
        <v>873.36666666666679</v>
      </c>
      <c r="F57" s="426">
        <v>865.98333333333335</v>
      </c>
      <c r="G57" s="426">
        <v>854.16666666666674</v>
      </c>
      <c r="H57" s="426">
        <v>892.56666666666683</v>
      </c>
      <c r="I57" s="426">
        <v>904.38333333333344</v>
      </c>
      <c r="J57" s="426">
        <v>911.76666666666688</v>
      </c>
      <c r="K57" s="425">
        <v>897</v>
      </c>
      <c r="L57" s="425">
        <v>877.8</v>
      </c>
      <c r="M57" s="425">
        <v>2.1513599999999999</v>
      </c>
    </row>
    <row r="58" spans="1:13">
      <c r="A58" s="245">
        <v>48</v>
      </c>
      <c r="B58" s="428" t="s">
        <v>55</v>
      </c>
      <c r="C58" s="425">
        <v>4226.8999999999996</v>
      </c>
      <c r="D58" s="426">
        <v>4206.6166666666659</v>
      </c>
      <c r="E58" s="426">
        <v>4177.0333333333319</v>
      </c>
      <c r="F58" s="426">
        <v>4127.1666666666661</v>
      </c>
      <c r="G58" s="426">
        <v>4097.5833333333321</v>
      </c>
      <c r="H58" s="426">
        <v>4256.4833333333318</v>
      </c>
      <c r="I58" s="426">
        <v>4286.0666666666657</v>
      </c>
      <c r="J58" s="426">
        <v>4335.9333333333316</v>
      </c>
      <c r="K58" s="425">
        <v>4236.2</v>
      </c>
      <c r="L58" s="425">
        <v>4156.75</v>
      </c>
      <c r="M58" s="425">
        <v>3.1454200000000001</v>
      </c>
    </row>
    <row r="59" spans="1:13">
      <c r="A59" s="245">
        <v>49</v>
      </c>
      <c r="B59" s="428" t="s">
        <v>306</v>
      </c>
      <c r="C59" s="425">
        <v>286.05</v>
      </c>
      <c r="D59" s="426">
        <v>288.01666666666665</v>
      </c>
      <c r="E59" s="426">
        <v>283.08333333333331</v>
      </c>
      <c r="F59" s="426">
        <v>280.11666666666667</v>
      </c>
      <c r="G59" s="426">
        <v>275.18333333333334</v>
      </c>
      <c r="H59" s="426">
        <v>290.98333333333329</v>
      </c>
      <c r="I59" s="426">
        <v>295.91666666666669</v>
      </c>
      <c r="J59" s="426">
        <v>298.88333333333327</v>
      </c>
      <c r="K59" s="425">
        <v>292.95</v>
      </c>
      <c r="L59" s="425">
        <v>285.05</v>
      </c>
      <c r="M59" s="425">
        <v>4.0552799999999998</v>
      </c>
    </row>
    <row r="60" spans="1:13" ht="12" customHeight="1">
      <c r="A60" s="245">
        <v>50</v>
      </c>
      <c r="B60" s="428" t="s">
        <v>307</v>
      </c>
      <c r="C60" s="425">
        <v>1036</v>
      </c>
      <c r="D60" s="426">
        <v>1036</v>
      </c>
      <c r="E60" s="426">
        <v>1027</v>
      </c>
      <c r="F60" s="426">
        <v>1018</v>
      </c>
      <c r="G60" s="426">
        <v>1009</v>
      </c>
      <c r="H60" s="426">
        <v>1045</v>
      </c>
      <c r="I60" s="426">
        <v>1054</v>
      </c>
      <c r="J60" s="426">
        <v>1063</v>
      </c>
      <c r="K60" s="425">
        <v>1045</v>
      </c>
      <c r="L60" s="425">
        <v>1027</v>
      </c>
      <c r="M60" s="425">
        <v>0.40761999999999998</v>
      </c>
    </row>
    <row r="61" spans="1:13">
      <c r="A61" s="245">
        <v>51</v>
      </c>
      <c r="B61" s="428" t="s">
        <v>58</v>
      </c>
      <c r="C61" s="425">
        <v>6043.6</v>
      </c>
      <c r="D61" s="426">
        <v>6054.2</v>
      </c>
      <c r="E61" s="426">
        <v>6000.4</v>
      </c>
      <c r="F61" s="426">
        <v>5957.2</v>
      </c>
      <c r="G61" s="426">
        <v>5903.4</v>
      </c>
      <c r="H61" s="426">
        <v>6097.4</v>
      </c>
      <c r="I61" s="426">
        <v>6151.2000000000007</v>
      </c>
      <c r="J61" s="426">
        <v>6194.4</v>
      </c>
      <c r="K61" s="425">
        <v>6108</v>
      </c>
      <c r="L61" s="425">
        <v>6011</v>
      </c>
      <c r="M61" s="425">
        <v>10.824210000000001</v>
      </c>
    </row>
    <row r="62" spans="1:13">
      <c r="A62" s="245">
        <v>52</v>
      </c>
      <c r="B62" s="428" t="s">
        <v>57</v>
      </c>
      <c r="C62" s="425">
        <v>12333.25</v>
      </c>
      <c r="D62" s="426">
        <v>12298.083333333334</v>
      </c>
      <c r="E62" s="426">
        <v>12200.166666666668</v>
      </c>
      <c r="F62" s="426">
        <v>12067.083333333334</v>
      </c>
      <c r="G62" s="426">
        <v>11969.166666666668</v>
      </c>
      <c r="H62" s="426">
        <v>12431.166666666668</v>
      </c>
      <c r="I62" s="426">
        <v>12529.083333333336</v>
      </c>
      <c r="J62" s="426">
        <v>12662.166666666668</v>
      </c>
      <c r="K62" s="425">
        <v>12396</v>
      </c>
      <c r="L62" s="425">
        <v>12165</v>
      </c>
      <c r="M62" s="425">
        <v>2.78573</v>
      </c>
    </row>
    <row r="63" spans="1:13">
      <c r="A63" s="245">
        <v>53</v>
      </c>
      <c r="B63" s="428" t="s">
        <v>228</v>
      </c>
      <c r="C63" s="425">
        <v>3616.15</v>
      </c>
      <c r="D63" s="426">
        <v>3625.7166666666667</v>
      </c>
      <c r="E63" s="426">
        <v>3590.4333333333334</v>
      </c>
      <c r="F63" s="426">
        <v>3564.7166666666667</v>
      </c>
      <c r="G63" s="426">
        <v>3529.4333333333334</v>
      </c>
      <c r="H63" s="426">
        <v>3651.4333333333334</v>
      </c>
      <c r="I63" s="426">
        <v>3686.7166666666672</v>
      </c>
      <c r="J63" s="426">
        <v>3712.4333333333334</v>
      </c>
      <c r="K63" s="425">
        <v>3661</v>
      </c>
      <c r="L63" s="425">
        <v>3600</v>
      </c>
      <c r="M63" s="425">
        <v>0.27149000000000001</v>
      </c>
    </row>
    <row r="64" spans="1:13">
      <c r="A64" s="245">
        <v>54</v>
      </c>
      <c r="B64" s="428" t="s">
        <v>59</v>
      </c>
      <c r="C64" s="425">
        <v>2242.4499999999998</v>
      </c>
      <c r="D64" s="426">
        <v>2229.65</v>
      </c>
      <c r="E64" s="426">
        <v>2209.8000000000002</v>
      </c>
      <c r="F64" s="426">
        <v>2177.15</v>
      </c>
      <c r="G64" s="426">
        <v>2157.3000000000002</v>
      </c>
      <c r="H64" s="426">
        <v>2262.3000000000002</v>
      </c>
      <c r="I64" s="426">
        <v>2282.1499999999996</v>
      </c>
      <c r="J64" s="426">
        <v>2314.8000000000002</v>
      </c>
      <c r="K64" s="425">
        <v>2249.5</v>
      </c>
      <c r="L64" s="425">
        <v>2197</v>
      </c>
      <c r="M64" s="425">
        <v>5.0162899999999997</v>
      </c>
    </row>
    <row r="65" spans="1:13">
      <c r="A65" s="245">
        <v>55</v>
      </c>
      <c r="B65" s="428" t="s">
        <v>308</v>
      </c>
      <c r="C65" s="425">
        <v>142.15</v>
      </c>
      <c r="D65" s="426">
        <v>143.31666666666669</v>
      </c>
      <c r="E65" s="426">
        <v>140.43333333333339</v>
      </c>
      <c r="F65" s="426">
        <v>138.7166666666667</v>
      </c>
      <c r="G65" s="426">
        <v>135.8333333333334</v>
      </c>
      <c r="H65" s="426">
        <v>145.03333333333339</v>
      </c>
      <c r="I65" s="426">
        <v>147.91666666666666</v>
      </c>
      <c r="J65" s="426">
        <v>149.63333333333338</v>
      </c>
      <c r="K65" s="425">
        <v>146.19999999999999</v>
      </c>
      <c r="L65" s="425">
        <v>141.6</v>
      </c>
      <c r="M65" s="425">
        <v>9.5127699999999997</v>
      </c>
    </row>
    <row r="66" spans="1:13">
      <c r="A66" s="245">
        <v>56</v>
      </c>
      <c r="B66" s="428" t="s">
        <v>309</v>
      </c>
      <c r="C66" s="425">
        <v>351.75</v>
      </c>
      <c r="D66" s="426">
        <v>344.98333333333335</v>
      </c>
      <c r="E66" s="426">
        <v>333.9666666666667</v>
      </c>
      <c r="F66" s="426">
        <v>316.18333333333334</v>
      </c>
      <c r="G66" s="426">
        <v>305.16666666666669</v>
      </c>
      <c r="H66" s="426">
        <v>362.76666666666671</v>
      </c>
      <c r="I66" s="426">
        <v>373.78333333333336</v>
      </c>
      <c r="J66" s="426">
        <v>391.56666666666672</v>
      </c>
      <c r="K66" s="425">
        <v>356</v>
      </c>
      <c r="L66" s="425">
        <v>327.2</v>
      </c>
      <c r="M66" s="425">
        <v>32.554029999999997</v>
      </c>
    </row>
    <row r="67" spans="1:13">
      <c r="A67" s="245">
        <v>57</v>
      </c>
      <c r="B67" s="428" t="s">
        <v>229</v>
      </c>
      <c r="C67" s="425">
        <v>333.4</v>
      </c>
      <c r="D67" s="426">
        <v>333.78333333333336</v>
      </c>
      <c r="E67" s="426">
        <v>330.76666666666671</v>
      </c>
      <c r="F67" s="426">
        <v>328.13333333333333</v>
      </c>
      <c r="G67" s="426">
        <v>325.11666666666667</v>
      </c>
      <c r="H67" s="426">
        <v>336.41666666666674</v>
      </c>
      <c r="I67" s="426">
        <v>339.43333333333339</v>
      </c>
      <c r="J67" s="426">
        <v>342.06666666666678</v>
      </c>
      <c r="K67" s="425">
        <v>336.8</v>
      </c>
      <c r="L67" s="425">
        <v>331.15</v>
      </c>
      <c r="M67" s="425">
        <v>40.54607</v>
      </c>
    </row>
    <row r="68" spans="1:13">
      <c r="A68" s="245">
        <v>58</v>
      </c>
      <c r="B68" s="428" t="s">
        <v>60</v>
      </c>
      <c r="C68" s="425">
        <v>80.849999999999994</v>
      </c>
      <c r="D68" s="426">
        <v>81.433333333333337</v>
      </c>
      <c r="E68" s="426">
        <v>79.966666666666669</v>
      </c>
      <c r="F68" s="426">
        <v>79.083333333333329</v>
      </c>
      <c r="G68" s="426">
        <v>77.61666666666666</v>
      </c>
      <c r="H68" s="426">
        <v>82.316666666666677</v>
      </c>
      <c r="I68" s="426">
        <v>83.783333333333346</v>
      </c>
      <c r="J68" s="426">
        <v>84.666666666666686</v>
      </c>
      <c r="K68" s="425">
        <v>82.9</v>
      </c>
      <c r="L68" s="425">
        <v>80.55</v>
      </c>
      <c r="M68" s="425">
        <v>286.55723999999998</v>
      </c>
    </row>
    <row r="69" spans="1:13">
      <c r="A69" s="245">
        <v>59</v>
      </c>
      <c r="B69" s="428" t="s">
        <v>61</v>
      </c>
      <c r="C69" s="425">
        <v>77</v>
      </c>
      <c r="D69" s="426">
        <v>77.433333333333337</v>
      </c>
      <c r="E69" s="426">
        <v>76.066666666666677</v>
      </c>
      <c r="F69" s="426">
        <v>75.13333333333334</v>
      </c>
      <c r="G69" s="426">
        <v>73.76666666666668</v>
      </c>
      <c r="H69" s="426">
        <v>78.366666666666674</v>
      </c>
      <c r="I69" s="426">
        <v>79.733333333333348</v>
      </c>
      <c r="J69" s="426">
        <v>80.666666666666671</v>
      </c>
      <c r="K69" s="425">
        <v>78.8</v>
      </c>
      <c r="L69" s="425">
        <v>76.5</v>
      </c>
      <c r="M69" s="425">
        <v>28.763349999999999</v>
      </c>
    </row>
    <row r="70" spans="1:13">
      <c r="A70" s="245">
        <v>60</v>
      </c>
      <c r="B70" s="428" t="s">
        <v>310</v>
      </c>
      <c r="C70" s="425">
        <v>25.1</v>
      </c>
      <c r="D70" s="426">
        <v>25.2</v>
      </c>
      <c r="E70" s="426">
        <v>24.799999999999997</v>
      </c>
      <c r="F70" s="426">
        <v>24.499999999999996</v>
      </c>
      <c r="G70" s="426">
        <v>24.099999999999994</v>
      </c>
      <c r="H70" s="426">
        <v>25.5</v>
      </c>
      <c r="I70" s="426">
        <v>25.9</v>
      </c>
      <c r="J70" s="426">
        <v>26.200000000000003</v>
      </c>
      <c r="K70" s="425">
        <v>25.6</v>
      </c>
      <c r="L70" s="425">
        <v>24.9</v>
      </c>
      <c r="M70" s="425">
        <v>51.030320000000003</v>
      </c>
    </row>
    <row r="71" spans="1:13">
      <c r="A71" s="245">
        <v>61</v>
      </c>
      <c r="B71" s="428" t="s">
        <v>62</v>
      </c>
      <c r="C71" s="425">
        <v>1648.6</v>
      </c>
      <c r="D71" s="426">
        <v>1651.9666666666665</v>
      </c>
      <c r="E71" s="426">
        <v>1639.133333333333</v>
      </c>
      <c r="F71" s="426">
        <v>1629.6666666666665</v>
      </c>
      <c r="G71" s="426">
        <v>1616.833333333333</v>
      </c>
      <c r="H71" s="426">
        <v>1661.4333333333329</v>
      </c>
      <c r="I71" s="426">
        <v>1674.2666666666664</v>
      </c>
      <c r="J71" s="426">
        <v>1683.7333333333329</v>
      </c>
      <c r="K71" s="425">
        <v>1664.8</v>
      </c>
      <c r="L71" s="425">
        <v>1642.5</v>
      </c>
      <c r="M71" s="425">
        <v>2.5230700000000001</v>
      </c>
    </row>
    <row r="72" spans="1:13">
      <c r="A72" s="245">
        <v>62</v>
      </c>
      <c r="B72" s="428" t="s">
        <v>311</v>
      </c>
      <c r="C72" s="425">
        <v>5626.65</v>
      </c>
      <c r="D72" s="426">
        <v>5599.9000000000005</v>
      </c>
      <c r="E72" s="426">
        <v>5549.8000000000011</v>
      </c>
      <c r="F72" s="426">
        <v>5472.9500000000007</v>
      </c>
      <c r="G72" s="426">
        <v>5422.8500000000013</v>
      </c>
      <c r="H72" s="426">
        <v>5676.7500000000009</v>
      </c>
      <c r="I72" s="426">
        <v>5726.8500000000013</v>
      </c>
      <c r="J72" s="426">
        <v>5803.7000000000007</v>
      </c>
      <c r="K72" s="425">
        <v>5650</v>
      </c>
      <c r="L72" s="425">
        <v>5523.05</v>
      </c>
      <c r="M72" s="425">
        <v>0.14180000000000001</v>
      </c>
    </row>
    <row r="73" spans="1:13">
      <c r="A73" s="245">
        <v>63</v>
      </c>
      <c r="B73" s="428" t="s">
        <v>65</v>
      </c>
      <c r="C73" s="425">
        <v>813.2</v>
      </c>
      <c r="D73" s="426">
        <v>810.1</v>
      </c>
      <c r="E73" s="426">
        <v>805.7</v>
      </c>
      <c r="F73" s="426">
        <v>798.2</v>
      </c>
      <c r="G73" s="426">
        <v>793.80000000000007</v>
      </c>
      <c r="H73" s="426">
        <v>817.6</v>
      </c>
      <c r="I73" s="426">
        <v>821.99999999999989</v>
      </c>
      <c r="J73" s="426">
        <v>829.5</v>
      </c>
      <c r="K73" s="425">
        <v>814.5</v>
      </c>
      <c r="L73" s="425">
        <v>802.6</v>
      </c>
      <c r="M73" s="425">
        <v>2.9018600000000001</v>
      </c>
    </row>
    <row r="74" spans="1:13">
      <c r="A74" s="245">
        <v>64</v>
      </c>
      <c r="B74" s="428" t="s">
        <v>312</v>
      </c>
      <c r="C74" s="425">
        <v>356.1</v>
      </c>
      <c r="D74" s="426">
        <v>355.9666666666667</v>
      </c>
      <c r="E74" s="426">
        <v>353.18333333333339</v>
      </c>
      <c r="F74" s="426">
        <v>350.26666666666671</v>
      </c>
      <c r="G74" s="426">
        <v>347.48333333333341</v>
      </c>
      <c r="H74" s="426">
        <v>358.88333333333338</v>
      </c>
      <c r="I74" s="426">
        <v>361.66666666666669</v>
      </c>
      <c r="J74" s="426">
        <v>364.58333333333337</v>
      </c>
      <c r="K74" s="425">
        <v>358.75</v>
      </c>
      <c r="L74" s="425">
        <v>353.05</v>
      </c>
      <c r="M74" s="425">
        <v>2.8415300000000001</v>
      </c>
    </row>
    <row r="75" spans="1:13">
      <c r="A75" s="245">
        <v>65</v>
      </c>
      <c r="B75" s="428" t="s">
        <v>64</v>
      </c>
      <c r="C75" s="425">
        <v>171.15</v>
      </c>
      <c r="D75" s="426">
        <v>170.48333333333332</v>
      </c>
      <c r="E75" s="426">
        <v>167.46666666666664</v>
      </c>
      <c r="F75" s="426">
        <v>163.78333333333333</v>
      </c>
      <c r="G75" s="426">
        <v>160.76666666666665</v>
      </c>
      <c r="H75" s="426">
        <v>174.16666666666663</v>
      </c>
      <c r="I75" s="426">
        <v>177.18333333333334</v>
      </c>
      <c r="J75" s="426">
        <v>180.86666666666662</v>
      </c>
      <c r="K75" s="425">
        <v>173.5</v>
      </c>
      <c r="L75" s="425">
        <v>166.8</v>
      </c>
      <c r="M75" s="425">
        <v>565.63504999999998</v>
      </c>
    </row>
    <row r="76" spans="1:13" s="13" customFormat="1">
      <c r="A76" s="245">
        <v>66</v>
      </c>
      <c r="B76" s="428" t="s">
        <v>66</v>
      </c>
      <c r="C76" s="425">
        <v>735.55</v>
      </c>
      <c r="D76" s="426">
        <v>733.58333333333337</v>
      </c>
      <c r="E76" s="426">
        <v>729.26666666666677</v>
      </c>
      <c r="F76" s="426">
        <v>722.98333333333335</v>
      </c>
      <c r="G76" s="426">
        <v>718.66666666666674</v>
      </c>
      <c r="H76" s="426">
        <v>739.86666666666679</v>
      </c>
      <c r="I76" s="426">
        <v>744.18333333333339</v>
      </c>
      <c r="J76" s="426">
        <v>750.46666666666681</v>
      </c>
      <c r="K76" s="425">
        <v>737.9</v>
      </c>
      <c r="L76" s="425">
        <v>727.3</v>
      </c>
      <c r="M76" s="425">
        <v>8.1557099999999991</v>
      </c>
    </row>
    <row r="77" spans="1:13" s="13" customFormat="1">
      <c r="A77" s="245">
        <v>67</v>
      </c>
      <c r="B77" s="428" t="s">
        <v>69</v>
      </c>
      <c r="C77" s="425">
        <v>64.650000000000006</v>
      </c>
      <c r="D77" s="426">
        <v>65.333333333333343</v>
      </c>
      <c r="E77" s="426">
        <v>63.716666666666683</v>
      </c>
      <c r="F77" s="426">
        <v>62.783333333333346</v>
      </c>
      <c r="G77" s="426">
        <v>61.166666666666686</v>
      </c>
      <c r="H77" s="426">
        <v>66.26666666666668</v>
      </c>
      <c r="I77" s="426">
        <v>67.883333333333354</v>
      </c>
      <c r="J77" s="426">
        <v>68.816666666666677</v>
      </c>
      <c r="K77" s="425">
        <v>66.95</v>
      </c>
      <c r="L77" s="425">
        <v>64.400000000000006</v>
      </c>
      <c r="M77" s="425">
        <v>437.43653</v>
      </c>
    </row>
    <row r="78" spans="1:13" s="13" customFormat="1">
      <c r="A78" s="245">
        <v>68</v>
      </c>
      <c r="B78" s="428" t="s">
        <v>73</v>
      </c>
      <c r="C78" s="425">
        <v>466.1</v>
      </c>
      <c r="D78" s="426">
        <v>467.23333333333335</v>
      </c>
      <c r="E78" s="426">
        <v>463.9666666666667</v>
      </c>
      <c r="F78" s="426">
        <v>461.83333333333337</v>
      </c>
      <c r="G78" s="426">
        <v>458.56666666666672</v>
      </c>
      <c r="H78" s="426">
        <v>469.36666666666667</v>
      </c>
      <c r="I78" s="426">
        <v>472.63333333333333</v>
      </c>
      <c r="J78" s="426">
        <v>474.76666666666665</v>
      </c>
      <c r="K78" s="425">
        <v>470.5</v>
      </c>
      <c r="L78" s="425">
        <v>465.1</v>
      </c>
      <c r="M78" s="425">
        <v>42.311050000000002</v>
      </c>
    </row>
    <row r="79" spans="1:13" s="13" customFormat="1">
      <c r="A79" s="245">
        <v>69</v>
      </c>
      <c r="B79" s="428" t="s">
        <v>739</v>
      </c>
      <c r="C79" s="425">
        <v>12605.05</v>
      </c>
      <c r="D79" s="426">
        <v>12661.916666666666</v>
      </c>
      <c r="E79" s="426">
        <v>12453.833333333332</v>
      </c>
      <c r="F79" s="426">
        <v>12302.616666666667</v>
      </c>
      <c r="G79" s="426">
        <v>12094.533333333333</v>
      </c>
      <c r="H79" s="426">
        <v>12813.133333333331</v>
      </c>
      <c r="I79" s="426">
        <v>13021.216666666664</v>
      </c>
      <c r="J79" s="426">
        <v>13172.433333333331</v>
      </c>
      <c r="K79" s="425">
        <v>12870</v>
      </c>
      <c r="L79" s="425">
        <v>12510.7</v>
      </c>
      <c r="M79" s="425">
        <v>1.7229999999999999E-2</v>
      </c>
    </row>
    <row r="80" spans="1:13" s="13" customFormat="1">
      <c r="A80" s="245">
        <v>70</v>
      </c>
      <c r="B80" s="428" t="s">
        <v>68</v>
      </c>
      <c r="C80" s="425">
        <v>528.75</v>
      </c>
      <c r="D80" s="426">
        <v>530.5333333333333</v>
      </c>
      <c r="E80" s="426">
        <v>525.61666666666656</v>
      </c>
      <c r="F80" s="426">
        <v>522.48333333333323</v>
      </c>
      <c r="G80" s="426">
        <v>517.56666666666649</v>
      </c>
      <c r="H80" s="426">
        <v>533.66666666666663</v>
      </c>
      <c r="I80" s="426">
        <v>538.58333333333337</v>
      </c>
      <c r="J80" s="426">
        <v>541.7166666666667</v>
      </c>
      <c r="K80" s="425">
        <v>535.45000000000005</v>
      </c>
      <c r="L80" s="425">
        <v>527.4</v>
      </c>
      <c r="M80" s="425">
        <v>63.016100000000002</v>
      </c>
    </row>
    <row r="81" spans="1:13" s="13" customFormat="1">
      <c r="A81" s="245">
        <v>71</v>
      </c>
      <c r="B81" s="428" t="s">
        <v>70</v>
      </c>
      <c r="C81" s="425">
        <v>395.2</v>
      </c>
      <c r="D81" s="426">
        <v>396.7</v>
      </c>
      <c r="E81" s="426">
        <v>392.5</v>
      </c>
      <c r="F81" s="426">
        <v>389.8</v>
      </c>
      <c r="G81" s="426">
        <v>385.6</v>
      </c>
      <c r="H81" s="426">
        <v>399.4</v>
      </c>
      <c r="I81" s="426">
        <v>403.59999999999991</v>
      </c>
      <c r="J81" s="426">
        <v>406.29999999999995</v>
      </c>
      <c r="K81" s="425">
        <v>400.9</v>
      </c>
      <c r="L81" s="425">
        <v>394</v>
      </c>
      <c r="M81" s="425">
        <v>18.884239999999998</v>
      </c>
    </row>
    <row r="82" spans="1:13" s="13" customFormat="1">
      <c r="A82" s="245">
        <v>72</v>
      </c>
      <c r="B82" s="428" t="s">
        <v>313</v>
      </c>
      <c r="C82" s="425">
        <v>1230.2</v>
      </c>
      <c r="D82" s="426">
        <v>1220.3833333333332</v>
      </c>
      <c r="E82" s="426">
        <v>1196.7666666666664</v>
      </c>
      <c r="F82" s="426">
        <v>1163.3333333333333</v>
      </c>
      <c r="G82" s="426">
        <v>1139.7166666666665</v>
      </c>
      <c r="H82" s="426">
        <v>1253.8166666666664</v>
      </c>
      <c r="I82" s="426">
        <v>1277.4333333333332</v>
      </c>
      <c r="J82" s="426">
        <v>1310.8666666666663</v>
      </c>
      <c r="K82" s="425">
        <v>1244</v>
      </c>
      <c r="L82" s="425">
        <v>1186.95</v>
      </c>
      <c r="M82" s="425">
        <v>2.52949</v>
      </c>
    </row>
    <row r="83" spans="1:13" s="13" customFormat="1">
      <c r="A83" s="245">
        <v>73</v>
      </c>
      <c r="B83" s="428" t="s">
        <v>314</v>
      </c>
      <c r="C83" s="425">
        <v>385.85</v>
      </c>
      <c r="D83" s="426">
        <v>387.95</v>
      </c>
      <c r="E83" s="426">
        <v>381.95</v>
      </c>
      <c r="F83" s="426">
        <v>378.05</v>
      </c>
      <c r="G83" s="426">
        <v>372.05</v>
      </c>
      <c r="H83" s="426">
        <v>391.84999999999997</v>
      </c>
      <c r="I83" s="426">
        <v>397.84999999999997</v>
      </c>
      <c r="J83" s="426">
        <v>401.74999999999994</v>
      </c>
      <c r="K83" s="425">
        <v>393.95</v>
      </c>
      <c r="L83" s="425">
        <v>384.05</v>
      </c>
      <c r="M83" s="425">
        <v>11.92065</v>
      </c>
    </row>
    <row r="84" spans="1:13" s="13" customFormat="1">
      <c r="A84" s="245">
        <v>74</v>
      </c>
      <c r="B84" s="428" t="s">
        <v>315</v>
      </c>
      <c r="C84" s="425">
        <v>110.55</v>
      </c>
      <c r="D84" s="426">
        <v>110.46666666666665</v>
      </c>
      <c r="E84" s="426">
        <v>109.38333333333331</v>
      </c>
      <c r="F84" s="426">
        <v>108.21666666666665</v>
      </c>
      <c r="G84" s="426">
        <v>107.13333333333331</v>
      </c>
      <c r="H84" s="426">
        <v>111.63333333333331</v>
      </c>
      <c r="I84" s="426">
        <v>112.71666666666665</v>
      </c>
      <c r="J84" s="426">
        <v>113.88333333333331</v>
      </c>
      <c r="K84" s="425">
        <v>111.55</v>
      </c>
      <c r="L84" s="425">
        <v>109.3</v>
      </c>
      <c r="M84" s="425">
        <v>4.9279799999999998</v>
      </c>
    </row>
    <row r="85" spans="1:13" s="13" customFormat="1">
      <c r="A85" s="245">
        <v>75</v>
      </c>
      <c r="B85" s="428" t="s">
        <v>316</v>
      </c>
      <c r="C85" s="425">
        <v>5835.1</v>
      </c>
      <c r="D85" s="426">
        <v>5834.7</v>
      </c>
      <c r="E85" s="426">
        <v>5740.4</v>
      </c>
      <c r="F85" s="426">
        <v>5645.7</v>
      </c>
      <c r="G85" s="426">
        <v>5551.4</v>
      </c>
      <c r="H85" s="426">
        <v>5929.4</v>
      </c>
      <c r="I85" s="426">
        <v>6023.7000000000007</v>
      </c>
      <c r="J85" s="426">
        <v>6118.4</v>
      </c>
      <c r="K85" s="425">
        <v>5929</v>
      </c>
      <c r="L85" s="425">
        <v>5740</v>
      </c>
      <c r="M85" s="425">
        <v>0.20211000000000001</v>
      </c>
    </row>
    <row r="86" spans="1:13" s="13" customFormat="1">
      <c r="A86" s="245">
        <v>76</v>
      </c>
      <c r="B86" s="428" t="s">
        <v>317</v>
      </c>
      <c r="C86" s="425">
        <v>815.05</v>
      </c>
      <c r="D86" s="426">
        <v>813.96666666666658</v>
      </c>
      <c r="E86" s="426">
        <v>809.38333333333321</v>
      </c>
      <c r="F86" s="426">
        <v>803.71666666666658</v>
      </c>
      <c r="G86" s="426">
        <v>799.13333333333321</v>
      </c>
      <c r="H86" s="426">
        <v>819.63333333333321</v>
      </c>
      <c r="I86" s="426">
        <v>824.21666666666647</v>
      </c>
      <c r="J86" s="426">
        <v>829.88333333333321</v>
      </c>
      <c r="K86" s="425">
        <v>818.55</v>
      </c>
      <c r="L86" s="425">
        <v>808.3</v>
      </c>
      <c r="M86" s="425">
        <v>0.67435999999999996</v>
      </c>
    </row>
    <row r="87" spans="1:13" s="13" customFormat="1">
      <c r="A87" s="245">
        <v>77</v>
      </c>
      <c r="B87" s="428" t="s">
        <v>230</v>
      </c>
      <c r="C87" s="425">
        <v>1309.9000000000001</v>
      </c>
      <c r="D87" s="426">
        <v>1313.3666666666668</v>
      </c>
      <c r="E87" s="426">
        <v>1298.7333333333336</v>
      </c>
      <c r="F87" s="426">
        <v>1287.5666666666668</v>
      </c>
      <c r="G87" s="426">
        <v>1272.9333333333336</v>
      </c>
      <c r="H87" s="426">
        <v>1324.5333333333335</v>
      </c>
      <c r="I87" s="426">
        <v>1339.1666666666667</v>
      </c>
      <c r="J87" s="426">
        <v>1350.3333333333335</v>
      </c>
      <c r="K87" s="425">
        <v>1328</v>
      </c>
      <c r="L87" s="425">
        <v>1302.2</v>
      </c>
      <c r="M87" s="425">
        <v>0.66303999999999996</v>
      </c>
    </row>
    <row r="88" spans="1:13" s="13" customFormat="1">
      <c r="A88" s="245">
        <v>78</v>
      </c>
      <c r="B88" s="428" t="s">
        <v>318</v>
      </c>
      <c r="C88" s="425">
        <v>91.15</v>
      </c>
      <c r="D88" s="426">
        <v>91.399999999999991</v>
      </c>
      <c r="E88" s="426">
        <v>89.299999999999983</v>
      </c>
      <c r="F88" s="426">
        <v>87.449999999999989</v>
      </c>
      <c r="G88" s="426">
        <v>85.34999999999998</v>
      </c>
      <c r="H88" s="426">
        <v>93.249999999999986</v>
      </c>
      <c r="I88" s="426">
        <v>95.34999999999998</v>
      </c>
      <c r="J88" s="426">
        <v>97.199999999999989</v>
      </c>
      <c r="K88" s="425">
        <v>93.5</v>
      </c>
      <c r="L88" s="425">
        <v>89.55</v>
      </c>
      <c r="M88" s="425">
        <v>57.207839999999997</v>
      </c>
    </row>
    <row r="89" spans="1:13" s="13" customFormat="1">
      <c r="A89" s="245">
        <v>79</v>
      </c>
      <c r="B89" s="428" t="s">
        <v>71</v>
      </c>
      <c r="C89" s="425">
        <v>14950</v>
      </c>
      <c r="D89" s="426">
        <v>15010.300000000001</v>
      </c>
      <c r="E89" s="426">
        <v>14850.700000000003</v>
      </c>
      <c r="F89" s="426">
        <v>14751.400000000001</v>
      </c>
      <c r="G89" s="426">
        <v>14591.800000000003</v>
      </c>
      <c r="H89" s="426">
        <v>15109.600000000002</v>
      </c>
      <c r="I89" s="426">
        <v>15269.2</v>
      </c>
      <c r="J89" s="426">
        <v>15368.500000000002</v>
      </c>
      <c r="K89" s="425">
        <v>15169.9</v>
      </c>
      <c r="L89" s="425">
        <v>14911</v>
      </c>
      <c r="M89" s="425">
        <v>0.26840000000000003</v>
      </c>
    </row>
    <row r="90" spans="1:13" s="13" customFormat="1">
      <c r="A90" s="245">
        <v>80</v>
      </c>
      <c r="B90" s="428" t="s">
        <v>319</v>
      </c>
      <c r="C90" s="425">
        <v>291.5</v>
      </c>
      <c r="D90" s="426">
        <v>290.75</v>
      </c>
      <c r="E90" s="426">
        <v>286.95</v>
      </c>
      <c r="F90" s="426">
        <v>282.39999999999998</v>
      </c>
      <c r="G90" s="426">
        <v>278.59999999999997</v>
      </c>
      <c r="H90" s="426">
        <v>295.3</v>
      </c>
      <c r="I90" s="426">
        <v>299.09999999999997</v>
      </c>
      <c r="J90" s="426">
        <v>303.65000000000003</v>
      </c>
      <c r="K90" s="425">
        <v>294.55</v>
      </c>
      <c r="L90" s="425">
        <v>286.2</v>
      </c>
      <c r="M90" s="425">
        <v>2.0874799999999998</v>
      </c>
    </row>
    <row r="91" spans="1:13" s="13" customFormat="1">
      <c r="A91" s="245">
        <v>81</v>
      </c>
      <c r="B91" s="428" t="s">
        <v>74</v>
      </c>
      <c r="C91" s="425">
        <v>3689.1</v>
      </c>
      <c r="D91" s="426">
        <v>3681.65</v>
      </c>
      <c r="E91" s="426">
        <v>3658.4500000000003</v>
      </c>
      <c r="F91" s="426">
        <v>3627.8</v>
      </c>
      <c r="G91" s="426">
        <v>3604.6000000000004</v>
      </c>
      <c r="H91" s="426">
        <v>3712.3</v>
      </c>
      <c r="I91" s="426">
        <v>3735.5</v>
      </c>
      <c r="J91" s="426">
        <v>3766.15</v>
      </c>
      <c r="K91" s="425">
        <v>3704.85</v>
      </c>
      <c r="L91" s="425">
        <v>3651</v>
      </c>
      <c r="M91" s="425">
        <v>3.8538999999999999</v>
      </c>
    </row>
    <row r="92" spans="1:13" s="13" customFormat="1">
      <c r="A92" s="245">
        <v>82</v>
      </c>
      <c r="B92" s="428" t="s">
        <v>320</v>
      </c>
      <c r="C92" s="425">
        <v>716.75</v>
      </c>
      <c r="D92" s="426">
        <v>720.18333333333339</v>
      </c>
      <c r="E92" s="426">
        <v>707.56666666666683</v>
      </c>
      <c r="F92" s="426">
        <v>698.38333333333344</v>
      </c>
      <c r="G92" s="426">
        <v>685.76666666666688</v>
      </c>
      <c r="H92" s="426">
        <v>729.36666666666679</v>
      </c>
      <c r="I92" s="426">
        <v>741.98333333333335</v>
      </c>
      <c r="J92" s="426">
        <v>751.16666666666674</v>
      </c>
      <c r="K92" s="425">
        <v>732.8</v>
      </c>
      <c r="L92" s="425">
        <v>711</v>
      </c>
      <c r="M92" s="425">
        <v>2.9831699999999999</v>
      </c>
    </row>
    <row r="93" spans="1:13" s="13" customFormat="1">
      <c r="A93" s="245">
        <v>83</v>
      </c>
      <c r="B93" s="428" t="s">
        <v>321</v>
      </c>
      <c r="C93" s="425">
        <v>339.8</v>
      </c>
      <c r="D93" s="426">
        <v>340.53333333333336</v>
      </c>
      <c r="E93" s="426">
        <v>335.51666666666671</v>
      </c>
      <c r="F93" s="426">
        <v>331.23333333333335</v>
      </c>
      <c r="G93" s="426">
        <v>326.2166666666667</v>
      </c>
      <c r="H93" s="426">
        <v>344.81666666666672</v>
      </c>
      <c r="I93" s="426">
        <v>349.83333333333337</v>
      </c>
      <c r="J93" s="426">
        <v>354.11666666666673</v>
      </c>
      <c r="K93" s="425">
        <v>345.55</v>
      </c>
      <c r="L93" s="425">
        <v>336.25</v>
      </c>
      <c r="M93" s="425">
        <v>2.1462300000000001</v>
      </c>
    </row>
    <row r="94" spans="1:13" s="13" customFormat="1">
      <c r="A94" s="245">
        <v>84</v>
      </c>
      <c r="B94" s="428" t="s">
        <v>80</v>
      </c>
      <c r="C94" s="425">
        <v>767.45</v>
      </c>
      <c r="D94" s="426">
        <v>767.61666666666679</v>
      </c>
      <c r="E94" s="426">
        <v>761.53333333333353</v>
      </c>
      <c r="F94" s="426">
        <v>755.61666666666679</v>
      </c>
      <c r="G94" s="426">
        <v>749.53333333333353</v>
      </c>
      <c r="H94" s="426">
        <v>773.53333333333353</v>
      </c>
      <c r="I94" s="426">
        <v>779.61666666666679</v>
      </c>
      <c r="J94" s="426">
        <v>785.53333333333353</v>
      </c>
      <c r="K94" s="425">
        <v>773.7</v>
      </c>
      <c r="L94" s="425">
        <v>761.7</v>
      </c>
      <c r="M94" s="425">
        <v>2.39391</v>
      </c>
    </row>
    <row r="95" spans="1:13" s="13" customFormat="1">
      <c r="A95" s="245">
        <v>85</v>
      </c>
      <c r="B95" s="428" t="s">
        <v>322</v>
      </c>
      <c r="C95" s="425">
        <v>2804.5</v>
      </c>
      <c r="D95" s="426">
        <v>2836.9666666666667</v>
      </c>
      <c r="E95" s="426">
        <v>2745.2333333333336</v>
      </c>
      <c r="F95" s="426">
        <v>2685.9666666666667</v>
      </c>
      <c r="G95" s="426">
        <v>2594.2333333333336</v>
      </c>
      <c r="H95" s="426">
        <v>2896.2333333333336</v>
      </c>
      <c r="I95" s="426">
        <v>2987.9666666666662</v>
      </c>
      <c r="J95" s="426">
        <v>3047.2333333333336</v>
      </c>
      <c r="K95" s="425">
        <v>2928.7</v>
      </c>
      <c r="L95" s="425">
        <v>2777.7</v>
      </c>
      <c r="M95" s="425">
        <v>0.37695000000000001</v>
      </c>
    </row>
    <row r="96" spans="1:13" s="13" customFormat="1">
      <c r="A96" s="245">
        <v>86</v>
      </c>
      <c r="B96" s="428" t="s">
        <v>783</v>
      </c>
      <c r="C96" s="425">
        <v>333</v>
      </c>
      <c r="D96" s="426">
        <v>329.73333333333335</v>
      </c>
      <c r="E96" s="426">
        <v>320.4666666666667</v>
      </c>
      <c r="F96" s="426">
        <v>307.93333333333334</v>
      </c>
      <c r="G96" s="426">
        <v>298.66666666666669</v>
      </c>
      <c r="H96" s="426">
        <v>342.26666666666671</v>
      </c>
      <c r="I96" s="426">
        <v>351.53333333333336</v>
      </c>
      <c r="J96" s="426">
        <v>364.06666666666672</v>
      </c>
      <c r="K96" s="425">
        <v>339</v>
      </c>
      <c r="L96" s="425">
        <v>317.2</v>
      </c>
      <c r="M96" s="425">
        <v>7.7068599999999998</v>
      </c>
    </row>
    <row r="97" spans="1:13" s="13" customFormat="1">
      <c r="A97" s="245">
        <v>87</v>
      </c>
      <c r="B97" s="428" t="s">
        <v>75</v>
      </c>
      <c r="C97" s="425">
        <v>618</v>
      </c>
      <c r="D97" s="426">
        <v>619.16666666666663</v>
      </c>
      <c r="E97" s="426">
        <v>613.93333333333328</v>
      </c>
      <c r="F97" s="426">
        <v>609.86666666666667</v>
      </c>
      <c r="G97" s="426">
        <v>604.63333333333333</v>
      </c>
      <c r="H97" s="426">
        <v>623.23333333333323</v>
      </c>
      <c r="I97" s="426">
        <v>628.46666666666658</v>
      </c>
      <c r="J97" s="426">
        <v>632.53333333333319</v>
      </c>
      <c r="K97" s="425">
        <v>624.4</v>
      </c>
      <c r="L97" s="425">
        <v>615.1</v>
      </c>
      <c r="M97" s="425">
        <v>26.79523</v>
      </c>
    </row>
    <row r="98" spans="1:13" s="13" customFormat="1">
      <c r="A98" s="245">
        <v>88</v>
      </c>
      <c r="B98" s="428" t="s">
        <v>323</v>
      </c>
      <c r="C98" s="425">
        <v>519.15</v>
      </c>
      <c r="D98" s="426">
        <v>519.5333333333333</v>
      </c>
      <c r="E98" s="426">
        <v>515.66666666666663</v>
      </c>
      <c r="F98" s="426">
        <v>512.18333333333328</v>
      </c>
      <c r="G98" s="426">
        <v>508.31666666666661</v>
      </c>
      <c r="H98" s="426">
        <v>523.01666666666665</v>
      </c>
      <c r="I98" s="426">
        <v>526.88333333333344</v>
      </c>
      <c r="J98" s="426">
        <v>530.36666666666667</v>
      </c>
      <c r="K98" s="425">
        <v>523.4</v>
      </c>
      <c r="L98" s="425">
        <v>516.04999999999995</v>
      </c>
      <c r="M98" s="425">
        <v>2.3035299999999999</v>
      </c>
    </row>
    <row r="99" spans="1:13" s="13" customFormat="1">
      <c r="A99" s="245">
        <v>89</v>
      </c>
      <c r="B99" s="428" t="s">
        <v>76</v>
      </c>
      <c r="C99" s="425">
        <v>149.05000000000001</v>
      </c>
      <c r="D99" s="426">
        <v>150.25</v>
      </c>
      <c r="E99" s="426">
        <v>147.30000000000001</v>
      </c>
      <c r="F99" s="426">
        <v>145.55000000000001</v>
      </c>
      <c r="G99" s="426">
        <v>142.60000000000002</v>
      </c>
      <c r="H99" s="426">
        <v>152</v>
      </c>
      <c r="I99" s="426">
        <v>154.94999999999999</v>
      </c>
      <c r="J99" s="426">
        <v>156.69999999999999</v>
      </c>
      <c r="K99" s="425">
        <v>153.19999999999999</v>
      </c>
      <c r="L99" s="425">
        <v>148.5</v>
      </c>
      <c r="M99" s="425">
        <v>93.533789999999996</v>
      </c>
    </row>
    <row r="100" spans="1:13" s="13" customFormat="1">
      <c r="A100" s="245">
        <v>90</v>
      </c>
      <c r="B100" s="428" t="s">
        <v>324</v>
      </c>
      <c r="C100" s="425">
        <v>660.7</v>
      </c>
      <c r="D100" s="426">
        <v>663.73333333333335</v>
      </c>
      <c r="E100" s="426">
        <v>652.9666666666667</v>
      </c>
      <c r="F100" s="426">
        <v>645.23333333333335</v>
      </c>
      <c r="G100" s="426">
        <v>634.4666666666667</v>
      </c>
      <c r="H100" s="426">
        <v>671.4666666666667</v>
      </c>
      <c r="I100" s="426">
        <v>682.23333333333335</v>
      </c>
      <c r="J100" s="426">
        <v>689.9666666666667</v>
      </c>
      <c r="K100" s="425">
        <v>674.5</v>
      </c>
      <c r="L100" s="425">
        <v>656</v>
      </c>
      <c r="M100" s="425">
        <v>1.0461199999999999</v>
      </c>
    </row>
    <row r="101" spans="1:13">
      <c r="A101" s="245">
        <v>91</v>
      </c>
      <c r="B101" s="428" t="s">
        <v>325</v>
      </c>
      <c r="C101" s="425">
        <v>527.75</v>
      </c>
      <c r="D101" s="426">
        <v>533.6</v>
      </c>
      <c r="E101" s="426">
        <v>519.20000000000005</v>
      </c>
      <c r="F101" s="426">
        <v>510.65</v>
      </c>
      <c r="G101" s="426">
        <v>496.25</v>
      </c>
      <c r="H101" s="426">
        <v>542.15000000000009</v>
      </c>
      <c r="I101" s="426">
        <v>556.54999999999995</v>
      </c>
      <c r="J101" s="426">
        <v>565.10000000000014</v>
      </c>
      <c r="K101" s="425">
        <v>548</v>
      </c>
      <c r="L101" s="425">
        <v>525.04999999999995</v>
      </c>
      <c r="M101" s="425">
        <v>0.45146999999999998</v>
      </c>
    </row>
    <row r="102" spans="1:13">
      <c r="A102" s="245">
        <v>92</v>
      </c>
      <c r="B102" s="428" t="s">
        <v>326</v>
      </c>
      <c r="C102" s="425">
        <v>583.9</v>
      </c>
      <c r="D102" s="426">
        <v>584.31666666666672</v>
      </c>
      <c r="E102" s="426">
        <v>579.63333333333344</v>
      </c>
      <c r="F102" s="426">
        <v>575.36666666666667</v>
      </c>
      <c r="G102" s="426">
        <v>570.68333333333339</v>
      </c>
      <c r="H102" s="426">
        <v>588.58333333333348</v>
      </c>
      <c r="I102" s="426">
        <v>593.26666666666665</v>
      </c>
      <c r="J102" s="426">
        <v>597.53333333333353</v>
      </c>
      <c r="K102" s="425">
        <v>589</v>
      </c>
      <c r="L102" s="425">
        <v>580.04999999999995</v>
      </c>
      <c r="M102" s="425">
        <v>0.79322000000000004</v>
      </c>
    </row>
    <row r="103" spans="1:13">
      <c r="A103" s="245">
        <v>93</v>
      </c>
      <c r="B103" s="428" t="s">
        <v>77</v>
      </c>
      <c r="C103" s="425">
        <v>144.35</v>
      </c>
      <c r="D103" s="426">
        <v>145.20000000000002</v>
      </c>
      <c r="E103" s="426">
        <v>143.15000000000003</v>
      </c>
      <c r="F103" s="426">
        <v>141.95000000000002</v>
      </c>
      <c r="G103" s="426">
        <v>139.90000000000003</v>
      </c>
      <c r="H103" s="426">
        <v>146.40000000000003</v>
      </c>
      <c r="I103" s="426">
        <v>148.45000000000005</v>
      </c>
      <c r="J103" s="426">
        <v>149.65000000000003</v>
      </c>
      <c r="K103" s="425">
        <v>147.25</v>
      </c>
      <c r="L103" s="425">
        <v>144</v>
      </c>
      <c r="M103" s="425">
        <v>5.6407299999999996</v>
      </c>
    </row>
    <row r="104" spans="1:13">
      <c r="A104" s="245">
        <v>94</v>
      </c>
      <c r="B104" s="428" t="s">
        <v>327</v>
      </c>
      <c r="C104" s="425">
        <v>1345.8</v>
      </c>
      <c r="D104" s="426">
        <v>1350.1499999999999</v>
      </c>
      <c r="E104" s="426">
        <v>1335.6499999999996</v>
      </c>
      <c r="F104" s="426">
        <v>1325.4999999999998</v>
      </c>
      <c r="G104" s="426">
        <v>1310.9999999999995</v>
      </c>
      <c r="H104" s="426">
        <v>1360.2999999999997</v>
      </c>
      <c r="I104" s="426">
        <v>1374.8000000000002</v>
      </c>
      <c r="J104" s="426">
        <v>1384.9499999999998</v>
      </c>
      <c r="K104" s="425">
        <v>1364.65</v>
      </c>
      <c r="L104" s="425">
        <v>1340</v>
      </c>
      <c r="M104" s="425">
        <v>0.64226000000000005</v>
      </c>
    </row>
    <row r="105" spans="1:13">
      <c r="A105" s="245">
        <v>95</v>
      </c>
      <c r="B105" s="428" t="s">
        <v>328</v>
      </c>
      <c r="C105" s="425">
        <v>23.1</v>
      </c>
      <c r="D105" s="426">
        <v>23.383333333333336</v>
      </c>
      <c r="E105" s="426">
        <v>22.616666666666674</v>
      </c>
      <c r="F105" s="426">
        <v>22.133333333333336</v>
      </c>
      <c r="G105" s="426">
        <v>21.366666666666674</v>
      </c>
      <c r="H105" s="426">
        <v>23.866666666666674</v>
      </c>
      <c r="I105" s="426">
        <v>24.633333333333333</v>
      </c>
      <c r="J105" s="426">
        <v>25.116666666666674</v>
      </c>
      <c r="K105" s="425">
        <v>24.15</v>
      </c>
      <c r="L105" s="425">
        <v>22.9</v>
      </c>
      <c r="M105" s="425">
        <v>165.83620999999999</v>
      </c>
    </row>
    <row r="106" spans="1:13">
      <c r="A106" s="245">
        <v>96</v>
      </c>
      <c r="B106" s="428" t="s">
        <v>329</v>
      </c>
      <c r="C106" s="425">
        <v>964.5</v>
      </c>
      <c r="D106" s="426">
        <v>967.48333333333323</v>
      </c>
      <c r="E106" s="426">
        <v>956.01666666666642</v>
      </c>
      <c r="F106" s="426">
        <v>947.53333333333319</v>
      </c>
      <c r="G106" s="426">
        <v>936.06666666666638</v>
      </c>
      <c r="H106" s="426">
        <v>975.96666666666647</v>
      </c>
      <c r="I106" s="426">
        <v>987.43333333333339</v>
      </c>
      <c r="J106" s="426">
        <v>995.91666666666652</v>
      </c>
      <c r="K106" s="425">
        <v>978.95</v>
      </c>
      <c r="L106" s="425">
        <v>959</v>
      </c>
      <c r="M106" s="425">
        <v>2.30857</v>
      </c>
    </row>
    <row r="107" spans="1:13">
      <c r="A107" s="245">
        <v>97</v>
      </c>
      <c r="B107" s="428" t="s">
        <v>330</v>
      </c>
      <c r="C107" s="425">
        <v>414.8</v>
      </c>
      <c r="D107" s="426">
        <v>413.01666666666665</v>
      </c>
      <c r="E107" s="426">
        <v>409.7833333333333</v>
      </c>
      <c r="F107" s="426">
        <v>404.76666666666665</v>
      </c>
      <c r="G107" s="426">
        <v>401.5333333333333</v>
      </c>
      <c r="H107" s="426">
        <v>418.0333333333333</v>
      </c>
      <c r="I107" s="426">
        <v>421.26666666666665</v>
      </c>
      <c r="J107" s="426">
        <v>426.2833333333333</v>
      </c>
      <c r="K107" s="425">
        <v>416.25</v>
      </c>
      <c r="L107" s="425">
        <v>408</v>
      </c>
      <c r="M107" s="425">
        <v>3.7458200000000001</v>
      </c>
    </row>
    <row r="108" spans="1:13">
      <c r="A108" s="245">
        <v>98</v>
      </c>
      <c r="B108" s="428" t="s">
        <v>79</v>
      </c>
      <c r="C108" s="425">
        <v>602.15</v>
      </c>
      <c r="D108" s="426">
        <v>607</v>
      </c>
      <c r="E108" s="426">
        <v>594.15</v>
      </c>
      <c r="F108" s="426">
        <v>586.15</v>
      </c>
      <c r="G108" s="426">
        <v>573.29999999999995</v>
      </c>
      <c r="H108" s="426">
        <v>615</v>
      </c>
      <c r="I108" s="426">
        <v>627.84999999999991</v>
      </c>
      <c r="J108" s="426">
        <v>635.85</v>
      </c>
      <c r="K108" s="425">
        <v>619.85</v>
      </c>
      <c r="L108" s="425">
        <v>599</v>
      </c>
      <c r="M108" s="425">
        <v>14.52669</v>
      </c>
    </row>
    <row r="109" spans="1:13">
      <c r="A109" s="245">
        <v>99</v>
      </c>
      <c r="B109" s="428" t="s">
        <v>331</v>
      </c>
      <c r="C109" s="425">
        <v>4303.3</v>
      </c>
      <c r="D109" s="426">
        <v>4308.416666666667</v>
      </c>
      <c r="E109" s="426">
        <v>4268.8333333333339</v>
      </c>
      <c r="F109" s="426">
        <v>4234.3666666666668</v>
      </c>
      <c r="G109" s="426">
        <v>4194.7833333333338</v>
      </c>
      <c r="H109" s="426">
        <v>4342.8833333333341</v>
      </c>
      <c r="I109" s="426">
        <v>4382.4666666666681</v>
      </c>
      <c r="J109" s="426">
        <v>4416.9333333333343</v>
      </c>
      <c r="K109" s="425">
        <v>4348</v>
      </c>
      <c r="L109" s="425">
        <v>4273.95</v>
      </c>
      <c r="M109" s="425">
        <v>3.6130000000000002E-2</v>
      </c>
    </row>
    <row r="110" spans="1:13">
      <c r="A110" s="245">
        <v>100</v>
      </c>
      <c r="B110" s="428" t="s">
        <v>332</v>
      </c>
      <c r="C110" s="425">
        <v>177.4</v>
      </c>
      <c r="D110" s="426">
        <v>178.33333333333334</v>
      </c>
      <c r="E110" s="426">
        <v>176.06666666666669</v>
      </c>
      <c r="F110" s="426">
        <v>174.73333333333335</v>
      </c>
      <c r="G110" s="426">
        <v>172.4666666666667</v>
      </c>
      <c r="H110" s="426">
        <v>179.66666666666669</v>
      </c>
      <c r="I110" s="426">
        <v>181.93333333333334</v>
      </c>
      <c r="J110" s="426">
        <v>183.26666666666668</v>
      </c>
      <c r="K110" s="425">
        <v>180.6</v>
      </c>
      <c r="L110" s="425">
        <v>177</v>
      </c>
      <c r="M110" s="425">
        <v>0.76688000000000001</v>
      </c>
    </row>
    <row r="111" spans="1:13">
      <c r="A111" s="245">
        <v>101</v>
      </c>
      <c r="B111" s="428" t="s">
        <v>333</v>
      </c>
      <c r="C111" s="425">
        <v>292.95</v>
      </c>
      <c r="D111" s="426">
        <v>295.75</v>
      </c>
      <c r="E111" s="426">
        <v>289.25</v>
      </c>
      <c r="F111" s="426">
        <v>285.55</v>
      </c>
      <c r="G111" s="426">
        <v>279.05</v>
      </c>
      <c r="H111" s="426">
        <v>299.45</v>
      </c>
      <c r="I111" s="426">
        <v>305.95</v>
      </c>
      <c r="J111" s="426">
        <v>309.64999999999998</v>
      </c>
      <c r="K111" s="425">
        <v>302.25</v>
      </c>
      <c r="L111" s="425">
        <v>292.05</v>
      </c>
      <c r="M111" s="425">
        <v>7.9170400000000001</v>
      </c>
    </row>
    <row r="112" spans="1:13">
      <c r="A112" s="245">
        <v>102</v>
      </c>
      <c r="B112" s="428" t="s">
        <v>334</v>
      </c>
      <c r="C112" s="425">
        <v>144.19999999999999</v>
      </c>
      <c r="D112" s="426">
        <v>145.71666666666667</v>
      </c>
      <c r="E112" s="426">
        <v>141.98333333333335</v>
      </c>
      <c r="F112" s="426">
        <v>139.76666666666668</v>
      </c>
      <c r="G112" s="426">
        <v>136.03333333333336</v>
      </c>
      <c r="H112" s="426">
        <v>147.93333333333334</v>
      </c>
      <c r="I112" s="426">
        <v>151.66666666666663</v>
      </c>
      <c r="J112" s="426">
        <v>153.88333333333333</v>
      </c>
      <c r="K112" s="425">
        <v>149.44999999999999</v>
      </c>
      <c r="L112" s="425">
        <v>143.5</v>
      </c>
      <c r="M112" s="425">
        <v>11.572950000000001</v>
      </c>
    </row>
    <row r="113" spans="1:13">
      <c r="A113" s="245">
        <v>103</v>
      </c>
      <c r="B113" s="428" t="s">
        <v>335</v>
      </c>
      <c r="C113" s="425">
        <v>633.95000000000005</v>
      </c>
      <c r="D113" s="426">
        <v>636.75</v>
      </c>
      <c r="E113" s="426">
        <v>627.20000000000005</v>
      </c>
      <c r="F113" s="426">
        <v>620.45000000000005</v>
      </c>
      <c r="G113" s="426">
        <v>610.90000000000009</v>
      </c>
      <c r="H113" s="426">
        <v>643.5</v>
      </c>
      <c r="I113" s="426">
        <v>653.04999999999995</v>
      </c>
      <c r="J113" s="426">
        <v>659.8</v>
      </c>
      <c r="K113" s="425">
        <v>646.29999999999995</v>
      </c>
      <c r="L113" s="425">
        <v>630</v>
      </c>
      <c r="M113" s="425">
        <v>0.44835999999999998</v>
      </c>
    </row>
    <row r="114" spans="1:13">
      <c r="A114" s="245">
        <v>104</v>
      </c>
      <c r="B114" s="428" t="s">
        <v>81</v>
      </c>
      <c r="C114" s="425">
        <v>530.04999999999995</v>
      </c>
      <c r="D114" s="426">
        <v>531.73333333333323</v>
      </c>
      <c r="E114" s="426">
        <v>526.81666666666649</v>
      </c>
      <c r="F114" s="426">
        <v>523.58333333333326</v>
      </c>
      <c r="G114" s="426">
        <v>518.66666666666652</v>
      </c>
      <c r="H114" s="426">
        <v>534.96666666666647</v>
      </c>
      <c r="I114" s="426">
        <v>539.88333333333321</v>
      </c>
      <c r="J114" s="426">
        <v>543.11666666666645</v>
      </c>
      <c r="K114" s="425">
        <v>536.65</v>
      </c>
      <c r="L114" s="425">
        <v>528.5</v>
      </c>
      <c r="M114" s="425">
        <v>17.801629999999999</v>
      </c>
    </row>
    <row r="115" spans="1:13">
      <c r="A115" s="245">
        <v>105</v>
      </c>
      <c r="B115" s="428" t="s">
        <v>82</v>
      </c>
      <c r="C115" s="425">
        <v>950.9</v>
      </c>
      <c r="D115" s="426">
        <v>951.19999999999993</v>
      </c>
      <c r="E115" s="426">
        <v>943.69999999999982</v>
      </c>
      <c r="F115" s="426">
        <v>936.49999999999989</v>
      </c>
      <c r="G115" s="426">
        <v>928.99999999999977</v>
      </c>
      <c r="H115" s="426">
        <v>958.39999999999986</v>
      </c>
      <c r="I115" s="426">
        <v>965.90000000000009</v>
      </c>
      <c r="J115" s="426">
        <v>973.09999999999991</v>
      </c>
      <c r="K115" s="425">
        <v>958.7</v>
      </c>
      <c r="L115" s="425">
        <v>944</v>
      </c>
      <c r="M115" s="425">
        <v>17.69651</v>
      </c>
    </row>
    <row r="116" spans="1:13">
      <c r="A116" s="245">
        <v>106</v>
      </c>
      <c r="B116" s="428" t="s">
        <v>231</v>
      </c>
      <c r="C116" s="425">
        <v>172.85</v>
      </c>
      <c r="D116" s="426">
        <v>171.91666666666666</v>
      </c>
      <c r="E116" s="426">
        <v>168.83333333333331</v>
      </c>
      <c r="F116" s="426">
        <v>164.81666666666666</v>
      </c>
      <c r="G116" s="426">
        <v>161.73333333333332</v>
      </c>
      <c r="H116" s="426">
        <v>175.93333333333331</v>
      </c>
      <c r="I116" s="426">
        <v>179.01666666666662</v>
      </c>
      <c r="J116" s="426">
        <v>183.0333333333333</v>
      </c>
      <c r="K116" s="425">
        <v>175</v>
      </c>
      <c r="L116" s="425">
        <v>167.9</v>
      </c>
      <c r="M116" s="425">
        <v>108.96505999999999</v>
      </c>
    </row>
    <row r="117" spans="1:13">
      <c r="A117" s="245">
        <v>107</v>
      </c>
      <c r="B117" s="428" t="s">
        <v>83</v>
      </c>
      <c r="C117" s="425">
        <v>146.4</v>
      </c>
      <c r="D117" s="426">
        <v>147.16666666666666</v>
      </c>
      <c r="E117" s="426">
        <v>145.23333333333332</v>
      </c>
      <c r="F117" s="426">
        <v>144.06666666666666</v>
      </c>
      <c r="G117" s="426">
        <v>142.13333333333333</v>
      </c>
      <c r="H117" s="426">
        <v>148.33333333333331</v>
      </c>
      <c r="I117" s="426">
        <v>150.26666666666665</v>
      </c>
      <c r="J117" s="426">
        <v>151.43333333333331</v>
      </c>
      <c r="K117" s="425">
        <v>149.1</v>
      </c>
      <c r="L117" s="425">
        <v>146</v>
      </c>
      <c r="M117" s="425">
        <v>129.29173</v>
      </c>
    </row>
    <row r="118" spans="1:13">
      <c r="A118" s="245">
        <v>108</v>
      </c>
      <c r="B118" s="428" t="s">
        <v>336</v>
      </c>
      <c r="C118" s="425">
        <v>406.1</v>
      </c>
      <c r="D118" s="426">
        <v>407.84999999999997</v>
      </c>
      <c r="E118" s="426">
        <v>402.69999999999993</v>
      </c>
      <c r="F118" s="426">
        <v>399.29999999999995</v>
      </c>
      <c r="G118" s="426">
        <v>394.14999999999992</v>
      </c>
      <c r="H118" s="426">
        <v>411.24999999999994</v>
      </c>
      <c r="I118" s="426">
        <v>416.39999999999992</v>
      </c>
      <c r="J118" s="426">
        <v>419.79999999999995</v>
      </c>
      <c r="K118" s="425">
        <v>413</v>
      </c>
      <c r="L118" s="425">
        <v>404.45</v>
      </c>
      <c r="M118" s="425">
        <v>1.73977</v>
      </c>
    </row>
    <row r="119" spans="1:13">
      <c r="A119" s="245">
        <v>109</v>
      </c>
      <c r="B119" s="428" t="s">
        <v>820</v>
      </c>
      <c r="C119" s="425">
        <v>4072.85</v>
      </c>
      <c r="D119" s="426">
        <v>4036.8833333333337</v>
      </c>
      <c r="E119" s="426">
        <v>3983.7666666666673</v>
      </c>
      <c r="F119" s="426">
        <v>3894.6833333333338</v>
      </c>
      <c r="G119" s="426">
        <v>3841.5666666666675</v>
      </c>
      <c r="H119" s="426">
        <v>4125.9666666666672</v>
      </c>
      <c r="I119" s="426">
        <v>4179.083333333333</v>
      </c>
      <c r="J119" s="426">
        <v>4268.166666666667</v>
      </c>
      <c r="K119" s="425">
        <v>4090</v>
      </c>
      <c r="L119" s="425">
        <v>3947.8</v>
      </c>
      <c r="M119" s="425">
        <v>4.5711700000000004</v>
      </c>
    </row>
    <row r="120" spans="1:13">
      <c r="A120" s="245">
        <v>110</v>
      </c>
      <c r="B120" s="428" t="s">
        <v>84</v>
      </c>
      <c r="C120" s="425">
        <v>1693.6</v>
      </c>
      <c r="D120" s="426">
        <v>1695.8333333333333</v>
      </c>
      <c r="E120" s="426">
        <v>1682.7166666666665</v>
      </c>
      <c r="F120" s="426">
        <v>1671.8333333333333</v>
      </c>
      <c r="G120" s="426">
        <v>1658.7166666666665</v>
      </c>
      <c r="H120" s="426">
        <v>1706.7166666666665</v>
      </c>
      <c r="I120" s="426">
        <v>1719.8333333333333</v>
      </c>
      <c r="J120" s="426">
        <v>1730.7166666666665</v>
      </c>
      <c r="K120" s="425">
        <v>1708.95</v>
      </c>
      <c r="L120" s="425">
        <v>1684.95</v>
      </c>
      <c r="M120" s="425">
        <v>3.9195700000000002</v>
      </c>
    </row>
    <row r="121" spans="1:13">
      <c r="A121" s="245">
        <v>111</v>
      </c>
      <c r="B121" s="428" t="s">
        <v>85</v>
      </c>
      <c r="C121" s="425">
        <v>698.75</v>
      </c>
      <c r="D121" s="426">
        <v>699.18333333333339</v>
      </c>
      <c r="E121" s="426">
        <v>693.56666666666683</v>
      </c>
      <c r="F121" s="426">
        <v>688.38333333333344</v>
      </c>
      <c r="G121" s="426">
        <v>682.76666666666688</v>
      </c>
      <c r="H121" s="426">
        <v>704.36666666666679</v>
      </c>
      <c r="I121" s="426">
        <v>709.98333333333335</v>
      </c>
      <c r="J121" s="426">
        <v>715.16666666666674</v>
      </c>
      <c r="K121" s="425">
        <v>704.8</v>
      </c>
      <c r="L121" s="425">
        <v>694</v>
      </c>
      <c r="M121" s="425">
        <v>10.609360000000001</v>
      </c>
    </row>
    <row r="122" spans="1:13">
      <c r="A122" s="245">
        <v>112</v>
      </c>
      <c r="B122" s="428" t="s">
        <v>232</v>
      </c>
      <c r="C122" s="425">
        <v>908.1</v>
      </c>
      <c r="D122" s="426">
        <v>902.66666666666663</v>
      </c>
      <c r="E122" s="426">
        <v>888.0333333333333</v>
      </c>
      <c r="F122" s="426">
        <v>867.9666666666667</v>
      </c>
      <c r="G122" s="426">
        <v>853.33333333333337</v>
      </c>
      <c r="H122" s="426">
        <v>922.73333333333323</v>
      </c>
      <c r="I122" s="426">
        <v>937.36666666666667</v>
      </c>
      <c r="J122" s="426">
        <v>957.43333333333317</v>
      </c>
      <c r="K122" s="425">
        <v>917.3</v>
      </c>
      <c r="L122" s="425">
        <v>882.6</v>
      </c>
      <c r="M122" s="425">
        <v>3.7486299999999999</v>
      </c>
    </row>
    <row r="123" spans="1:13">
      <c r="A123" s="245">
        <v>113</v>
      </c>
      <c r="B123" s="428" t="s">
        <v>337</v>
      </c>
      <c r="C123" s="425">
        <v>749.5</v>
      </c>
      <c r="D123" s="426">
        <v>745.1</v>
      </c>
      <c r="E123" s="426">
        <v>732.15000000000009</v>
      </c>
      <c r="F123" s="426">
        <v>714.80000000000007</v>
      </c>
      <c r="G123" s="426">
        <v>701.85000000000014</v>
      </c>
      <c r="H123" s="426">
        <v>762.45</v>
      </c>
      <c r="I123" s="426">
        <v>775.40000000000009</v>
      </c>
      <c r="J123" s="426">
        <v>792.75</v>
      </c>
      <c r="K123" s="425">
        <v>758.05</v>
      </c>
      <c r="L123" s="425">
        <v>727.75</v>
      </c>
      <c r="M123" s="425">
        <v>5.4188200000000002</v>
      </c>
    </row>
    <row r="124" spans="1:13">
      <c r="A124" s="245">
        <v>114</v>
      </c>
      <c r="B124" s="428" t="s">
        <v>233</v>
      </c>
      <c r="C124" s="425">
        <v>413.8</v>
      </c>
      <c r="D124" s="426">
        <v>414.43333333333334</v>
      </c>
      <c r="E124" s="426">
        <v>409.86666666666667</v>
      </c>
      <c r="F124" s="426">
        <v>405.93333333333334</v>
      </c>
      <c r="G124" s="426">
        <v>401.36666666666667</v>
      </c>
      <c r="H124" s="426">
        <v>418.36666666666667</v>
      </c>
      <c r="I124" s="426">
        <v>422.93333333333339</v>
      </c>
      <c r="J124" s="426">
        <v>426.86666666666667</v>
      </c>
      <c r="K124" s="425">
        <v>419</v>
      </c>
      <c r="L124" s="425">
        <v>410.5</v>
      </c>
      <c r="M124" s="425">
        <v>5.6483999999999996</v>
      </c>
    </row>
    <row r="125" spans="1:13">
      <c r="A125" s="245">
        <v>115</v>
      </c>
      <c r="B125" s="428" t="s">
        <v>86</v>
      </c>
      <c r="C125" s="425">
        <v>831.85</v>
      </c>
      <c r="D125" s="426">
        <v>832.13333333333321</v>
      </c>
      <c r="E125" s="426">
        <v>825.26666666666642</v>
      </c>
      <c r="F125" s="426">
        <v>818.68333333333317</v>
      </c>
      <c r="G125" s="426">
        <v>811.81666666666638</v>
      </c>
      <c r="H125" s="426">
        <v>838.71666666666647</v>
      </c>
      <c r="I125" s="426">
        <v>845.58333333333326</v>
      </c>
      <c r="J125" s="426">
        <v>852.16666666666652</v>
      </c>
      <c r="K125" s="425">
        <v>839</v>
      </c>
      <c r="L125" s="425">
        <v>825.55</v>
      </c>
      <c r="M125" s="425">
        <v>7.9382400000000004</v>
      </c>
    </row>
    <row r="126" spans="1:13">
      <c r="A126" s="245">
        <v>116</v>
      </c>
      <c r="B126" s="428" t="s">
        <v>338</v>
      </c>
      <c r="C126" s="425">
        <v>848.15</v>
      </c>
      <c r="D126" s="426">
        <v>847.65</v>
      </c>
      <c r="E126" s="426">
        <v>840.5</v>
      </c>
      <c r="F126" s="426">
        <v>832.85</v>
      </c>
      <c r="G126" s="426">
        <v>825.7</v>
      </c>
      <c r="H126" s="426">
        <v>855.3</v>
      </c>
      <c r="I126" s="426">
        <v>862.44999999999982</v>
      </c>
      <c r="J126" s="426">
        <v>870.09999999999991</v>
      </c>
      <c r="K126" s="425">
        <v>854.8</v>
      </c>
      <c r="L126" s="425">
        <v>840</v>
      </c>
      <c r="M126" s="425">
        <v>0.94196000000000002</v>
      </c>
    </row>
    <row r="127" spans="1:13">
      <c r="A127" s="245">
        <v>117</v>
      </c>
      <c r="B127" s="428" t="s">
        <v>339</v>
      </c>
      <c r="C127" s="425">
        <v>107.35</v>
      </c>
      <c r="D127" s="426">
        <v>108.16666666666667</v>
      </c>
      <c r="E127" s="426">
        <v>105.93333333333334</v>
      </c>
      <c r="F127" s="426">
        <v>104.51666666666667</v>
      </c>
      <c r="G127" s="426">
        <v>102.28333333333333</v>
      </c>
      <c r="H127" s="426">
        <v>109.58333333333334</v>
      </c>
      <c r="I127" s="426">
        <v>111.81666666666666</v>
      </c>
      <c r="J127" s="426">
        <v>113.23333333333335</v>
      </c>
      <c r="K127" s="425">
        <v>110.4</v>
      </c>
      <c r="L127" s="425">
        <v>106.75</v>
      </c>
      <c r="M127" s="425">
        <v>10.46058</v>
      </c>
    </row>
    <row r="128" spans="1:13">
      <c r="A128" s="245">
        <v>118</v>
      </c>
      <c r="B128" s="428" t="s">
        <v>340</v>
      </c>
      <c r="C128" s="425">
        <v>104.95</v>
      </c>
      <c r="D128" s="426">
        <v>105.64999999999999</v>
      </c>
      <c r="E128" s="426">
        <v>103.79999999999998</v>
      </c>
      <c r="F128" s="426">
        <v>102.64999999999999</v>
      </c>
      <c r="G128" s="426">
        <v>100.79999999999998</v>
      </c>
      <c r="H128" s="426">
        <v>106.79999999999998</v>
      </c>
      <c r="I128" s="426">
        <v>108.64999999999998</v>
      </c>
      <c r="J128" s="426">
        <v>109.79999999999998</v>
      </c>
      <c r="K128" s="425">
        <v>107.5</v>
      </c>
      <c r="L128" s="425">
        <v>104.5</v>
      </c>
      <c r="M128" s="425">
        <v>10.33362</v>
      </c>
    </row>
    <row r="129" spans="1:13">
      <c r="A129" s="245">
        <v>119</v>
      </c>
      <c r="B129" s="428" t="s">
        <v>341</v>
      </c>
      <c r="C129" s="425">
        <v>846.8</v>
      </c>
      <c r="D129" s="426">
        <v>837.01666666666654</v>
      </c>
      <c r="E129" s="426">
        <v>817.6333333333331</v>
      </c>
      <c r="F129" s="426">
        <v>788.46666666666658</v>
      </c>
      <c r="G129" s="426">
        <v>769.08333333333314</v>
      </c>
      <c r="H129" s="426">
        <v>866.18333333333305</v>
      </c>
      <c r="I129" s="426">
        <v>885.56666666666649</v>
      </c>
      <c r="J129" s="426">
        <v>914.73333333333301</v>
      </c>
      <c r="K129" s="425">
        <v>856.4</v>
      </c>
      <c r="L129" s="425">
        <v>807.85</v>
      </c>
      <c r="M129" s="425">
        <v>4.6685600000000003</v>
      </c>
    </row>
    <row r="130" spans="1:13">
      <c r="A130" s="245">
        <v>120</v>
      </c>
      <c r="B130" s="428" t="s">
        <v>92</v>
      </c>
      <c r="C130" s="425">
        <v>290.25</v>
      </c>
      <c r="D130" s="426">
        <v>291.35000000000002</v>
      </c>
      <c r="E130" s="426">
        <v>287.25000000000006</v>
      </c>
      <c r="F130" s="426">
        <v>284.25000000000006</v>
      </c>
      <c r="G130" s="426">
        <v>280.15000000000009</v>
      </c>
      <c r="H130" s="426">
        <v>294.35000000000002</v>
      </c>
      <c r="I130" s="426">
        <v>298.44999999999993</v>
      </c>
      <c r="J130" s="426">
        <v>301.45</v>
      </c>
      <c r="K130" s="425">
        <v>295.45</v>
      </c>
      <c r="L130" s="425">
        <v>288.35000000000002</v>
      </c>
      <c r="M130" s="425">
        <v>34.329549999999998</v>
      </c>
    </row>
    <row r="131" spans="1:13">
      <c r="A131" s="245">
        <v>121</v>
      </c>
      <c r="B131" s="428" t="s">
        <v>87</v>
      </c>
      <c r="C131" s="425">
        <v>575.20000000000005</v>
      </c>
      <c r="D131" s="426">
        <v>571.1</v>
      </c>
      <c r="E131" s="426">
        <v>565.45000000000005</v>
      </c>
      <c r="F131" s="426">
        <v>555.70000000000005</v>
      </c>
      <c r="G131" s="426">
        <v>550.05000000000007</v>
      </c>
      <c r="H131" s="426">
        <v>580.85</v>
      </c>
      <c r="I131" s="426">
        <v>586.49999999999989</v>
      </c>
      <c r="J131" s="426">
        <v>596.25</v>
      </c>
      <c r="K131" s="425">
        <v>576.75</v>
      </c>
      <c r="L131" s="425">
        <v>561.35</v>
      </c>
      <c r="M131" s="425">
        <v>13.62412</v>
      </c>
    </row>
    <row r="132" spans="1:13">
      <c r="A132" s="245">
        <v>122</v>
      </c>
      <c r="B132" s="428" t="s">
        <v>234</v>
      </c>
      <c r="C132" s="425">
        <v>1801.05</v>
      </c>
      <c r="D132" s="426">
        <v>1798.0166666666667</v>
      </c>
      <c r="E132" s="426">
        <v>1773.0333333333333</v>
      </c>
      <c r="F132" s="426">
        <v>1745.0166666666667</v>
      </c>
      <c r="G132" s="426">
        <v>1720.0333333333333</v>
      </c>
      <c r="H132" s="426">
        <v>1826.0333333333333</v>
      </c>
      <c r="I132" s="426">
        <v>1851.0166666666664</v>
      </c>
      <c r="J132" s="426">
        <v>1879.0333333333333</v>
      </c>
      <c r="K132" s="425">
        <v>1823</v>
      </c>
      <c r="L132" s="425">
        <v>1770</v>
      </c>
      <c r="M132" s="425">
        <v>0.67110999999999998</v>
      </c>
    </row>
    <row r="133" spans="1:13">
      <c r="A133" s="245">
        <v>123</v>
      </c>
      <c r="B133" s="428" t="s">
        <v>342</v>
      </c>
      <c r="C133" s="425">
        <v>1742.25</v>
      </c>
      <c r="D133" s="426">
        <v>1748.8666666666668</v>
      </c>
      <c r="E133" s="426">
        <v>1722.7333333333336</v>
      </c>
      <c r="F133" s="426">
        <v>1703.2166666666667</v>
      </c>
      <c r="G133" s="426">
        <v>1677.0833333333335</v>
      </c>
      <c r="H133" s="426">
        <v>1768.3833333333337</v>
      </c>
      <c r="I133" s="426">
        <v>1794.5166666666669</v>
      </c>
      <c r="J133" s="426">
        <v>1814.0333333333338</v>
      </c>
      <c r="K133" s="425">
        <v>1775</v>
      </c>
      <c r="L133" s="425">
        <v>1729.35</v>
      </c>
      <c r="M133" s="425">
        <v>7.9914699999999996</v>
      </c>
    </row>
    <row r="134" spans="1:13">
      <c r="A134" s="245">
        <v>124</v>
      </c>
      <c r="B134" s="428" t="s">
        <v>343</v>
      </c>
      <c r="C134" s="425">
        <v>180.8</v>
      </c>
      <c r="D134" s="426">
        <v>180.38333333333333</v>
      </c>
      <c r="E134" s="426">
        <v>177.56666666666666</v>
      </c>
      <c r="F134" s="426">
        <v>174.33333333333334</v>
      </c>
      <c r="G134" s="426">
        <v>171.51666666666668</v>
      </c>
      <c r="H134" s="426">
        <v>183.61666666666665</v>
      </c>
      <c r="I134" s="426">
        <v>186.43333333333331</v>
      </c>
      <c r="J134" s="426">
        <v>189.66666666666663</v>
      </c>
      <c r="K134" s="425">
        <v>183.2</v>
      </c>
      <c r="L134" s="425">
        <v>177.15</v>
      </c>
      <c r="M134" s="425">
        <v>13.31298</v>
      </c>
    </row>
    <row r="135" spans="1:13">
      <c r="A135" s="245">
        <v>125</v>
      </c>
      <c r="B135" s="428" t="s">
        <v>828</v>
      </c>
      <c r="C135" s="425">
        <v>177.45</v>
      </c>
      <c r="D135" s="426">
        <v>178.70000000000002</v>
      </c>
      <c r="E135" s="426">
        <v>174.75000000000003</v>
      </c>
      <c r="F135" s="426">
        <v>172.05</v>
      </c>
      <c r="G135" s="426">
        <v>168.10000000000002</v>
      </c>
      <c r="H135" s="426">
        <v>181.40000000000003</v>
      </c>
      <c r="I135" s="426">
        <v>185.35000000000002</v>
      </c>
      <c r="J135" s="426">
        <v>188.05000000000004</v>
      </c>
      <c r="K135" s="425">
        <v>182.65</v>
      </c>
      <c r="L135" s="425">
        <v>176</v>
      </c>
      <c r="M135" s="425">
        <v>5.3098900000000002</v>
      </c>
    </row>
    <row r="136" spans="1:13">
      <c r="A136" s="245">
        <v>126</v>
      </c>
      <c r="B136" s="428" t="s">
        <v>740</v>
      </c>
      <c r="C136" s="425">
        <v>960.85</v>
      </c>
      <c r="D136" s="426">
        <v>957.2833333333333</v>
      </c>
      <c r="E136" s="426">
        <v>948.56666666666661</v>
      </c>
      <c r="F136" s="426">
        <v>936.2833333333333</v>
      </c>
      <c r="G136" s="426">
        <v>927.56666666666661</v>
      </c>
      <c r="H136" s="426">
        <v>969.56666666666661</v>
      </c>
      <c r="I136" s="426">
        <v>978.2833333333333</v>
      </c>
      <c r="J136" s="426">
        <v>990.56666666666661</v>
      </c>
      <c r="K136" s="425">
        <v>966</v>
      </c>
      <c r="L136" s="425">
        <v>945</v>
      </c>
      <c r="M136" s="425">
        <v>0.85543999999999998</v>
      </c>
    </row>
    <row r="137" spans="1:13">
      <c r="A137" s="245">
        <v>127</v>
      </c>
      <c r="B137" s="428" t="s">
        <v>345</v>
      </c>
      <c r="C137" s="425">
        <v>566.4</v>
      </c>
      <c r="D137" s="426">
        <v>566.01666666666665</v>
      </c>
      <c r="E137" s="426">
        <v>555.38333333333333</v>
      </c>
      <c r="F137" s="426">
        <v>544.36666666666667</v>
      </c>
      <c r="G137" s="426">
        <v>533.73333333333335</v>
      </c>
      <c r="H137" s="426">
        <v>577.0333333333333</v>
      </c>
      <c r="I137" s="426">
        <v>587.66666666666652</v>
      </c>
      <c r="J137" s="426">
        <v>598.68333333333328</v>
      </c>
      <c r="K137" s="425">
        <v>576.65</v>
      </c>
      <c r="L137" s="425">
        <v>555</v>
      </c>
      <c r="M137" s="425">
        <v>5.9960100000000001</v>
      </c>
    </row>
    <row r="138" spans="1:13">
      <c r="A138" s="245">
        <v>128</v>
      </c>
      <c r="B138" s="428" t="s">
        <v>89</v>
      </c>
      <c r="C138" s="425">
        <v>13.95</v>
      </c>
      <c r="D138" s="426">
        <v>14.133333333333333</v>
      </c>
      <c r="E138" s="426">
        <v>13.666666666666666</v>
      </c>
      <c r="F138" s="426">
        <v>13.383333333333333</v>
      </c>
      <c r="G138" s="426">
        <v>12.916666666666666</v>
      </c>
      <c r="H138" s="426">
        <v>14.416666666666666</v>
      </c>
      <c r="I138" s="426">
        <v>14.883333333333335</v>
      </c>
      <c r="J138" s="426">
        <v>15.166666666666666</v>
      </c>
      <c r="K138" s="425">
        <v>14.6</v>
      </c>
      <c r="L138" s="425">
        <v>13.85</v>
      </c>
      <c r="M138" s="425">
        <v>94.843760000000003</v>
      </c>
    </row>
    <row r="139" spans="1:13">
      <c r="A139" s="245">
        <v>129</v>
      </c>
      <c r="B139" s="428" t="s">
        <v>346</v>
      </c>
      <c r="C139" s="425">
        <v>195.3</v>
      </c>
      <c r="D139" s="426">
        <v>196.7833333333333</v>
      </c>
      <c r="E139" s="426">
        <v>191.21666666666661</v>
      </c>
      <c r="F139" s="426">
        <v>187.1333333333333</v>
      </c>
      <c r="G139" s="426">
        <v>181.56666666666661</v>
      </c>
      <c r="H139" s="426">
        <v>200.86666666666662</v>
      </c>
      <c r="I139" s="426">
        <v>206.43333333333334</v>
      </c>
      <c r="J139" s="426">
        <v>210.51666666666662</v>
      </c>
      <c r="K139" s="425">
        <v>202.35</v>
      </c>
      <c r="L139" s="425">
        <v>192.7</v>
      </c>
      <c r="M139" s="425">
        <v>3.6608700000000001</v>
      </c>
    </row>
    <row r="140" spans="1:13">
      <c r="A140" s="245">
        <v>130</v>
      </c>
      <c r="B140" s="428" t="s">
        <v>90</v>
      </c>
      <c r="C140" s="425">
        <v>4250.3500000000004</v>
      </c>
      <c r="D140" s="426">
        <v>4235.0333333333328</v>
      </c>
      <c r="E140" s="426">
        <v>4210.3666666666659</v>
      </c>
      <c r="F140" s="426">
        <v>4170.3833333333332</v>
      </c>
      <c r="G140" s="426">
        <v>4145.7166666666662</v>
      </c>
      <c r="H140" s="426">
        <v>4275.0166666666655</v>
      </c>
      <c r="I140" s="426">
        <v>4299.6833333333334</v>
      </c>
      <c r="J140" s="426">
        <v>4339.6666666666652</v>
      </c>
      <c r="K140" s="425">
        <v>4259.7</v>
      </c>
      <c r="L140" s="425">
        <v>4195.05</v>
      </c>
      <c r="M140" s="425">
        <v>3.89303</v>
      </c>
    </row>
    <row r="141" spans="1:13">
      <c r="A141" s="245">
        <v>131</v>
      </c>
      <c r="B141" s="428" t="s">
        <v>347</v>
      </c>
      <c r="C141" s="425">
        <v>4554.25</v>
      </c>
      <c r="D141" s="426">
        <v>4521.8499999999995</v>
      </c>
      <c r="E141" s="426">
        <v>4458.3999999999987</v>
      </c>
      <c r="F141" s="426">
        <v>4362.5499999999993</v>
      </c>
      <c r="G141" s="426">
        <v>4299.0999999999985</v>
      </c>
      <c r="H141" s="426">
        <v>4617.6999999999989</v>
      </c>
      <c r="I141" s="426">
        <v>4681.1499999999996</v>
      </c>
      <c r="J141" s="426">
        <v>4776.9999999999991</v>
      </c>
      <c r="K141" s="425">
        <v>4585.3</v>
      </c>
      <c r="L141" s="425">
        <v>4426</v>
      </c>
      <c r="M141" s="425">
        <v>1.7310099999999999</v>
      </c>
    </row>
    <row r="142" spans="1:13">
      <c r="A142" s="245">
        <v>132</v>
      </c>
      <c r="B142" s="428" t="s">
        <v>348</v>
      </c>
      <c r="C142" s="425">
        <v>3194.05</v>
      </c>
      <c r="D142" s="426">
        <v>3216.2666666666664</v>
      </c>
      <c r="E142" s="426">
        <v>3137.7833333333328</v>
      </c>
      <c r="F142" s="426">
        <v>3081.5166666666664</v>
      </c>
      <c r="G142" s="426">
        <v>3003.0333333333328</v>
      </c>
      <c r="H142" s="426">
        <v>3272.5333333333328</v>
      </c>
      <c r="I142" s="426">
        <v>3351.0166666666664</v>
      </c>
      <c r="J142" s="426">
        <v>3407.2833333333328</v>
      </c>
      <c r="K142" s="425">
        <v>3294.75</v>
      </c>
      <c r="L142" s="425">
        <v>3160</v>
      </c>
      <c r="M142" s="425">
        <v>4.8606100000000003</v>
      </c>
    </row>
    <row r="143" spans="1:13">
      <c r="A143" s="245">
        <v>133</v>
      </c>
      <c r="B143" s="428" t="s">
        <v>93</v>
      </c>
      <c r="C143" s="425">
        <v>5277.65</v>
      </c>
      <c r="D143" s="426">
        <v>5280.8833333333323</v>
      </c>
      <c r="E143" s="426">
        <v>5246.8166666666648</v>
      </c>
      <c r="F143" s="426">
        <v>5215.9833333333327</v>
      </c>
      <c r="G143" s="426">
        <v>5181.9166666666652</v>
      </c>
      <c r="H143" s="426">
        <v>5311.7166666666644</v>
      </c>
      <c r="I143" s="426">
        <v>5345.7833333333319</v>
      </c>
      <c r="J143" s="426">
        <v>5376.6166666666641</v>
      </c>
      <c r="K143" s="425">
        <v>5314.95</v>
      </c>
      <c r="L143" s="425">
        <v>5250.05</v>
      </c>
      <c r="M143" s="425">
        <v>3.6618200000000001</v>
      </c>
    </row>
    <row r="144" spans="1:13">
      <c r="A144" s="245">
        <v>134</v>
      </c>
      <c r="B144" s="428" t="s">
        <v>349</v>
      </c>
      <c r="C144" s="425">
        <v>429.5</v>
      </c>
      <c r="D144" s="426">
        <v>431.06666666666666</v>
      </c>
      <c r="E144" s="426">
        <v>419.7833333333333</v>
      </c>
      <c r="F144" s="426">
        <v>410.06666666666666</v>
      </c>
      <c r="G144" s="426">
        <v>398.7833333333333</v>
      </c>
      <c r="H144" s="426">
        <v>440.7833333333333</v>
      </c>
      <c r="I144" s="426">
        <v>452.06666666666672</v>
      </c>
      <c r="J144" s="426">
        <v>461.7833333333333</v>
      </c>
      <c r="K144" s="425">
        <v>442.35</v>
      </c>
      <c r="L144" s="425">
        <v>421.35</v>
      </c>
      <c r="M144" s="425">
        <v>21.382709999999999</v>
      </c>
    </row>
    <row r="145" spans="1:13">
      <c r="A145" s="245">
        <v>135</v>
      </c>
      <c r="B145" s="428" t="s">
        <v>350</v>
      </c>
      <c r="C145" s="425">
        <v>111.8</v>
      </c>
      <c r="D145" s="426">
        <v>112.68333333333334</v>
      </c>
      <c r="E145" s="426">
        <v>109.91666666666667</v>
      </c>
      <c r="F145" s="426">
        <v>108.03333333333333</v>
      </c>
      <c r="G145" s="426">
        <v>105.26666666666667</v>
      </c>
      <c r="H145" s="426">
        <v>114.56666666666668</v>
      </c>
      <c r="I145" s="426">
        <v>117.33333333333333</v>
      </c>
      <c r="J145" s="426">
        <v>119.21666666666668</v>
      </c>
      <c r="K145" s="425">
        <v>115.45</v>
      </c>
      <c r="L145" s="425">
        <v>110.8</v>
      </c>
      <c r="M145" s="425">
        <v>3.8639999999999999</v>
      </c>
    </row>
    <row r="146" spans="1:13">
      <c r="A146" s="245">
        <v>136</v>
      </c>
      <c r="B146" s="428" t="s">
        <v>829</v>
      </c>
      <c r="C146" s="425">
        <v>279.05</v>
      </c>
      <c r="D146" s="426">
        <v>280.4666666666667</v>
      </c>
      <c r="E146" s="426">
        <v>276.88333333333338</v>
      </c>
      <c r="F146" s="426">
        <v>274.7166666666667</v>
      </c>
      <c r="G146" s="426">
        <v>271.13333333333338</v>
      </c>
      <c r="H146" s="426">
        <v>282.63333333333338</v>
      </c>
      <c r="I146" s="426">
        <v>286.21666666666664</v>
      </c>
      <c r="J146" s="426">
        <v>288.38333333333338</v>
      </c>
      <c r="K146" s="425">
        <v>284.05</v>
      </c>
      <c r="L146" s="425">
        <v>278.3</v>
      </c>
      <c r="M146" s="425">
        <v>2.6474000000000002</v>
      </c>
    </row>
    <row r="147" spans="1:13">
      <c r="A147" s="245">
        <v>137</v>
      </c>
      <c r="B147" s="428" t="s">
        <v>742</v>
      </c>
      <c r="C147" s="425">
        <v>1930.8</v>
      </c>
      <c r="D147" s="426">
        <v>1936.6666666666667</v>
      </c>
      <c r="E147" s="426">
        <v>1874.3333333333335</v>
      </c>
      <c r="F147" s="426">
        <v>1817.8666666666668</v>
      </c>
      <c r="G147" s="426">
        <v>1755.5333333333335</v>
      </c>
      <c r="H147" s="426">
        <v>1993.1333333333334</v>
      </c>
      <c r="I147" s="426">
        <v>2055.4666666666672</v>
      </c>
      <c r="J147" s="426">
        <v>2111.9333333333334</v>
      </c>
      <c r="K147" s="425">
        <v>1999</v>
      </c>
      <c r="L147" s="425">
        <v>1880.2</v>
      </c>
      <c r="M147" s="425">
        <v>0.90415999999999996</v>
      </c>
    </row>
    <row r="148" spans="1:13">
      <c r="A148" s="245">
        <v>138</v>
      </c>
      <c r="B148" s="428" t="s">
        <v>235</v>
      </c>
      <c r="C148" s="425">
        <v>75.099999999999994</v>
      </c>
      <c r="D148" s="426">
        <v>75.8</v>
      </c>
      <c r="E148" s="426">
        <v>73.599999999999994</v>
      </c>
      <c r="F148" s="426">
        <v>72.099999999999994</v>
      </c>
      <c r="G148" s="426">
        <v>69.899999999999991</v>
      </c>
      <c r="H148" s="426">
        <v>77.3</v>
      </c>
      <c r="I148" s="426">
        <v>79.500000000000014</v>
      </c>
      <c r="J148" s="426">
        <v>81</v>
      </c>
      <c r="K148" s="425">
        <v>78</v>
      </c>
      <c r="L148" s="425">
        <v>74.3</v>
      </c>
      <c r="M148" s="425">
        <v>63.612749999999998</v>
      </c>
    </row>
    <row r="149" spans="1:13">
      <c r="A149" s="245">
        <v>139</v>
      </c>
      <c r="B149" s="428" t="s">
        <v>94</v>
      </c>
      <c r="C149" s="425">
        <v>2706.75</v>
      </c>
      <c r="D149" s="426">
        <v>2711.9166666666665</v>
      </c>
      <c r="E149" s="426">
        <v>2688.833333333333</v>
      </c>
      <c r="F149" s="426">
        <v>2670.9166666666665</v>
      </c>
      <c r="G149" s="426">
        <v>2647.833333333333</v>
      </c>
      <c r="H149" s="426">
        <v>2729.833333333333</v>
      </c>
      <c r="I149" s="426">
        <v>2752.9166666666661</v>
      </c>
      <c r="J149" s="426">
        <v>2770.833333333333</v>
      </c>
      <c r="K149" s="425">
        <v>2735</v>
      </c>
      <c r="L149" s="425">
        <v>2694</v>
      </c>
      <c r="M149" s="425">
        <v>4.0274099999999997</v>
      </c>
    </row>
    <row r="150" spans="1:13">
      <c r="A150" s="245">
        <v>140</v>
      </c>
      <c r="B150" s="428" t="s">
        <v>351</v>
      </c>
      <c r="C150" s="425">
        <v>212.1</v>
      </c>
      <c r="D150" s="426">
        <v>213.48333333333335</v>
      </c>
      <c r="E150" s="426">
        <v>208.7166666666667</v>
      </c>
      <c r="F150" s="426">
        <v>205.33333333333334</v>
      </c>
      <c r="G150" s="426">
        <v>200.56666666666669</v>
      </c>
      <c r="H150" s="426">
        <v>216.8666666666667</v>
      </c>
      <c r="I150" s="426">
        <v>221.63333333333335</v>
      </c>
      <c r="J150" s="426">
        <v>225.01666666666671</v>
      </c>
      <c r="K150" s="425">
        <v>218.25</v>
      </c>
      <c r="L150" s="425">
        <v>210.1</v>
      </c>
      <c r="M150" s="425">
        <v>0.67074</v>
      </c>
    </row>
    <row r="151" spans="1:13">
      <c r="A151" s="245">
        <v>141</v>
      </c>
      <c r="B151" s="428" t="s">
        <v>236</v>
      </c>
      <c r="C151" s="425">
        <v>553.20000000000005</v>
      </c>
      <c r="D151" s="426">
        <v>553.23333333333335</v>
      </c>
      <c r="E151" s="426">
        <v>544.9666666666667</v>
      </c>
      <c r="F151" s="426">
        <v>536.73333333333335</v>
      </c>
      <c r="G151" s="426">
        <v>528.4666666666667</v>
      </c>
      <c r="H151" s="426">
        <v>561.4666666666667</v>
      </c>
      <c r="I151" s="426">
        <v>569.73333333333335</v>
      </c>
      <c r="J151" s="426">
        <v>577.9666666666667</v>
      </c>
      <c r="K151" s="425">
        <v>561.5</v>
      </c>
      <c r="L151" s="425">
        <v>545</v>
      </c>
      <c r="M151" s="425">
        <v>6.1577700000000002</v>
      </c>
    </row>
    <row r="152" spans="1:13">
      <c r="A152" s="245">
        <v>142</v>
      </c>
      <c r="B152" s="428" t="s">
        <v>237</v>
      </c>
      <c r="C152" s="425">
        <v>1533.9</v>
      </c>
      <c r="D152" s="426">
        <v>1532.3</v>
      </c>
      <c r="E152" s="426">
        <v>1516.6</v>
      </c>
      <c r="F152" s="426">
        <v>1499.3</v>
      </c>
      <c r="G152" s="426">
        <v>1483.6</v>
      </c>
      <c r="H152" s="426">
        <v>1549.6</v>
      </c>
      <c r="I152" s="426">
        <v>1565.3000000000002</v>
      </c>
      <c r="J152" s="426">
        <v>1582.6</v>
      </c>
      <c r="K152" s="425">
        <v>1548</v>
      </c>
      <c r="L152" s="425">
        <v>1515</v>
      </c>
      <c r="M152" s="425">
        <v>0.63429000000000002</v>
      </c>
    </row>
    <row r="153" spans="1:13">
      <c r="A153" s="245">
        <v>143</v>
      </c>
      <c r="B153" s="428" t="s">
        <v>238</v>
      </c>
      <c r="C153" s="425">
        <v>80.849999999999994</v>
      </c>
      <c r="D153" s="426">
        <v>81.316666666666663</v>
      </c>
      <c r="E153" s="426">
        <v>80.23333333333332</v>
      </c>
      <c r="F153" s="426">
        <v>79.61666666666666</v>
      </c>
      <c r="G153" s="426">
        <v>78.533333333333317</v>
      </c>
      <c r="H153" s="426">
        <v>81.933333333333323</v>
      </c>
      <c r="I153" s="426">
        <v>83.016666666666666</v>
      </c>
      <c r="J153" s="426">
        <v>83.633333333333326</v>
      </c>
      <c r="K153" s="425">
        <v>82.4</v>
      </c>
      <c r="L153" s="425">
        <v>80.7</v>
      </c>
      <c r="M153" s="425">
        <v>12.89564</v>
      </c>
    </row>
    <row r="154" spans="1:13">
      <c r="A154" s="245">
        <v>144</v>
      </c>
      <c r="B154" s="428" t="s">
        <v>95</v>
      </c>
      <c r="C154" s="425">
        <v>93.75</v>
      </c>
      <c r="D154" s="426">
        <v>93.933333333333323</v>
      </c>
      <c r="E154" s="426">
        <v>91.916666666666643</v>
      </c>
      <c r="F154" s="426">
        <v>90.083333333333314</v>
      </c>
      <c r="G154" s="426">
        <v>88.066666666666634</v>
      </c>
      <c r="H154" s="426">
        <v>95.766666666666652</v>
      </c>
      <c r="I154" s="426">
        <v>97.783333333333331</v>
      </c>
      <c r="J154" s="426">
        <v>99.61666666666666</v>
      </c>
      <c r="K154" s="425">
        <v>95.95</v>
      </c>
      <c r="L154" s="425">
        <v>92.1</v>
      </c>
      <c r="M154" s="425">
        <v>13.248889999999999</v>
      </c>
    </row>
    <row r="155" spans="1:13">
      <c r="A155" s="245">
        <v>145</v>
      </c>
      <c r="B155" s="428" t="s">
        <v>352</v>
      </c>
      <c r="C155" s="425">
        <v>699.95</v>
      </c>
      <c r="D155" s="426">
        <v>697.68333333333339</v>
      </c>
      <c r="E155" s="426">
        <v>692.26666666666677</v>
      </c>
      <c r="F155" s="426">
        <v>684.58333333333337</v>
      </c>
      <c r="G155" s="426">
        <v>679.16666666666674</v>
      </c>
      <c r="H155" s="426">
        <v>705.36666666666679</v>
      </c>
      <c r="I155" s="426">
        <v>710.7833333333333</v>
      </c>
      <c r="J155" s="426">
        <v>718.46666666666681</v>
      </c>
      <c r="K155" s="425">
        <v>703.1</v>
      </c>
      <c r="L155" s="425">
        <v>690</v>
      </c>
      <c r="M155" s="425">
        <v>0.56196000000000002</v>
      </c>
    </row>
    <row r="156" spans="1:13">
      <c r="A156" s="245">
        <v>146</v>
      </c>
      <c r="B156" s="428" t="s">
        <v>96</v>
      </c>
      <c r="C156" s="425">
        <v>1155.55</v>
      </c>
      <c r="D156" s="426">
        <v>1161.3166666666666</v>
      </c>
      <c r="E156" s="426">
        <v>1146.7833333333333</v>
      </c>
      <c r="F156" s="426">
        <v>1138.0166666666667</v>
      </c>
      <c r="G156" s="426">
        <v>1123.4833333333333</v>
      </c>
      <c r="H156" s="426">
        <v>1170.0833333333333</v>
      </c>
      <c r="I156" s="426">
        <v>1184.6166666666666</v>
      </c>
      <c r="J156" s="426">
        <v>1193.3833333333332</v>
      </c>
      <c r="K156" s="425">
        <v>1175.8499999999999</v>
      </c>
      <c r="L156" s="425">
        <v>1152.55</v>
      </c>
      <c r="M156" s="425">
        <v>4.98705</v>
      </c>
    </row>
    <row r="157" spans="1:13">
      <c r="A157" s="245">
        <v>147</v>
      </c>
      <c r="B157" s="428" t="s">
        <v>97</v>
      </c>
      <c r="C157" s="425">
        <v>181.9</v>
      </c>
      <c r="D157" s="426">
        <v>182.95000000000002</v>
      </c>
      <c r="E157" s="426">
        <v>180.45000000000005</v>
      </c>
      <c r="F157" s="426">
        <v>179.00000000000003</v>
      </c>
      <c r="G157" s="426">
        <v>176.50000000000006</v>
      </c>
      <c r="H157" s="426">
        <v>184.40000000000003</v>
      </c>
      <c r="I157" s="426">
        <v>186.89999999999998</v>
      </c>
      <c r="J157" s="426">
        <v>188.35000000000002</v>
      </c>
      <c r="K157" s="425">
        <v>185.45</v>
      </c>
      <c r="L157" s="425">
        <v>181.5</v>
      </c>
      <c r="M157" s="425">
        <v>22.487269999999999</v>
      </c>
    </row>
    <row r="158" spans="1:13">
      <c r="A158" s="245">
        <v>148</v>
      </c>
      <c r="B158" s="428" t="s">
        <v>354</v>
      </c>
      <c r="C158" s="425">
        <v>349.6</v>
      </c>
      <c r="D158" s="426">
        <v>351.85000000000008</v>
      </c>
      <c r="E158" s="426">
        <v>344.65000000000015</v>
      </c>
      <c r="F158" s="426">
        <v>339.70000000000005</v>
      </c>
      <c r="G158" s="426">
        <v>332.50000000000011</v>
      </c>
      <c r="H158" s="426">
        <v>356.80000000000018</v>
      </c>
      <c r="I158" s="426">
        <v>364.00000000000011</v>
      </c>
      <c r="J158" s="426">
        <v>368.95000000000022</v>
      </c>
      <c r="K158" s="425">
        <v>359.05</v>
      </c>
      <c r="L158" s="425">
        <v>346.9</v>
      </c>
      <c r="M158" s="425">
        <v>1.9280600000000001</v>
      </c>
    </row>
    <row r="159" spans="1:13">
      <c r="A159" s="245">
        <v>149</v>
      </c>
      <c r="B159" s="428" t="s">
        <v>98</v>
      </c>
      <c r="C159" s="425">
        <v>84.85</v>
      </c>
      <c r="D159" s="426">
        <v>84.766666666666666</v>
      </c>
      <c r="E159" s="426">
        <v>84.133333333333326</v>
      </c>
      <c r="F159" s="426">
        <v>83.416666666666657</v>
      </c>
      <c r="G159" s="426">
        <v>82.783333333333317</v>
      </c>
      <c r="H159" s="426">
        <v>85.483333333333334</v>
      </c>
      <c r="I159" s="426">
        <v>86.116666666666688</v>
      </c>
      <c r="J159" s="426">
        <v>86.833333333333343</v>
      </c>
      <c r="K159" s="425">
        <v>85.4</v>
      </c>
      <c r="L159" s="425">
        <v>84.05</v>
      </c>
      <c r="M159" s="425">
        <v>122.88876999999999</v>
      </c>
    </row>
    <row r="160" spans="1:13">
      <c r="A160" s="245">
        <v>150</v>
      </c>
      <c r="B160" s="428" t="s">
        <v>355</v>
      </c>
      <c r="C160" s="425">
        <v>2892.35</v>
      </c>
      <c r="D160" s="426">
        <v>2909.1166666666668</v>
      </c>
      <c r="E160" s="426">
        <v>2868.2333333333336</v>
      </c>
      <c r="F160" s="426">
        <v>2844.1166666666668</v>
      </c>
      <c r="G160" s="426">
        <v>2803.2333333333336</v>
      </c>
      <c r="H160" s="426">
        <v>2933.2333333333336</v>
      </c>
      <c r="I160" s="426">
        <v>2974.1166666666668</v>
      </c>
      <c r="J160" s="426">
        <v>2998.2333333333336</v>
      </c>
      <c r="K160" s="425">
        <v>2950</v>
      </c>
      <c r="L160" s="425">
        <v>2885</v>
      </c>
      <c r="M160" s="425">
        <v>0.23202</v>
      </c>
    </row>
    <row r="161" spans="1:13">
      <c r="A161" s="245">
        <v>151</v>
      </c>
      <c r="B161" s="428" t="s">
        <v>356</v>
      </c>
      <c r="C161" s="425">
        <v>515.5</v>
      </c>
      <c r="D161" s="426">
        <v>521.73333333333335</v>
      </c>
      <c r="E161" s="426">
        <v>505.76666666666665</v>
      </c>
      <c r="F161" s="426">
        <v>496.0333333333333</v>
      </c>
      <c r="G161" s="426">
        <v>480.06666666666661</v>
      </c>
      <c r="H161" s="426">
        <v>531.4666666666667</v>
      </c>
      <c r="I161" s="426">
        <v>547.43333333333339</v>
      </c>
      <c r="J161" s="426">
        <v>557.16666666666674</v>
      </c>
      <c r="K161" s="425">
        <v>537.70000000000005</v>
      </c>
      <c r="L161" s="425">
        <v>512</v>
      </c>
      <c r="M161" s="425">
        <v>4.6659800000000002</v>
      </c>
    </row>
    <row r="162" spans="1:13">
      <c r="A162" s="245">
        <v>152</v>
      </c>
      <c r="B162" s="428" t="s">
        <v>357</v>
      </c>
      <c r="C162" s="425">
        <v>171.7</v>
      </c>
      <c r="D162" s="426">
        <v>172.41666666666666</v>
      </c>
      <c r="E162" s="426">
        <v>169.83333333333331</v>
      </c>
      <c r="F162" s="426">
        <v>167.96666666666667</v>
      </c>
      <c r="G162" s="426">
        <v>165.38333333333333</v>
      </c>
      <c r="H162" s="426">
        <v>174.2833333333333</v>
      </c>
      <c r="I162" s="426">
        <v>176.86666666666662</v>
      </c>
      <c r="J162" s="426">
        <v>178.73333333333329</v>
      </c>
      <c r="K162" s="425">
        <v>175</v>
      </c>
      <c r="L162" s="425">
        <v>170.55</v>
      </c>
      <c r="M162" s="425">
        <v>6.2817499999999997</v>
      </c>
    </row>
    <row r="163" spans="1:13">
      <c r="A163" s="245">
        <v>153</v>
      </c>
      <c r="B163" s="428" t="s">
        <v>358</v>
      </c>
      <c r="C163" s="425">
        <v>164.35</v>
      </c>
      <c r="D163" s="426">
        <v>164.29999999999998</v>
      </c>
      <c r="E163" s="426">
        <v>162.29999999999995</v>
      </c>
      <c r="F163" s="426">
        <v>160.24999999999997</v>
      </c>
      <c r="G163" s="426">
        <v>158.24999999999994</v>
      </c>
      <c r="H163" s="426">
        <v>166.34999999999997</v>
      </c>
      <c r="I163" s="426">
        <v>168.35000000000002</v>
      </c>
      <c r="J163" s="426">
        <v>170.39999999999998</v>
      </c>
      <c r="K163" s="425">
        <v>166.3</v>
      </c>
      <c r="L163" s="425">
        <v>162.25</v>
      </c>
      <c r="M163" s="425">
        <v>19.302230000000002</v>
      </c>
    </row>
    <row r="164" spans="1:13">
      <c r="A164" s="245">
        <v>154</v>
      </c>
      <c r="B164" s="428" t="s">
        <v>359</v>
      </c>
      <c r="C164" s="425">
        <v>232.9</v>
      </c>
      <c r="D164" s="426">
        <v>232.76666666666665</v>
      </c>
      <c r="E164" s="426">
        <v>231.5333333333333</v>
      </c>
      <c r="F164" s="426">
        <v>230.16666666666666</v>
      </c>
      <c r="G164" s="426">
        <v>228.93333333333331</v>
      </c>
      <c r="H164" s="426">
        <v>234.1333333333333</v>
      </c>
      <c r="I164" s="426">
        <v>235.36666666666665</v>
      </c>
      <c r="J164" s="426">
        <v>236.73333333333329</v>
      </c>
      <c r="K164" s="425">
        <v>234</v>
      </c>
      <c r="L164" s="425">
        <v>231.4</v>
      </c>
      <c r="M164" s="425">
        <v>12.21504</v>
      </c>
    </row>
    <row r="165" spans="1:13">
      <c r="A165" s="245">
        <v>155</v>
      </c>
      <c r="B165" s="428" t="s">
        <v>239</v>
      </c>
      <c r="C165" s="425">
        <v>9.85</v>
      </c>
      <c r="D165" s="426">
        <v>9.9333333333333336</v>
      </c>
      <c r="E165" s="426">
        <v>9.4666666666666668</v>
      </c>
      <c r="F165" s="426">
        <v>9.0833333333333339</v>
      </c>
      <c r="G165" s="426">
        <v>8.6166666666666671</v>
      </c>
      <c r="H165" s="426">
        <v>10.316666666666666</v>
      </c>
      <c r="I165" s="426">
        <v>10.783333333333335</v>
      </c>
      <c r="J165" s="426">
        <v>11.166666666666666</v>
      </c>
      <c r="K165" s="425">
        <v>10.4</v>
      </c>
      <c r="L165" s="425">
        <v>9.5500000000000007</v>
      </c>
      <c r="M165" s="425">
        <v>126.7424</v>
      </c>
    </row>
    <row r="166" spans="1:13">
      <c r="A166" s="245">
        <v>156</v>
      </c>
      <c r="B166" s="428" t="s">
        <v>240</v>
      </c>
      <c r="C166" s="425">
        <v>66.95</v>
      </c>
      <c r="D166" s="426">
        <v>67.033333333333346</v>
      </c>
      <c r="E166" s="426">
        <v>65.916666666666686</v>
      </c>
      <c r="F166" s="426">
        <v>64.88333333333334</v>
      </c>
      <c r="G166" s="426">
        <v>63.76666666666668</v>
      </c>
      <c r="H166" s="426">
        <v>68.066666666666691</v>
      </c>
      <c r="I166" s="426">
        <v>69.183333333333337</v>
      </c>
      <c r="J166" s="426">
        <v>70.216666666666697</v>
      </c>
      <c r="K166" s="425">
        <v>68.150000000000006</v>
      </c>
      <c r="L166" s="425">
        <v>66</v>
      </c>
      <c r="M166" s="425">
        <v>21.184670000000001</v>
      </c>
    </row>
    <row r="167" spans="1:13">
      <c r="A167" s="245">
        <v>157</v>
      </c>
      <c r="B167" s="428" t="s">
        <v>99</v>
      </c>
      <c r="C167" s="425">
        <v>152.25</v>
      </c>
      <c r="D167" s="426">
        <v>152.98333333333332</v>
      </c>
      <c r="E167" s="426">
        <v>151.01666666666665</v>
      </c>
      <c r="F167" s="426">
        <v>149.78333333333333</v>
      </c>
      <c r="G167" s="426">
        <v>147.81666666666666</v>
      </c>
      <c r="H167" s="426">
        <v>154.21666666666664</v>
      </c>
      <c r="I167" s="426">
        <v>156.18333333333328</v>
      </c>
      <c r="J167" s="426">
        <v>157.41666666666663</v>
      </c>
      <c r="K167" s="425">
        <v>154.94999999999999</v>
      </c>
      <c r="L167" s="425">
        <v>151.75</v>
      </c>
      <c r="M167" s="425">
        <v>81.712270000000004</v>
      </c>
    </row>
    <row r="168" spans="1:13">
      <c r="A168" s="245">
        <v>158</v>
      </c>
      <c r="B168" s="428" t="s">
        <v>360</v>
      </c>
      <c r="C168" s="425">
        <v>333.5</v>
      </c>
      <c r="D168" s="426">
        <v>336.05</v>
      </c>
      <c r="E168" s="426">
        <v>328.1</v>
      </c>
      <c r="F168" s="426">
        <v>322.7</v>
      </c>
      <c r="G168" s="426">
        <v>314.75</v>
      </c>
      <c r="H168" s="426">
        <v>341.45000000000005</v>
      </c>
      <c r="I168" s="426">
        <v>349.4</v>
      </c>
      <c r="J168" s="426">
        <v>354.80000000000007</v>
      </c>
      <c r="K168" s="425">
        <v>344</v>
      </c>
      <c r="L168" s="425">
        <v>330.65</v>
      </c>
      <c r="M168" s="425">
        <v>3.46861</v>
      </c>
    </row>
    <row r="169" spans="1:13">
      <c r="A169" s="245">
        <v>159</v>
      </c>
      <c r="B169" s="428" t="s">
        <v>361</v>
      </c>
      <c r="C169" s="425">
        <v>272.95</v>
      </c>
      <c r="D169" s="426">
        <v>274.95</v>
      </c>
      <c r="E169" s="426">
        <v>270</v>
      </c>
      <c r="F169" s="426">
        <v>267.05</v>
      </c>
      <c r="G169" s="426">
        <v>262.10000000000002</v>
      </c>
      <c r="H169" s="426">
        <v>277.89999999999998</v>
      </c>
      <c r="I169" s="426">
        <v>282.84999999999991</v>
      </c>
      <c r="J169" s="426">
        <v>285.79999999999995</v>
      </c>
      <c r="K169" s="425">
        <v>279.89999999999998</v>
      </c>
      <c r="L169" s="425">
        <v>272</v>
      </c>
      <c r="M169" s="425">
        <v>0.77881</v>
      </c>
    </row>
    <row r="170" spans="1:13">
      <c r="A170" s="245">
        <v>160</v>
      </c>
      <c r="B170" s="428" t="s">
        <v>744</v>
      </c>
      <c r="C170" s="425">
        <v>4636.8</v>
      </c>
      <c r="D170" s="426">
        <v>4654.9333333333334</v>
      </c>
      <c r="E170" s="426">
        <v>4600.8666666666668</v>
      </c>
      <c r="F170" s="426">
        <v>4564.9333333333334</v>
      </c>
      <c r="G170" s="426">
        <v>4510.8666666666668</v>
      </c>
      <c r="H170" s="426">
        <v>4690.8666666666668</v>
      </c>
      <c r="I170" s="426">
        <v>4744.9333333333343</v>
      </c>
      <c r="J170" s="426">
        <v>4780.8666666666668</v>
      </c>
      <c r="K170" s="425">
        <v>4709</v>
      </c>
      <c r="L170" s="425">
        <v>4619</v>
      </c>
      <c r="M170" s="425">
        <v>0.15842000000000001</v>
      </c>
    </row>
    <row r="171" spans="1:13">
      <c r="A171" s="245">
        <v>161</v>
      </c>
      <c r="B171" s="428" t="s">
        <v>102</v>
      </c>
      <c r="C171" s="425">
        <v>31.75</v>
      </c>
      <c r="D171" s="426">
        <v>32.116666666666667</v>
      </c>
      <c r="E171" s="426">
        <v>30.983333333333334</v>
      </c>
      <c r="F171" s="426">
        <v>30.216666666666669</v>
      </c>
      <c r="G171" s="426">
        <v>29.083333333333336</v>
      </c>
      <c r="H171" s="426">
        <v>32.883333333333333</v>
      </c>
      <c r="I171" s="426">
        <v>34.016666666666673</v>
      </c>
      <c r="J171" s="426">
        <v>34.783333333333331</v>
      </c>
      <c r="K171" s="425">
        <v>33.25</v>
      </c>
      <c r="L171" s="425">
        <v>31.35</v>
      </c>
      <c r="M171" s="425">
        <v>510.87108000000001</v>
      </c>
    </row>
    <row r="172" spans="1:13">
      <c r="A172" s="245">
        <v>162</v>
      </c>
      <c r="B172" s="428" t="s">
        <v>362</v>
      </c>
      <c r="C172" s="425">
        <v>3033.15</v>
      </c>
      <c r="D172" s="426">
        <v>3035.3833333333332</v>
      </c>
      <c r="E172" s="426">
        <v>3010.7666666666664</v>
      </c>
      <c r="F172" s="426">
        <v>2988.3833333333332</v>
      </c>
      <c r="G172" s="426">
        <v>2963.7666666666664</v>
      </c>
      <c r="H172" s="426">
        <v>3057.7666666666664</v>
      </c>
      <c r="I172" s="426">
        <v>3082.3833333333332</v>
      </c>
      <c r="J172" s="426">
        <v>3104.7666666666664</v>
      </c>
      <c r="K172" s="425">
        <v>3060</v>
      </c>
      <c r="L172" s="425">
        <v>3013</v>
      </c>
      <c r="M172" s="425">
        <v>0.27875</v>
      </c>
    </row>
    <row r="173" spans="1:13">
      <c r="A173" s="245">
        <v>163</v>
      </c>
      <c r="B173" s="428" t="s">
        <v>745</v>
      </c>
      <c r="C173" s="425">
        <v>210.6</v>
      </c>
      <c r="D173" s="426">
        <v>213.08333333333334</v>
      </c>
      <c r="E173" s="426">
        <v>206.81666666666669</v>
      </c>
      <c r="F173" s="426">
        <v>203.03333333333336</v>
      </c>
      <c r="G173" s="426">
        <v>196.76666666666671</v>
      </c>
      <c r="H173" s="426">
        <v>216.86666666666667</v>
      </c>
      <c r="I173" s="426">
        <v>223.13333333333333</v>
      </c>
      <c r="J173" s="426">
        <v>226.91666666666666</v>
      </c>
      <c r="K173" s="425">
        <v>219.35</v>
      </c>
      <c r="L173" s="425">
        <v>209.3</v>
      </c>
      <c r="M173" s="425">
        <v>15.272119999999999</v>
      </c>
    </row>
    <row r="174" spans="1:13">
      <c r="A174" s="245">
        <v>164</v>
      </c>
      <c r="B174" s="428" t="s">
        <v>363</v>
      </c>
      <c r="C174" s="425">
        <v>3275.75</v>
      </c>
      <c r="D174" s="426">
        <v>3265.2166666666667</v>
      </c>
      <c r="E174" s="426">
        <v>3231.4333333333334</v>
      </c>
      <c r="F174" s="426">
        <v>3187.1166666666668</v>
      </c>
      <c r="G174" s="426">
        <v>3153.3333333333335</v>
      </c>
      <c r="H174" s="426">
        <v>3309.5333333333333</v>
      </c>
      <c r="I174" s="426">
        <v>3343.3166666666671</v>
      </c>
      <c r="J174" s="426">
        <v>3387.6333333333332</v>
      </c>
      <c r="K174" s="425">
        <v>3299</v>
      </c>
      <c r="L174" s="425">
        <v>3220.9</v>
      </c>
      <c r="M174" s="425">
        <v>0.18103</v>
      </c>
    </row>
    <row r="175" spans="1:13">
      <c r="A175" s="245">
        <v>165</v>
      </c>
      <c r="B175" s="428" t="s">
        <v>241</v>
      </c>
      <c r="C175" s="425">
        <v>198.75</v>
      </c>
      <c r="D175" s="426">
        <v>198.81666666666669</v>
      </c>
      <c r="E175" s="426">
        <v>197.08333333333337</v>
      </c>
      <c r="F175" s="426">
        <v>195.41666666666669</v>
      </c>
      <c r="G175" s="426">
        <v>193.68333333333337</v>
      </c>
      <c r="H175" s="426">
        <v>200.48333333333338</v>
      </c>
      <c r="I175" s="426">
        <v>202.21666666666667</v>
      </c>
      <c r="J175" s="426">
        <v>203.88333333333338</v>
      </c>
      <c r="K175" s="425">
        <v>200.55</v>
      </c>
      <c r="L175" s="425">
        <v>197.15</v>
      </c>
      <c r="M175" s="425">
        <v>2.6524399999999999</v>
      </c>
    </row>
    <row r="176" spans="1:13">
      <c r="A176" s="245">
        <v>166</v>
      </c>
      <c r="B176" s="428" t="s">
        <v>364</v>
      </c>
      <c r="C176" s="425">
        <v>5639.75</v>
      </c>
      <c r="D176" s="426">
        <v>5645.25</v>
      </c>
      <c r="E176" s="426">
        <v>5610.5</v>
      </c>
      <c r="F176" s="426">
        <v>5581.25</v>
      </c>
      <c r="G176" s="426">
        <v>5546.5</v>
      </c>
      <c r="H176" s="426">
        <v>5674.5</v>
      </c>
      <c r="I176" s="426">
        <v>5709.25</v>
      </c>
      <c r="J176" s="426">
        <v>5738.5</v>
      </c>
      <c r="K176" s="425">
        <v>5680</v>
      </c>
      <c r="L176" s="425">
        <v>5616</v>
      </c>
      <c r="M176" s="425">
        <v>2.9499999999999998E-2</v>
      </c>
    </row>
    <row r="177" spans="1:13">
      <c r="A177" s="245">
        <v>167</v>
      </c>
      <c r="B177" s="428" t="s">
        <v>365</v>
      </c>
      <c r="C177" s="425">
        <v>1517.1</v>
      </c>
      <c r="D177" s="426">
        <v>1526.5166666666664</v>
      </c>
      <c r="E177" s="426">
        <v>1504.2333333333329</v>
      </c>
      <c r="F177" s="426">
        <v>1491.3666666666666</v>
      </c>
      <c r="G177" s="426">
        <v>1469.083333333333</v>
      </c>
      <c r="H177" s="426">
        <v>1539.3833333333328</v>
      </c>
      <c r="I177" s="426">
        <v>1561.6666666666665</v>
      </c>
      <c r="J177" s="426">
        <v>1574.5333333333326</v>
      </c>
      <c r="K177" s="425">
        <v>1548.8</v>
      </c>
      <c r="L177" s="425">
        <v>1513.65</v>
      </c>
      <c r="M177" s="425">
        <v>0.19952</v>
      </c>
    </row>
    <row r="178" spans="1:13">
      <c r="A178" s="245">
        <v>168</v>
      </c>
      <c r="B178" s="428" t="s">
        <v>100</v>
      </c>
      <c r="C178" s="425">
        <v>631.25</v>
      </c>
      <c r="D178" s="426">
        <v>633.33333333333337</v>
      </c>
      <c r="E178" s="426">
        <v>623.91666666666674</v>
      </c>
      <c r="F178" s="426">
        <v>616.58333333333337</v>
      </c>
      <c r="G178" s="426">
        <v>607.16666666666674</v>
      </c>
      <c r="H178" s="426">
        <v>640.66666666666674</v>
      </c>
      <c r="I178" s="426">
        <v>650.08333333333348</v>
      </c>
      <c r="J178" s="426">
        <v>657.41666666666674</v>
      </c>
      <c r="K178" s="425">
        <v>642.75</v>
      </c>
      <c r="L178" s="425">
        <v>626</v>
      </c>
      <c r="M178" s="425">
        <v>11.061059999999999</v>
      </c>
    </row>
    <row r="179" spans="1:13">
      <c r="A179" s="245">
        <v>169</v>
      </c>
      <c r="B179" s="428" t="s">
        <v>366</v>
      </c>
      <c r="C179" s="425">
        <v>971.55</v>
      </c>
      <c r="D179" s="426">
        <v>981.56666666666661</v>
      </c>
      <c r="E179" s="426">
        <v>945.63333333333321</v>
      </c>
      <c r="F179" s="426">
        <v>919.71666666666658</v>
      </c>
      <c r="G179" s="426">
        <v>883.78333333333319</v>
      </c>
      <c r="H179" s="426">
        <v>1007.4833333333332</v>
      </c>
      <c r="I179" s="426">
        <v>1043.4166666666665</v>
      </c>
      <c r="J179" s="426">
        <v>1069.3333333333333</v>
      </c>
      <c r="K179" s="425">
        <v>1017.5</v>
      </c>
      <c r="L179" s="425">
        <v>955.65</v>
      </c>
      <c r="M179" s="425">
        <v>12.938610000000001</v>
      </c>
    </row>
    <row r="180" spans="1:13">
      <c r="A180" s="245">
        <v>170</v>
      </c>
      <c r="B180" s="428" t="s">
        <v>242</v>
      </c>
      <c r="C180" s="425">
        <v>616.65</v>
      </c>
      <c r="D180" s="426">
        <v>627.44999999999993</v>
      </c>
      <c r="E180" s="426">
        <v>600.19999999999982</v>
      </c>
      <c r="F180" s="426">
        <v>583.74999999999989</v>
      </c>
      <c r="G180" s="426">
        <v>556.49999999999977</v>
      </c>
      <c r="H180" s="426">
        <v>643.89999999999986</v>
      </c>
      <c r="I180" s="426">
        <v>671.15000000000009</v>
      </c>
      <c r="J180" s="426">
        <v>687.59999999999991</v>
      </c>
      <c r="K180" s="425">
        <v>654.70000000000005</v>
      </c>
      <c r="L180" s="425">
        <v>611</v>
      </c>
      <c r="M180" s="425">
        <v>20.51707</v>
      </c>
    </row>
    <row r="181" spans="1:13">
      <c r="A181" s="245">
        <v>171</v>
      </c>
      <c r="B181" s="428" t="s">
        <v>103</v>
      </c>
      <c r="C181" s="425">
        <v>870.4</v>
      </c>
      <c r="D181" s="426">
        <v>872.51666666666677</v>
      </c>
      <c r="E181" s="426">
        <v>865.18333333333351</v>
      </c>
      <c r="F181" s="426">
        <v>859.9666666666667</v>
      </c>
      <c r="G181" s="426">
        <v>852.63333333333344</v>
      </c>
      <c r="H181" s="426">
        <v>877.73333333333358</v>
      </c>
      <c r="I181" s="426">
        <v>885.06666666666683</v>
      </c>
      <c r="J181" s="426">
        <v>890.28333333333364</v>
      </c>
      <c r="K181" s="425">
        <v>879.85</v>
      </c>
      <c r="L181" s="425">
        <v>867.3</v>
      </c>
      <c r="M181" s="425">
        <v>10.629189999999999</v>
      </c>
    </row>
    <row r="182" spans="1:13">
      <c r="A182" s="245">
        <v>172</v>
      </c>
      <c r="B182" s="428" t="s">
        <v>243</v>
      </c>
      <c r="C182" s="425">
        <v>561.04999999999995</v>
      </c>
      <c r="D182" s="426">
        <v>567.91666666666663</v>
      </c>
      <c r="E182" s="426">
        <v>544.43333333333328</v>
      </c>
      <c r="F182" s="426">
        <v>527.81666666666661</v>
      </c>
      <c r="G182" s="426">
        <v>504.33333333333326</v>
      </c>
      <c r="H182" s="426">
        <v>584.5333333333333</v>
      </c>
      <c r="I182" s="426">
        <v>608.01666666666665</v>
      </c>
      <c r="J182" s="426">
        <v>624.63333333333333</v>
      </c>
      <c r="K182" s="425">
        <v>591.4</v>
      </c>
      <c r="L182" s="425">
        <v>551.29999999999995</v>
      </c>
      <c r="M182" s="425">
        <v>10.61857</v>
      </c>
    </row>
    <row r="183" spans="1:13">
      <c r="A183" s="245">
        <v>173</v>
      </c>
      <c r="B183" s="428" t="s">
        <v>244</v>
      </c>
      <c r="C183" s="425">
        <v>1383.55</v>
      </c>
      <c r="D183" s="426">
        <v>1393.3500000000001</v>
      </c>
      <c r="E183" s="426">
        <v>1370.2500000000002</v>
      </c>
      <c r="F183" s="426">
        <v>1356.95</v>
      </c>
      <c r="G183" s="426">
        <v>1333.8500000000001</v>
      </c>
      <c r="H183" s="426">
        <v>1406.6500000000003</v>
      </c>
      <c r="I183" s="426">
        <v>1429.7500000000002</v>
      </c>
      <c r="J183" s="426">
        <v>1443.0500000000004</v>
      </c>
      <c r="K183" s="425">
        <v>1416.45</v>
      </c>
      <c r="L183" s="425">
        <v>1380.05</v>
      </c>
      <c r="M183" s="425">
        <v>3.60758</v>
      </c>
    </row>
    <row r="184" spans="1:13">
      <c r="A184" s="245">
        <v>174</v>
      </c>
      <c r="B184" s="428" t="s">
        <v>367</v>
      </c>
      <c r="C184" s="425">
        <v>310.8</v>
      </c>
      <c r="D184" s="426">
        <v>312.31666666666666</v>
      </c>
      <c r="E184" s="426">
        <v>307.7833333333333</v>
      </c>
      <c r="F184" s="426">
        <v>304.76666666666665</v>
      </c>
      <c r="G184" s="426">
        <v>300.23333333333329</v>
      </c>
      <c r="H184" s="426">
        <v>315.33333333333331</v>
      </c>
      <c r="I184" s="426">
        <v>319.86666666666673</v>
      </c>
      <c r="J184" s="426">
        <v>322.88333333333333</v>
      </c>
      <c r="K184" s="425">
        <v>316.85000000000002</v>
      </c>
      <c r="L184" s="425">
        <v>309.3</v>
      </c>
      <c r="M184" s="425">
        <v>15.136430000000001</v>
      </c>
    </row>
    <row r="185" spans="1:13">
      <c r="A185" s="245">
        <v>175</v>
      </c>
      <c r="B185" s="428" t="s">
        <v>245</v>
      </c>
      <c r="C185" s="425">
        <v>628.95000000000005</v>
      </c>
      <c r="D185" s="426">
        <v>633</v>
      </c>
      <c r="E185" s="426">
        <v>616.20000000000005</v>
      </c>
      <c r="F185" s="426">
        <v>603.45000000000005</v>
      </c>
      <c r="G185" s="426">
        <v>586.65000000000009</v>
      </c>
      <c r="H185" s="426">
        <v>645.75</v>
      </c>
      <c r="I185" s="426">
        <v>662.55</v>
      </c>
      <c r="J185" s="426">
        <v>675.3</v>
      </c>
      <c r="K185" s="425">
        <v>649.79999999999995</v>
      </c>
      <c r="L185" s="425">
        <v>620.25</v>
      </c>
      <c r="M185" s="425">
        <v>10.86436</v>
      </c>
    </row>
    <row r="186" spans="1:13">
      <c r="A186" s="245">
        <v>176</v>
      </c>
      <c r="B186" s="428" t="s">
        <v>104</v>
      </c>
      <c r="C186" s="425">
        <v>1498.9</v>
      </c>
      <c r="D186" s="426">
        <v>1497.8</v>
      </c>
      <c r="E186" s="426">
        <v>1488.6</v>
      </c>
      <c r="F186" s="426">
        <v>1478.3</v>
      </c>
      <c r="G186" s="426">
        <v>1469.1</v>
      </c>
      <c r="H186" s="426">
        <v>1508.1</v>
      </c>
      <c r="I186" s="426">
        <v>1517.3000000000002</v>
      </c>
      <c r="J186" s="426">
        <v>1527.6</v>
      </c>
      <c r="K186" s="425">
        <v>1507</v>
      </c>
      <c r="L186" s="425">
        <v>1487.5</v>
      </c>
      <c r="M186" s="425">
        <v>11.45885</v>
      </c>
    </row>
    <row r="187" spans="1:13">
      <c r="A187" s="245">
        <v>177</v>
      </c>
      <c r="B187" s="428" t="s">
        <v>368</v>
      </c>
      <c r="C187" s="425">
        <v>393.8</v>
      </c>
      <c r="D187" s="426">
        <v>396.26666666666665</v>
      </c>
      <c r="E187" s="426">
        <v>389.5333333333333</v>
      </c>
      <c r="F187" s="426">
        <v>385.26666666666665</v>
      </c>
      <c r="G187" s="426">
        <v>378.5333333333333</v>
      </c>
      <c r="H187" s="426">
        <v>400.5333333333333</v>
      </c>
      <c r="I187" s="426">
        <v>407.26666666666665</v>
      </c>
      <c r="J187" s="426">
        <v>411.5333333333333</v>
      </c>
      <c r="K187" s="425">
        <v>403</v>
      </c>
      <c r="L187" s="425">
        <v>392</v>
      </c>
      <c r="M187" s="425">
        <v>2.3853399999999998</v>
      </c>
    </row>
    <row r="188" spans="1:13">
      <c r="A188" s="245">
        <v>178</v>
      </c>
      <c r="B188" s="428" t="s">
        <v>369</v>
      </c>
      <c r="C188" s="425">
        <v>173.6</v>
      </c>
      <c r="D188" s="426">
        <v>175.54999999999998</v>
      </c>
      <c r="E188" s="426">
        <v>166.69999999999996</v>
      </c>
      <c r="F188" s="426">
        <v>159.79999999999998</v>
      </c>
      <c r="G188" s="426">
        <v>150.94999999999996</v>
      </c>
      <c r="H188" s="426">
        <v>182.44999999999996</v>
      </c>
      <c r="I188" s="426">
        <v>191.29999999999998</v>
      </c>
      <c r="J188" s="426">
        <v>198.19999999999996</v>
      </c>
      <c r="K188" s="425">
        <v>184.4</v>
      </c>
      <c r="L188" s="425">
        <v>168.65</v>
      </c>
      <c r="M188" s="425">
        <v>324.81718000000001</v>
      </c>
    </row>
    <row r="189" spans="1:13">
      <c r="A189" s="245">
        <v>179</v>
      </c>
      <c r="B189" s="428" t="s">
        <v>370</v>
      </c>
      <c r="C189" s="425">
        <v>1193.4000000000001</v>
      </c>
      <c r="D189" s="426">
        <v>1192.7166666666667</v>
      </c>
      <c r="E189" s="426">
        <v>1155.4333333333334</v>
      </c>
      <c r="F189" s="426">
        <v>1117.4666666666667</v>
      </c>
      <c r="G189" s="426">
        <v>1080.1833333333334</v>
      </c>
      <c r="H189" s="426">
        <v>1230.6833333333334</v>
      </c>
      <c r="I189" s="426">
        <v>1267.9666666666667</v>
      </c>
      <c r="J189" s="426">
        <v>1305.9333333333334</v>
      </c>
      <c r="K189" s="425">
        <v>1230</v>
      </c>
      <c r="L189" s="425">
        <v>1154.75</v>
      </c>
      <c r="M189" s="425">
        <v>4.3323</v>
      </c>
    </row>
    <row r="190" spans="1:13">
      <c r="A190" s="245">
        <v>180</v>
      </c>
      <c r="B190" s="428" t="s">
        <v>371</v>
      </c>
      <c r="C190" s="425">
        <v>398.85</v>
      </c>
      <c r="D190" s="426">
        <v>401.18333333333334</v>
      </c>
      <c r="E190" s="426">
        <v>394.66666666666669</v>
      </c>
      <c r="F190" s="426">
        <v>390.48333333333335</v>
      </c>
      <c r="G190" s="426">
        <v>383.9666666666667</v>
      </c>
      <c r="H190" s="426">
        <v>405.36666666666667</v>
      </c>
      <c r="I190" s="426">
        <v>411.88333333333333</v>
      </c>
      <c r="J190" s="426">
        <v>416.06666666666666</v>
      </c>
      <c r="K190" s="425">
        <v>407.7</v>
      </c>
      <c r="L190" s="425">
        <v>397</v>
      </c>
      <c r="M190" s="425">
        <v>2.2270099999999999</v>
      </c>
    </row>
    <row r="191" spans="1:13">
      <c r="A191" s="245">
        <v>181</v>
      </c>
      <c r="B191" s="428" t="s">
        <v>743</v>
      </c>
      <c r="C191" s="425">
        <v>177.2</v>
      </c>
      <c r="D191" s="426">
        <v>175.88333333333335</v>
      </c>
      <c r="E191" s="426">
        <v>171.3666666666667</v>
      </c>
      <c r="F191" s="426">
        <v>165.53333333333336</v>
      </c>
      <c r="G191" s="426">
        <v>161.01666666666671</v>
      </c>
      <c r="H191" s="426">
        <v>181.7166666666667</v>
      </c>
      <c r="I191" s="426">
        <v>186.23333333333335</v>
      </c>
      <c r="J191" s="426">
        <v>192.06666666666669</v>
      </c>
      <c r="K191" s="425">
        <v>180.4</v>
      </c>
      <c r="L191" s="425">
        <v>170.05</v>
      </c>
      <c r="M191" s="425">
        <v>32.947589999999998</v>
      </c>
    </row>
    <row r="192" spans="1:13">
      <c r="A192" s="245">
        <v>182</v>
      </c>
      <c r="B192" s="428" t="s">
        <v>773</v>
      </c>
      <c r="C192" s="425">
        <v>1086.95</v>
      </c>
      <c r="D192" s="426">
        <v>1098.3333333333333</v>
      </c>
      <c r="E192" s="426">
        <v>1068.6666666666665</v>
      </c>
      <c r="F192" s="426">
        <v>1050.3833333333332</v>
      </c>
      <c r="G192" s="426">
        <v>1020.7166666666665</v>
      </c>
      <c r="H192" s="426">
        <v>1116.6166666666666</v>
      </c>
      <c r="I192" s="426">
        <v>1146.2833333333331</v>
      </c>
      <c r="J192" s="426">
        <v>1164.5666666666666</v>
      </c>
      <c r="K192" s="425">
        <v>1128</v>
      </c>
      <c r="L192" s="425">
        <v>1080.05</v>
      </c>
      <c r="M192" s="425">
        <v>0.46588000000000002</v>
      </c>
    </row>
    <row r="193" spans="1:13">
      <c r="A193" s="245">
        <v>183</v>
      </c>
      <c r="B193" s="428" t="s">
        <v>372</v>
      </c>
      <c r="C193" s="425">
        <v>654.95000000000005</v>
      </c>
      <c r="D193" s="426">
        <v>652.68333333333339</v>
      </c>
      <c r="E193" s="426">
        <v>646.41666666666674</v>
      </c>
      <c r="F193" s="426">
        <v>637.88333333333333</v>
      </c>
      <c r="G193" s="426">
        <v>631.61666666666667</v>
      </c>
      <c r="H193" s="426">
        <v>661.21666666666681</v>
      </c>
      <c r="I193" s="426">
        <v>667.48333333333346</v>
      </c>
      <c r="J193" s="426">
        <v>676.01666666666688</v>
      </c>
      <c r="K193" s="425">
        <v>658.95</v>
      </c>
      <c r="L193" s="425">
        <v>644.15</v>
      </c>
      <c r="M193" s="425">
        <v>17.392389999999999</v>
      </c>
    </row>
    <row r="194" spans="1:13">
      <c r="A194" s="245">
        <v>184</v>
      </c>
      <c r="B194" s="428" t="s">
        <v>373</v>
      </c>
      <c r="C194" s="425">
        <v>73.7</v>
      </c>
      <c r="D194" s="426">
        <v>74.2</v>
      </c>
      <c r="E194" s="426">
        <v>73</v>
      </c>
      <c r="F194" s="426">
        <v>72.3</v>
      </c>
      <c r="G194" s="426">
        <v>71.099999999999994</v>
      </c>
      <c r="H194" s="426">
        <v>74.900000000000006</v>
      </c>
      <c r="I194" s="426">
        <v>76.100000000000023</v>
      </c>
      <c r="J194" s="426">
        <v>76.800000000000011</v>
      </c>
      <c r="K194" s="425">
        <v>75.400000000000006</v>
      </c>
      <c r="L194" s="425">
        <v>73.5</v>
      </c>
      <c r="M194" s="425">
        <v>7.1450899999999997</v>
      </c>
    </row>
    <row r="195" spans="1:13">
      <c r="A195" s="245">
        <v>185</v>
      </c>
      <c r="B195" s="428" t="s">
        <v>374</v>
      </c>
      <c r="C195" s="425">
        <v>359.85</v>
      </c>
      <c r="D195" s="426">
        <v>360.93333333333334</v>
      </c>
      <c r="E195" s="426">
        <v>356.91666666666669</v>
      </c>
      <c r="F195" s="426">
        <v>353.98333333333335</v>
      </c>
      <c r="G195" s="426">
        <v>349.9666666666667</v>
      </c>
      <c r="H195" s="426">
        <v>363.86666666666667</v>
      </c>
      <c r="I195" s="426">
        <v>367.88333333333333</v>
      </c>
      <c r="J195" s="426">
        <v>370.81666666666666</v>
      </c>
      <c r="K195" s="425">
        <v>364.95</v>
      </c>
      <c r="L195" s="425">
        <v>358</v>
      </c>
      <c r="M195" s="425">
        <v>2.76159</v>
      </c>
    </row>
    <row r="196" spans="1:13">
      <c r="A196" s="245">
        <v>186</v>
      </c>
      <c r="B196" s="428" t="s">
        <v>375</v>
      </c>
      <c r="C196" s="425">
        <v>110.75</v>
      </c>
      <c r="D196" s="426">
        <v>111.3</v>
      </c>
      <c r="E196" s="426">
        <v>109.85</v>
      </c>
      <c r="F196" s="426">
        <v>108.95</v>
      </c>
      <c r="G196" s="426">
        <v>107.5</v>
      </c>
      <c r="H196" s="426">
        <v>112.19999999999999</v>
      </c>
      <c r="I196" s="426">
        <v>113.65</v>
      </c>
      <c r="J196" s="426">
        <v>114.54999999999998</v>
      </c>
      <c r="K196" s="425">
        <v>112.75</v>
      </c>
      <c r="L196" s="425">
        <v>110.4</v>
      </c>
      <c r="M196" s="425">
        <v>5.3252300000000004</v>
      </c>
    </row>
    <row r="197" spans="1:13">
      <c r="A197" s="245">
        <v>187</v>
      </c>
      <c r="B197" s="428" t="s">
        <v>376</v>
      </c>
      <c r="C197" s="425">
        <v>112.05</v>
      </c>
      <c r="D197" s="426">
        <v>112.26666666666665</v>
      </c>
      <c r="E197" s="426">
        <v>111.18333333333331</v>
      </c>
      <c r="F197" s="426">
        <v>110.31666666666666</v>
      </c>
      <c r="G197" s="426">
        <v>109.23333333333332</v>
      </c>
      <c r="H197" s="426">
        <v>113.1333333333333</v>
      </c>
      <c r="I197" s="426">
        <v>114.21666666666664</v>
      </c>
      <c r="J197" s="426">
        <v>115.08333333333329</v>
      </c>
      <c r="K197" s="425">
        <v>113.35</v>
      </c>
      <c r="L197" s="425">
        <v>111.4</v>
      </c>
      <c r="M197" s="425">
        <v>8.7297700000000003</v>
      </c>
    </row>
    <row r="198" spans="1:13">
      <c r="A198" s="245">
        <v>188</v>
      </c>
      <c r="B198" s="428" t="s">
        <v>246</v>
      </c>
      <c r="C198" s="425">
        <v>339.55</v>
      </c>
      <c r="D198" s="426">
        <v>338.05</v>
      </c>
      <c r="E198" s="426">
        <v>335.8</v>
      </c>
      <c r="F198" s="426">
        <v>332.05</v>
      </c>
      <c r="G198" s="426">
        <v>329.8</v>
      </c>
      <c r="H198" s="426">
        <v>341.8</v>
      </c>
      <c r="I198" s="426">
        <v>344.05</v>
      </c>
      <c r="J198" s="426">
        <v>347.8</v>
      </c>
      <c r="K198" s="425">
        <v>340.3</v>
      </c>
      <c r="L198" s="425">
        <v>334.3</v>
      </c>
      <c r="M198" s="425">
        <v>11.081519999999999</v>
      </c>
    </row>
    <row r="199" spans="1:13">
      <c r="A199" s="245">
        <v>189</v>
      </c>
      <c r="B199" s="428" t="s">
        <v>377</v>
      </c>
      <c r="C199" s="425">
        <v>690.1</v>
      </c>
      <c r="D199" s="426">
        <v>691.98333333333323</v>
      </c>
      <c r="E199" s="426">
        <v>686.96666666666647</v>
      </c>
      <c r="F199" s="426">
        <v>683.83333333333326</v>
      </c>
      <c r="G199" s="426">
        <v>678.81666666666649</v>
      </c>
      <c r="H199" s="426">
        <v>695.11666666666645</v>
      </c>
      <c r="I199" s="426">
        <v>700.1333333333331</v>
      </c>
      <c r="J199" s="426">
        <v>703.26666666666642</v>
      </c>
      <c r="K199" s="425">
        <v>697</v>
      </c>
      <c r="L199" s="425">
        <v>688.85</v>
      </c>
      <c r="M199" s="425">
        <v>0.20188</v>
      </c>
    </row>
    <row r="200" spans="1:13">
      <c r="A200" s="245">
        <v>190</v>
      </c>
      <c r="B200" s="428" t="s">
        <v>247</v>
      </c>
      <c r="C200" s="425">
        <v>2192.1999999999998</v>
      </c>
      <c r="D200" s="426">
        <v>2216.2333333333331</v>
      </c>
      <c r="E200" s="426">
        <v>2148.4166666666661</v>
      </c>
      <c r="F200" s="426">
        <v>2104.6333333333328</v>
      </c>
      <c r="G200" s="426">
        <v>2036.8166666666657</v>
      </c>
      <c r="H200" s="426">
        <v>2260.0166666666664</v>
      </c>
      <c r="I200" s="426">
        <v>2327.833333333333</v>
      </c>
      <c r="J200" s="426">
        <v>2371.6166666666668</v>
      </c>
      <c r="K200" s="425">
        <v>2284.0500000000002</v>
      </c>
      <c r="L200" s="425">
        <v>2172.4499999999998</v>
      </c>
      <c r="M200" s="425">
        <v>2.1324700000000001</v>
      </c>
    </row>
    <row r="201" spans="1:13">
      <c r="A201" s="245">
        <v>191</v>
      </c>
      <c r="B201" s="428" t="s">
        <v>107</v>
      </c>
      <c r="C201" s="425">
        <v>989.7</v>
      </c>
      <c r="D201" s="426">
        <v>984.4666666666667</v>
      </c>
      <c r="E201" s="426">
        <v>974.33333333333337</v>
      </c>
      <c r="F201" s="426">
        <v>958.9666666666667</v>
      </c>
      <c r="G201" s="426">
        <v>948.83333333333337</v>
      </c>
      <c r="H201" s="426">
        <v>999.83333333333337</v>
      </c>
      <c r="I201" s="426">
        <v>1009.9666666666666</v>
      </c>
      <c r="J201" s="426">
        <v>1025.3333333333335</v>
      </c>
      <c r="K201" s="425">
        <v>994.6</v>
      </c>
      <c r="L201" s="425">
        <v>969.1</v>
      </c>
      <c r="M201" s="425">
        <v>46.865670000000001</v>
      </c>
    </row>
    <row r="202" spans="1:13">
      <c r="A202" s="245">
        <v>192</v>
      </c>
      <c r="B202" s="428" t="s">
        <v>248</v>
      </c>
      <c r="C202" s="425">
        <v>2934.55</v>
      </c>
      <c r="D202" s="426">
        <v>2940.4833333333336</v>
      </c>
      <c r="E202" s="426">
        <v>2910.9666666666672</v>
      </c>
      <c r="F202" s="426">
        <v>2887.3833333333337</v>
      </c>
      <c r="G202" s="426">
        <v>2857.8666666666672</v>
      </c>
      <c r="H202" s="426">
        <v>2964.0666666666671</v>
      </c>
      <c r="I202" s="426">
        <v>2993.5833333333335</v>
      </c>
      <c r="J202" s="426">
        <v>3017.166666666667</v>
      </c>
      <c r="K202" s="425">
        <v>2970</v>
      </c>
      <c r="L202" s="425">
        <v>2916.9</v>
      </c>
      <c r="M202" s="425">
        <v>1.1986600000000001</v>
      </c>
    </row>
    <row r="203" spans="1:13">
      <c r="A203" s="245">
        <v>193</v>
      </c>
      <c r="B203" s="428" t="s">
        <v>109</v>
      </c>
      <c r="C203" s="425">
        <v>1506.25</v>
      </c>
      <c r="D203" s="426">
        <v>1502.5666666666666</v>
      </c>
      <c r="E203" s="426">
        <v>1491.6833333333332</v>
      </c>
      <c r="F203" s="426">
        <v>1477.1166666666666</v>
      </c>
      <c r="G203" s="426">
        <v>1466.2333333333331</v>
      </c>
      <c r="H203" s="426">
        <v>1517.1333333333332</v>
      </c>
      <c r="I203" s="426">
        <v>1528.0166666666664</v>
      </c>
      <c r="J203" s="426">
        <v>1542.5833333333333</v>
      </c>
      <c r="K203" s="425">
        <v>1513.45</v>
      </c>
      <c r="L203" s="425">
        <v>1488</v>
      </c>
      <c r="M203" s="425">
        <v>73.925120000000007</v>
      </c>
    </row>
    <row r="204" spans="1:13">
      <c r="A204" s="245">
        <v>194</v>
      </c>
      <c r="B204" s="428" t="s">
        <v>249</v>
      </c>
      <c r="C204" s="425">
        <v>719.6</v>
      </c>
      <c r="D204" s="426">
        <v>718.03333333333342</v>
      </c>
      <c r="E204" s="426">
        <v>713.61666666666679</v>
      </c>
      <c r="F204" s="426">
        <v>707.63333333333333</v>
      </c>
      <c r="G204" s="426">
        <v>703.2166666666667</v>
      </c>
      <c r="H204" s="426">
        <v>724.01666666666688</v>
      </c>
      <c r="I204" s="426">
        <v>728.43333333333362</v>
      </c>
      <c r="J204" s="426">
        <v>734.41666666666697</v>
      </c>
      <c r="K204" s="425">
        <v>722.45</v>
      </c>
      <c r="L204" s="425">
        <v>712.05</v>
      </c>
      <c r="M204" s="425">
        <v>16.529820000000001</v>
      </c>
    </row>
    <row r="205" spans="1:13">
      <c r="A205" s="245">
        <v>195</v>
      </c>
      <c r="B205" s="428" t="s">
        <v>382</v>
      </c>
      <c r="C205" s="425">
        <v>66.75</v>
      </c>
      <c r="D205" s="426">
        <v>67.183333333333337</v>
      </c>
      <c r="E205" s="426">
        <v>65.366666666666674</v>
      </c>
      <c r="F205" s="426">
        <v>63.983333333333334</v>
      </c>
      <c r="G205" s="426">
        <v>62.166666666666671</v>
      </c>
      <c r="H205" s="426">
        <v>68.566666666666677</v>
      </c>
      <c r="I205" s="426">
        <v>70.38333333333334</v>
      </c>
      <c r="J205" s="426">
        <v>71.76666666666668</v>
      </c>
      <c r="K205" s="425">
        <v>69</v>
      </c>
      <c r="L205" s="425">
        <v>65.8</v>
      </c>
      <c r="M205" s="425">
        <v>384.40938</v>
      </c>
    </row>
    <row r="206" spans="1:13">
      <c r="A206" s="245">
        <v>196</v>
      </c>
      <c r="B206" s="428" t="s">
        <v>378</v>
      </c>
      <c r="C206" s="425">
        <v>26.35</v>
      </c>
      <c r="D206" s="426">
        <v>26.583333333333332</v>
      </c>
      <c r="E206" s="426">
        <v>26.016666666666666</v>
      </c>
      <c r="F206" s="426">
        <v>25.683333333333334</v>
      </c>
      <c r="G206" s="426">
        <v>25.116666666666667</v>
      </c>
      <c r="H206" s="426">
        <v>26.916666666666664</v>
      </c>
      <c r="I206" s="426">
        <v>27.483333333333334</v>
      </c>
      <c r="J206" s="426">
        <v>27.816666666666663</v>
      </c>
      <c r="K206" s="425">
        <v>27.15</v>
      </c>
      <c r="L206" s="425">
        <v>26.25</v>
      </c>
      <c r="M206" s="425">
        <v>55.239789999999999</v>
      </c>
    </row>
    <row r="207" spans="1:13">
      <c r="A207" s="245">
        <v>197</v>
      </c>
      <c r="B207" s="428" t="s">
        <v>379</v>
      </c>
      <c r="C207" s="425">
        <v>914.25</v>
      </c>
      <c r="D207" s="426">
        <v>921.1</v>
      </c>
      <c r="E207" s="426">
        <v>903.30000000000007</v>
      </c>
      <c r="F207" s="426">
        <v>892.35</v>
      </c>
      <c r="G207" s="426">
        <v>874.55000000000007</v>
      </c>
      <c r="H207" s="426">
        <v>932.05000000000007</v>
      </c>
      <c r="I207" s="426">
        <v>949.85</v>
      </c>
      <c r="J207" s="426">
        <v>960.80000000000007</v>
      </c>
      <c r="K207" s="425">
        <v>938.9</v>
      </c>
      <c r="L207" s="425">
        <v>910.15</v>
      </c>
      <c r="M207" s="425">
        <v>0.52637</v>
      </c>
    </row>
    <row r="208" spans="1:13">
      <c r="A208" s="245">
        <v>198</v>
      </c>
      <c r="B208" s="428" t="s">
        <v>105</v>
      </c>
      <c r="C208" s="425">
        <v>991.55</v>
      </c>
      <c r="D208" s="426">
        <v>993.81666666666661</v>
      </c>
      <c r="E208" s="426">
        <v>983.03333333333319</v>
      </c>
      <c r="F208" s="426">
        <v>974.51666666666654</v>
      </c>
      <c r="G208" s="426">
        <v>963.73333333333312</v>
      </c>
      <c r="H208" s="426">
        <v>1002.3333333333333</v>
      </c>
      <c r="I208" s="426">
        <v>1013.1166666666666</v>
      </c>
      <c r="J208" s="426">
        <v>1021.6333333333333</v>
      </c>
      <c r="K208" s="425">
        <v>1004.6</v>
      </c>
      <c r="L208" s="425">
        <v>985.3</v>
      </c>
      <c r="M208" s="425">
        <v>7.1851900000000004</v>
      </c>
    </row>
    <row r="209" spans="1:13">
      <c r="A209" s="245">
        <v>199</v>
      </c>
      <c r="B209" s="428" t="s">
        <v>380</v>
      </c>
      <c r="C209" s="425">
        <v>249.7</v>
      </c>
      <c r="D209" s="426">
        <v>252</v>
      </c>
      <c r="E209" s="426">
        <v>245.95</v>
      </c>
      <c r="F209" s="426">
        <v>242.2</v>
      </c>
      <c r="G209" s="426">
        <v>236.14999999999998</v>
      </c>
      <c r="H209" s="426">
        <v>255.75</v>
      </c>
      <c r="I209" s="426">
        <v>261.8</v>
      </c>
      <c r="J209" s="426">
        <v>265.55</v>
      </c>
      <c r="K209" s="425">
        <v>258.05</v>
      </c>
      <c r="L209" s="425">
        <v>248.25</v>
      </c>
      <c r="M209" s="425">
        <v>4.1569000000000003</v>
      </c>
    </row>
    <row r="210" spans="1:13">
      <c r="A210" s="245">
        <v>200</v>
      </c>
      <c r="B210" s="428" t="s">
        <v>381</v>
      </c>
      <c r="C210" s="425">
        <v>397.55</v>
      </c>
      <c r="D210" s="426">
        <v>402.59999999999997</v>
      </c>
      <c r="E210" s="426">
        <v>390.44999999999993</v>
      </c>
      <c r="F210" s="426">
        <v>383.34999999999997</v>
      </c>
      <c r="G210" s="426">
        <v>371.19999999999993</v>
      </c>
      <c r="H210" s="426">
        <v>409.69999999999993</v>
      </c>
      <c r="I210" s="426">
        <v>421.84999999999991</v>
      </c>
      <c r="J210" s="426">
        <v>428.94999999999993</v>
      </c>
      <c r="K210" s="425">
        <v>414.75</v>
      </c>
      <c r="L210" s="425">
        <v>395.5</v>
      </c>
      <c r="M210" s="425">
        <v>1.6781600000000001</v>
      </c>
    </row>
    <row r="211" spans="1:13">
      <c r="A211" s="245">
        <v>201</v>
      </c>
      <c r="B211" s="428" t="s">
        <v>110</v>
      </c>
      <c r="C211" s="425">
        <v>2906.95</v>
      </c>
      <c r="D211" s="426">
        <v>2913.4833333333336</v>
      </c>
      <c r="E211" s="426">
        <v>2886.9666666666672</v>
      </c>
      <c r="F211" s="426">
        <v>2866.9833333333336</v>
      </c>
      <c r="G211" s="426">
        <v>2840.4666666666672</v>
      </c>
      <c r="H211" s="426">
        <v>2933.4666666666672</v>
      </c>
      <c r="I211" s="426">
        <v>2959.9833333333336</v>
      </c>
      <c r="J211" s="426">
        <v>2979.9666666666672</v>
      </c>
      <c r="K211" s="425">
        <v>2940</v>
      </c>
      <c r="L211" s="425">
        <v>2893.5</v>
      </c>
      <c r="M211" s="425">
        <v>8.4465299999999992</v>
      </c>
    </row>
    <row r="212" spans="1:13">
      <c r="A212" s="245">
        <v>202</v>
      </c>
      <c r="B212" s="428" t="s">
        <v>383</v>
      </c>
      <c r="C212" s="425">
        <v>59.25</v>
      </c>
      <c r="D212" s="426">
        <v>59.716666666666669</v>
      </c>
      <c r="E212" s="426">
        <v>58.033333333333339</v>
      </c>
      <c r="F212" s="426">
        <v>56.81666666666667</v>
      </c>
      <c r="G212" s="426">
        <v>55.13333333333334</v>
      </c>
      <c r="H212" s="426">
        <v>60.933333333333337</v>
      </c>
      <c r="I212" s="426">
        <v>62.616666666666674</v>
      </c>
      <c r="J212" s="426">
        <v>63.833333333333336</v>
      </c>
      <c r="K212" s="425">
        <v>61.4</v>
      </c>
      <c r="L212" s="425">
        <v>58.5</v>
      </c>
      <c r="M212" s="425">
        <v>118.90809</v>
      </c>
    </row>
    <row r="213" spans="1:13">
      <c r="A213" s="245">
        <v>203</v>
      </c>
      <c r="B213" s="428" t="s">
        <v>112</v>
      </c>
      <c r="C213" s="425">
        <v>369.05</v>
      </c>
      <c r="D213" s="426">
        <v>369.2</v>
      </c>
      <c r="E213" s="426">
        <v>365.95</v>
      </c>
      <c r="F213" s="426">
        <v>362.85</v>
      </c>
      <c r="G213" s="426">
        <v>359.6</v>
      </c>
      <c r="H213" s="426">
        <v>372.29999999999995</v>
      </c>
      <c r="I213" s="426">
        <v>375.54999999999995</v>
      </c>
      <c r="J213" s="426">
        <v>378.64999999999992</v>
      </c>
      <c r="K213" s="425">
        <v>372.45</v>
      </c>
      <c r="L213" s="425">
        <v>366.1</v>
      </c>
      <c r="M213" s="425">
        <v>90.669539999999998</v>
      </c>
    </row>
    <row r="214" spans="1:13">
      <c r="A214" s="245">
        <v>204</v>
      </c>
      <c r="B214" s="428" t="s">
        <v>384</v>
      </c>
      <c r="C214" s="425">
        <v>1019.2</v>
      </c>
      <c r="D214" s="426">
        <v>1023.7833333333333</v>
      </c>
      <c r="E214" s="426">
        <v>1008.5666666666666</v>
      </c>
      <c r="F214" s="426">
        <v>997.93333333333328</v>
      </c>
      <c r="G214" s="426">
        <v>982.71666666666658</v>
      </c>
      <c r="H214" s="426">
        <v>1034.4166666666665</v>
      </c>
      <c r="I214" s="426">
        <v>1049.6333333333332</v>
      </c>
      <c r="J214" s="426">
        <v>1060.2666666666667</v>
      </c>
      <c r="K214" s="425">
        <v>1039</v>
      </c>
      <c r="L214" s="425">
        <v>1013.15</v>
      </c>
      <c r="M214" s="425">
        <v>1.2337100000000001</v>
      </c>
    </row>
    <row r="215" spans="1:13">
      <c r="A215" s="245">
        <v>205</v>
      </c>
      <c r="B215" s="428" t="s">
        <v>385</v>
      </c>
      <c r="C215" s="425">
        <v>149.19999999999999</v>
      </c>
      <c r="D215" s="426">
        <v>150.15</v>
      </c>
      <c r="E215" s="426">
        <v>146.5</v>
      </c>
      <c r="F215" s="426">
        <v>143.79999999999998</v>
      </c>
      <c r="G215" s="426">
        <v>140.14999999999998</v>
      </c>
      <c r="H215" s="426">
        <v>152.85000000000002</v>
      </c>
      <c r="I215" s="426">
        <v>156.50000000000006</v>
      </c>
      <c r="J215" s="426">
        <v>159.20000000000005</v>
      </c>
      <c r="K215" s="425">
        <v>153.80000000000001</v>
      </c>
      <c r="L215" s="425">
        <v>147.44999999999999</v>
      </c>
      <c r="M215" s="425">
        <v>22.185880000000001</v>
      </c>
    </row>
    <row r="216" spans="1:13">
      <c r="A216" s="245">
        <v>206</v>
      </c>
      <c r="B216" s="428" t="s">
        <v>113</v>
      </c>
      <c r="C216" s="425">
        <v>295.39999999999998</v>
      </c>
      <c r="D216" s="426">
        <v>297.28333333333336</v>
      </c>
      <c r="E216" s="426">
        <v>292.2166666666667</v>
      </c>
      <c r="F216" s="426">
        <v>289.03333333333336</v>
      </c>
      <c r="G216" s="426">
        <v>283.9666666666667</v>
      </c>
      <c r="H216" s="426">
        <v>300.4666666666667</v>
      </c>
      <c r="I216" s="426">
        <v>305.53333333333342</v>
      </c>
      <c r="J216" s="426">
        <v>308.7166666666667</v>
      </c>
      <c r="K216" s="425">
        <v>302.35000000000002</v>
      </c>
      <c r="L216" s="425">
        <v>294.10000000000002</v>
      </c>
      <c r="M216" s="425">
        <v>37.271329999999999</v>
      </c>
    </row>
    <row r="217" spans="1:13">
      <c r="A217" s="245">
        <v>207</v>
      </c>
      <c r="B217" s="428" t="s">
        <v>114</v>
      </c>
      <c r="C217" s="425">
        <v>2490.15</v>
      </c>
      <c r="D217" s="426">
        <v>2489.6833333333338</v>
      </c>
      <c r="E217" s="426">
        <v>2474.5666666666675</v>
      </c>
      <c r="F217" s="426">
        <v>2458.9833333333336</v>
      </c>
      <c r="G217" s="426">
        <v>2443.8666666666672</v>
      </c>
      <c r="H217" s="426">
        <v>2505.2666666666678</v>
      </c>
      <c r="I217" s="426">
        <v>2520.3833333333337</v>
      </c>
      <c r="J217" s="426">
        <v>2535.9666666666681</v>
      </c>
      <c r="K217" s="425">
        <v>2504.8000000000002</v>
      </c>
      <c r="L217" s="425">
        <v>2474.1</v>
      </c>
      <c r="M217" s="425">
        <v>7.5968099999999996</v>
      </c>
    </row>
    <row r="218" spans="1:13">
      <c r="A218" s="245">
        <v>208</v>
      </c>
      <c r="B218" s="428" t="s">
        <v>250</v>
      </c>
      <c r="C218" s="425">
        <v>336.05</v>
      </c>
      <c r="D218" s="426">
        <v>334.86666666666667</v>
      </c>
      <c r="E218" s="426">
        <v>330.83333333333337</v>
      </c>
      <c r="F218" s="426">
        <v>325.61666666666667</v>
      </c>
      <c r="G218" s="426">
        <v>321.58333333333337</v>
      </c>
      <c r="H218" s="426">
        <v>340.08333333333337</v>
      </c>
      <c r="I218" s="426">
        <v>344.11666666666667</v>
      </c>
      <c r="J218" s="426">
        <v>349.33333333333337</v>
      </c>
      <c r="K218" s="425">
        <v>338.9</v>
      </c>
      <c r="L218" s="425">
        <v>329.65</v>
      </c>
      <c r="M218" s="425">
        <v>14.00581</v>
      </c>
    </row>
    <row r="219" spans="1:13">
      <c r="A219" s="245">
        <v>209</v>
      </c>
      <c r="B219" s="428" t="s">
        <v>386</v>
      </c>
      <c r="C219" s="425">
        <v>40174.949999999997</v>
      </c>
      <c r="D219" s="426">
        <v>40329.816666666666</v>
      </c>
      <c r="E219" s="426">
        <v>39935.133333333331</v>
      </c>
      <c r="F219" s="426">
        <v>39695.316666666666</v>
      </c>
      <c r="G219" s="426">
        <v>39300.633333333331</v>
      </c>
      <c r="H219" s="426">
        <v>40569.633333333331</v>
      </c>
      <c r="I219" s="426">
        <v>40964.316666666666</v>
      </c>
      <c r="J219" s="426">
        <v>41204.133333333331</v>
      </c>
      <c r="K219" s="425">
        <v>40724.5</v>
      </c>
      <c r="L219" s="425">
        <v>40090</v>
      </c>
      <c r="M219" s="425">
        <v>2.068E-2</v>
      </c>
    </row>
    <row r="220" spans="1:13">
      <c r="A220" s="245">
        <v>210</v>
      </c>
      <c r="B220" s="428" t="s">
        <v>251</v>
      </c>
      <c r="C220" s="425">
        <v>54.9</v>
      </c>
      <c r="D220" s="426">
        <v>54.983333333333327</v>
      </c>
      <c r="E220" s="426">
        <v>54.216666666666654</v>
      </c>
      <c r="F220" s="426">
        <v>53.533333333333324</v>
      </c>
      <c r="G220" s="426">
        <v>52.766666666666652</v>
      </c>
      <c r="H220" s="426">
        <v>55.666666666666657</v>
      </c>
      <c r="I220" s="426">
        <v>56.433333333333323</v>
      </c>
      <c r="J220" s="426">
        <v>57.11666666666666</v>
      </c>
      <c r="K220" s="425">
        <v>55.75</v>
      </c>
      <c r="L220" s="425">
        <v>54.3</v>
      </c>
      <c r="M220" s="425">
        <v>42.577730000000003</v>
      </c>
    </row>
    <row r="221" spans="1:13">
      <c r="A221" s="245">
        <v>211</v>
      </c>
      <c r="B221" s="428" t="s">
        <v>108</v>
      </c>
      <c r="C221" s="425">
        <v>2487.4</v>
      </c>
      <c r="D221" s="426">
        <v>2495.7999999999997</v>
      </c>
      <c r="E221" s="426">
        <v>2476.5999999999995</v>
      </c>
      <c r="F221" s="426">
        <v>2465.7999999999997</v>
      </c>
      <c r="G221" s="426">
        <v>2446.5999999999995</v>
      </c>
      <c r="H221" s="426">
        <v>2506.5999999999995</v>
      </c>
      <c r="I221" s="426">
        <v>2525.7999999999993</v>
      </c>
      <c r="J221" s="426">
        <v>2536.5999999999995</v>
      </c>
      <c r="K221" s="425">
        <v>2515</v>
      </c>
      <c r="L221" s="425">
        <v>2485</v>
      </c>
      <c r="M221" s="425">
        <v>32.577060000000003</v>
      </c>
    </row>
    <row r="222" spans="1:13">
      <c r="A222" s="245">
        <v>212</v>
      </c>
      <c r="B222" s="428" t="s">
        <v>830</v>
      </c>
      <c r="C222" s="425">
        <v>290.14999999999998</v>
      </c>
      <c r="D222" s="426">
        <v>290.34999999999997</v>
      </c>
      <c r="E222" s="426">
        <v>287.79999999999995</v>
      </c>
      <c r="F222" s="426">
        <v>285.45</v>
      </c>
      <c r="G222" s="426">
        <v>282.89999999999998</v>
      </c>
      <c r="H222" s="426">
        <v>292.69999999999993</v>
      </c>
      <c r="I222" s="426">
        <v>295.25</v>
      </c>
      <c r="J222" s="426">
        <v>297.59999999999991</v>
      </c>
      <c r="K222" s="425">
        <v>292.89999999999998</v>
      </c>
      <c r="L222" s="425">
        <v>288</v>
      </c>
      <c r="M222" s="425">
        <v>0.51021000000000005</v>
      </c>
    </row>
    <row r="223" spans="1:13">
      <c r="A223" s="245">
        <v>213</v>
      </c>
      <c r="B223" s="428" t="s">
        <v>116</v>
      </c>
      <c r="C223" s="425">
        <v>634.04999999999995</v>
      </c>
      <c r="D223" s="426">
        <v>631.6</v>
      </c>
      <c r="E223" s="426">
        <v>626.90000000000009</v>
      </c>
      <c r="F223" s="426">
        <v>619.75000000000011</v>
      </c>
      <c r="G223" s="426">
        <v>615.05000000000018</v>
      </c>
      <c r="H223" s="426">
        <v>638.75</v>
      </c>
      <c r="I223" s="426">
        <v>643.45000000000005</v>
      </c>
      <c r="J223" s="426">
        <v>650.59999999999991</v>
      </c>
      <c r="K223" s="425">
        <v>636.29999999999995</v>
      </c>
      <c r="L223" s="425">
        <v>624.45000000000005</v>
      </c>
      <c r="M223" s="425">
        <v>128.15724</v>
      </c>
    </row>
    <row r="224" spans="1:13">
      <c r="A224" s="245">
        <v>214</v>
      </c>
      <c r="B224" s="428" t="s">
        <v>252</v>
      </c>
      <c r="C224" s="425">
        <v>1525.25</v>
      </c>
      <c r="D224" s="426">
        <v>1531.1333333333332</v>
      </c>
      <c r="E224" s="426">
        <v>1514.2666666666664</v>
      </c>
      <c r="F224" s="426">
        <v>1503.2833333333333</v>
      </c>
      <c r="G224" s="426">
        <v>1486.4166666666665</v>
      </c>
      <c r="H224" s="426">
        <v>1542.1166666666663</v>
      </c>
      <c r="I224" s="426">
        <v>1558.9833333333331</v>
      </c>
      <c r="J224" s="426">
        <v>1569.9666666666662</v>
      </c>
      <c r="K224" s="425">
        <v>1548</v>
      </c>
      <c r="L224" s="425">
        <v>1520.15</v>
      </c>
      <c r="M224" s="425">
        <v>2.1979500000000001</v>
      </c>
    </row>
    <row r="225" spans="1:13">
      <c r="A225" s="245">
        <v>215</v>
      </c>
      <c r="B225" s="428" t="s">
        <v>117</v>
      </c>
      <c r="C225" s="425">
        <v>601.04999999999995</v>
      </c>
      <c r="D225" s="426">
        <v>604.1</v>
      </c>
      <c r="E225" s="426">
        <v>596.95000000000005</v>
      </c>
      <c r="F225" s="426">
        <v>592.85</v>
      </c>
      <c r="G225" s="426">
        <v>585.70000000000005</v>
      </c>
      <c r="H225" s="426">
        <v>608.20000000000005</v>
      </c>
      <c r="I225" s="426">
        <v>615.34999999999991</v>
      </c>
      <c r="J225" s="426">
        <v>619.45000000000005</v>
      </c>
      <c r="K225" s="425">
        <v>611.25</v>
      </c>
      <c r="L225" s="425">
        <v>600</v>
      </c>
      <c r="M225" s="425">
        <v>17.845839999999999</v>
      </c>
    </row>
    <row r="226" spans="1:13">
      <c r="A226" s="245">
        <v>216</v>
      </c>
      <c r="B226" s="428" t="s">
        <v>387</v>
      </c>
      <c r="C226" s="425">
        <v>629.25</v>
      </c>
      <c r="D226" s="426">
        <v>633.15</v>
      </c>
      <c r="E226" s="426">
        <v>622.09999999999991</v>
      </c>
      <c r="F226" s="426">
        <v>614.94999999999993</v>
      </c>
      <c r="G226" s="426">
        <v>603.89999999999986</v>
      </c>
      <c r="H226" s="426">
        <v>640.29999999999995</v>
      </c>
      <c r="I226" s="426">
        <v>651.34999999999991</v>
      </c>
      <c r="J226" s="426">
        <v>658.5</v>
      </c>
      <c r="K226" s="425">
        <v>644.20000000000005</v>
      </c>
      <c r="L226" s="425">
        <v>626</v>
      </c>
      <c r="M226" s="425">
        <v>3.2418800000000001</v>
      </c>
    </row>
    <row r="227" spans="1:13">
      <c r="A227" s="245">
        <v>217</v>
      </c>
      <c r="B227" s="428" t="s">
        <v>388</v>
      </c>
      <c r="C227" s="425">
        <v>3247.9</v>
      </c>
      <c r="D227" s="426">
        <v>3292.9333333333329</v>
      </c>
      <c r="E227" s="426">
        <v>3195.9666666666658</v>
      </c>
      <c r="F227" s="426">
        <v>3144.0333333333328</v>
      </c>
      <c r="G227" s="426">
        <v>3047.0666666666657</v>
      </c>
      <c r="H227" s="426">
        <v>3344.8666666666659</v>
      </c>
      <c r="I227" s="426">
        <v>3441.833333333333</v>
      </c>
      <c r="J227" s="426">
        <v>3493.766666666666</v>
      </c>
      <c r="K227" s="425">
        <v>3389.9</v>
      </c>
      <c r="L227" s="425">
        <v>3241</v>
      </c>
      <c r="M227" s="425">
        <v>6.037E-2</v>
      </c>
    </row>
    <row r="228" spans="1:13">
      <c r="A228" s="245">
        <v>218</v>
      </c>
      <c r="B228" s="428" t="s">
        <v>253</v>
      </c>
      <c r="C228" s="425">
        <v>38.799999999999997</v>
      </c>
      <c r="D228" s="426">
        <v>39.049999999999997</v>
      </c>
      <c r="E228" s="426">
        <v>38.449999999999996</v>
      </c>
      <c r="F228" s="426">
        <v>38.1</v>
      </c>
      <c r="G228" s="426">
        <v>37.5</v>
      </c>
      <c r="H228" s="426">
        <v>39.399999999999991</v>
      </c>
      <c r="I228" s="426">
        <v>39.999999999999986</v>
      </c>
      <c r="J228" s="426">
        <v>40.349999999999987</v>
      </c>
      <c r="K228" s="425">
        <v>39.65</v>
      </c>
      <c r="L228" s="425">
        <v>38.700000000000003</v>
      </c>
      <c r="M228" s="425">
        <v>72.371170000000006</v>
      </c>
    </row>
    <row r="229" spans="1:13">
      <c r="A229" s="245">
        <v>219</v>
      </c>
      <c r="B229" s="428" t="s">
        <v>119</v>
      </c>
      <c r="C229" s="425">
        <v>56.9</v>
      </c>
      <c r="D229" s="426">
        <v>57.300000000000004</v>
      </c>
      <c r="E229" s="426">
        <v>56.350000000000009</v>
      </c>
      <c r="F229" s="426">
        <v>55.800000000000004</v>
      </c>
      <c r="G229" s="426">
        <v>54.850000000000009</v>
      </c>
      <c r="H229" s="426">
        <v>57.850000000000009</v>
      </c>
      <c r="I229" s="426">
        <v>58.800000000000011</v>
      </c>
      <c r="J229" s="426">
        <v>59.350000000000009</v>
      </c>
      <c r="K229" s="425">
        <v>58.25</v>
      </c>
      <c r="L229" s="425">
        <v>56.75</v>
      </c>
      <c r="M229" s="425">
        <v>265.22172999999998</v>
      </c>
    </row>
    <row r="230" spans="1:13">
      <c r="A230" s="245">
        <v>220</v>
      </c>
      <c r="B230" s="428" t="s">
        <v>389</v>
      </c>
      <c r="C230" s="425">
        <v>53.95</v>
      </c>
      <c r="D230" s="426">
        <v>53.833333333333336</v>
      </c>
      <c r="E230" s="426">
        <v>53.466666666666669</v>
      </c>
      <c r="F230" s="426">
        <v>52.983333333333334</v>
      </c>
      <c r="G230" s="426">
        <v>52.616666666666667</v>
      </c>
      <c r="H230" s="426">
        <v>54.31666666666667</v>
      </c>
      <c r="I230" s="426">
        <v>54.68333333333333</v>
      </c>
      <c r="J230" s="426">
        <v>55.166666666666671</v>
      </c>
      <c r="K230" s="425">
        <v>54.2</v>
      </c>
      <c r="L230" s="425">
        <v>53.35</v>
      </c>
      <c r="M230" s="425">
        <v>28.156269999999999</v>
      </c>
    </row>
    <row r="231" spans="1:13">
      <c r="A231" s="245">
        <v>221</v>
      </c>
      <c r="B231" s="428" t="s">
        <v>390</v>
      </c>
      <c r="C231" s="425">
        <v>1062.9000000000001</v>
      </c>
      <c r="D231" s="426">
        <v>1073.1000000000001</v>
      </c>
      <c r="E231" s="426">
        <v>1045.0500000000002</v>
      </c>
      <c r="F231" s="426">
        <v>1027.2</v>
      </c>
      <c r="G231" s="426">
        <v>999.15000000000009</v>
      </c>
      <c r="H231" s="426">
        <v>1090.9500000000003</v>
      </c>
      <c r="I231" s="426">
        <v>1119</v>
      </c>
      <c r="J231" s="426">
        <v>1136.8500000000004</v>
      </c>
      <c r="K231" s="425">
        <v>1101.1500000000001</v>
      </c>
      <c r="L231" s="425">
        <v>1055.25</v>
      </c>
      <c r="M231" s="425">
        <v>0.30758000000000002</v>
      </c>
    </row>
    <row r="232" spans="1:13">
      <c r="A232" s="245">
        <v>222</v>
      </c>
      <c r="B232" s="428" t="s">
        <v>391</v>
      </c>
      <c r="C232" s="425">
        <v>251.4</v>
      </c>
      <c r="D232" s="426">
        <v>251.13333333333333</v>
      </c>
      <c r="E232" s="426">
        <v>248.26666666666665</v>
      </c>
      <c r="F232" s="426">
        <v>245.13333333333333</v>
      </c>
      <c r="G232" s="426">
        <v>242.26666666666665</v>
      </c>
      <c r="H232" s="426">
        <v>254.26666666666665</v>
      </c>
      <c r="I232" s="426">
        <v>257.13333333333333</v>
      </c>
      <c r="J232" s="426">
        <v>260.26666666666665</v>
      </c>
      <c r="K232" s="425">
        <v>254</v>
      </c>
      <c r="L232" s="425">
        <v>248</v>
      </c>
      <c r="M232" s="425">
        <v>0.55484</v>
      </c>
    </row>
    <row r="233" spans="1:13">
      <c r="A233" s="245">
        <v>223</v>
      </c>
      <c r="B233" s="428" t="s">
        <v>746</v>
      </c>
      <c r="C233" s="425">
        <v>1142.75</v>
      </c>
      <c r="D233" s="426">
        <v>1140.6333333333334</v>
      </c>
      <c r="E233" s="426">
        <v>1134.1166666666668</v>
      </c>
      <c r="F233" s="426">
        <v>1125.4833333333333</v>
      </c>
      <c r="G233" s="426">
        <v>1118.9666666666667</v>
      </c>
      <c r="H233" s="426">
        <v>1149.2666666666669</v>
      </c>
      <c r="I233" s="426">
        <v>1155.7833333333338</v>
      </c>
      <c r="J233" s="426">
        <v>1164.416666666667</v>
      </c>
      <c r="K233" s="425">
        <v>1147.1500000000001</v>
      </c>
      <c r="L233" s="425">
        <v>1132</v>
      </c>
      <c r="M233" s="425">
        <v>0.20865</v>
      </c>
    </row>
    <row r="234" spans="1:13">
      <c r="A234" s="245">
        <v>224</v>
      </c>
      <c r="B234" s="428" t="s">
        <v>750</v>
      </c>
      <c r="C234" s="425">
        <v>620.20000000000005</v>
      </c>
      <c r="D234" s="426">
        <v>623.44999999999993</v>
      </c>
      <c r="E234" s="426">
        <v>614.74999999999989</v>
      </c>
      <c r="F234" s="426">
        <v>609.29999999999995</v>
      </c>
      <c r="G234" s="426">
        <v>600.59999999999991</v>
      </c>
      <c r="H234" s="426">
        <v>628.89999999999986</v>
      </c>
      <c r="I234" s="426">
        <v>637.59999999999991</v>
      </c>
      <c r="J234" s="426">
        <v>643.04999999999984</v>
      </c>
      <c r="K234" s="425">
        <v>632.15</v>
      </c>
      <c r="L234" s="425">
        <v>618</v>
      </c>
      <c r="M234" s="425">
        <v>1.9422200000000001</v>
      </c>
    </row>
    <row r="235" spans="1:13">
      <c r="A235" s="245">
        <v>225</v>
      </c>
      <c r="B235" s="428" t="s">
        <v>392</v>
      </c>
      <c r="C235" s="425">
        <v>166.95</v>
      </c>
      <c r="D235" s="426">
        <v>166.79999999999998</v>
      </c>
      <c r="E235" s="426">
        <v>162.64999999999998</v>
      </c>
      <c r="F235" s="426">
        <v>158.35</v>
      </c>
      <c r="G235" s="426">
        <v>154.19999999999999</v>
      </c>
      <c r="H235" s="426">
        <v>171.09999999999997</v>
      </c>
      <c r="I235" s="426">
        <v>175.25</v>
      </c>
      <c r="J235" s="426">
        <v>179.54999999999995</v>
      </c>
      <c r="K235" s="425">
        <v>170.95</v>
      </c>
      <c r="L235" s="425">
        <v>162.5</v>
      </c>
      <c r="M235" s="425">
        <v>104.87175000000001</v>
      </c>
    </row>
    <row r="236" spans="1:13">
      <c r="A236" s="245">
        <v>226</v>
      </c>
      <c r="B236" s="428" t="s">
        <v>393</v>
      </c>
      <c r="C236" s="425">
        <v>47.75</v>
      </c>
      <c r="D236" s="426">
        <v>48</v>
      </c>
      <c r="E236" s="426">
        <v>47.35</v>
      </c>
      <c r="F236" s="426">
        <v>46.95</v>
      </c>
      <c r="G236" s="426">
        <v>46.300000000000004</v>
      </c>
      <c r="H236" s="426">
        <v>48.4</v>
      </c>
      <c r="I236" s="426">
        <v>49.050000000000004</v>
      </c>
      <c r="J236" s="426">
        <v>49.449999999999996</v>
      </c>
      <c r="K236" s="425">
        <v>48.65</v>
      </c>
      <c r="L236" s="425">
        <v>47.6</v>
      </c>
      <c r="M236" s="425">
        <v>16.041229999999999</v>
      </c>
    </row>
    <row r="237" spans="1:13">
      <c r="A237" s="245">
        <v>227</v>
      </c>
      <c r="B237" s="428" t="s">
        <v>126</v>
      </c>
      <c r="C237" s="425">
        <v>203.25</v>
      </c>
      <c r="D237" s="426">
        <v>203.48333333333335</v>
      </c>
      <c r="E237" s="426">
        <v>202.31666666666669</v>
      </c>
      <c r="F237" s="426">
        <v>201.38333333333335</v>
      </c>
      <c r="G237" s="426">
        <v>200.2166666666667</v>
      </c>
      <c r="H237" s="426">
        <v>204.41666666666669</v>
      </c>
      <c r="I237" s="426">
        <v>205.58333333333331</v>
      </c>
      <c r="J237" s="426">
        <v>206.51666666666668</v>
      </c>
      <c r="K237" s="425">
        <v>204.65</v>
      </c>
      <c r="L237" s="425">
        <v>202.55</v>
      </c>
      <c r="M237" s="425">
        <v>224.35272000000001</v>
      </c>
    </row>
    <row r="238" spans="1:13">
      <c r="A238" s="245">
        <v>228</v>
      </c>
      <c r="B238" s="428" t="s">
        <v>395</v>
      </c>
      <c r="C238" s="425">
        <v>130.80000000000001</v>
      </c>
      <c r="D238" s="426">
        <v>132.08333333333334</v>
      </c>
      <c r="E238" s="426">
        <v>128.76666666666668</v>
      </c>
      <c r="F238" s="426">
        <v>126.73333333333335</v>
      </c>
      <c r="G238" s="426">
        <v>123.41666666666669</v>
      </c>
      <c r="H238" s="426">
        <v>134.11666666666667</v>
      </c>
      <c r="I238" s="426">
        <v>137.43333333333334</v>
      </c>
      <c r="J238" s="426">
        <v>139.46666666666667</v>
      </c>
      <c r="K238" s="425">
        <v>135.4</v>
      </c>
      <c r="L238" s="425">
        <v>130.05000000000001</v>
      </c>
      <c r="M238" s="425">
        <v>14.33137</v>
      </c>
    </row>
    <row r="239" spans="1:13">
      <c r="A239" s="245">
        <v>229</v>
      </c>
      <c r="B239" s="428" t="s">
        <v>396</v>
      </c>
      <c r="C239" s="425">
        <v>193.7</v>
      </c>
      <c r="D239" s="426">
        <v>193.88333333333335</v>
      </c>
      <c r="E239" s="426">
        <v>192.1166666666667</v>
      </c>
      <c r="F239" s="426">
        <v>190.53333333333336</v>
      </c>
      <c r="G239" s="426">
        <v>188.76666666666671</v>
      </c>
      <c r="H239" s="426">
        <v>195.4666666666667</v>
      </c>
      <c r="I239" s="426">
        <v>197.23333333333335</v>
      </c>
      <c r="J239" s="426">
        <v>198.81666666666669</v>
      </c>
      <c r="K239" s="425">
        <v>195.65</v>
      </c>
      <c r="L239" s="425">
        <v>192.3</v>
      </c>
      <c r="M239" s="425">
        <v>13.6465</v>
      </c>
    </row>
    <row r="240" spans="1:13">
      <c r="A240" s="245">
        <v>230</v>
      </c>
      <c r="B240" s="428" t="s">
        <v>115</v>
      </c>
      <c r="C240" s="425">
        <v>264.45</v>
      </c>
      <c r="D240" s="426">
        <v>266.65000000000003</v>
      </c>
      <c r="E240" s="426">
        <v>260.80000000000007</v>
      </c>
      <c r="F240" s="426">
        <v>257.15000000000003</v>
      </c>
      <c r="G240" s="426">
        <v>251.30000000000007</v>
      </c>
      <c r="H240" s="426">
        <v>270.30000000000007</v>
      </c>
      <c r="I240" s="426">
        <v>276.15000000000009</v>
      </c>
      <c r="J240" s="426">
        <v>279.80000000000007</v>
      </c>
      <c r="K240" s="425">
        <v>272.5</v>
      </c>
      <c r="L240" s="425">
        <v>263</v>
      </c>
      <c r="M240" s="425">
        <v>165.63299000000001</v>
      </c>
    </row>
    <row r="241" spans="1:13">
      <c r="A241" s="245">
        <v>231</v>
      </c>
      <c r="B241" s="428" t="s">
        <v>397</v>
      </c>
      <c r="C241" s="425">
        <v>121.6</v>
      </c>
      <c r="D241" s="426">
        <v>121.3</v>
      </c>
      <c r="E241" s="426">
        <v>117.39999999999999</v>
      </c>
      <c r="F241" s="426">
        <v>113.19999999999999</v>
      </c>
      <c r="G241" s="426">
        <v>109.29999999999998</v>
      </c>
      <c r="H241" s="426">
        <v>125.5</v>
      </c>
      <c r="I241" s="426">
        <v>129.4</v>
      </c>
      <c r="J241" s="426">
        <v>133.60000000000002</v>
      </c>
      <c r="K241" s="425">
        <v>125.2</v>
      </c>
      <c r="L241" s="425">
        <v>117.1</v>
      </c>
      <c r="M241" s="425">
        <v>347.92651000000001</v>
      </c>
    </row>
    <row r="242" spans="1:13">
      <c r="A242" s="245">
        <v>232</v>
      </c>
      <c r="B242" s="428" t="s">
        <v>747</v>
      </c>
      <c r="C242" s="425">
        <v>7081.75</v>
      </c>
      <c r="D242" s="426">
        <v>7102.5999999999995</v>
      </c>
      <c r="E242" s="426">
        <v>7029.3999999999987</v>
      </c>
      <c r="F242" s="426">
        <v>6977.0499999999993</v>
      </c>
      <c r="G242" s="426">
        <v>6903.8499999999985</v>
      </c>
      <c r="H242" s="426">
        <v>7154.9499999999989</v>
      </c>
      <c r="I242" s="426">
        <v>7228.15</v>
      </c>
      <c r="J242" s="426">
        <v>7280.4999999999991</v>
      </c>
      <c r="K242" s="425">
        <v>7175.8</v>
      </c>
      <c r="L242" s="425">
        <v>7050.25</v>
      </c>
      <c r="M242" s="425">
        <v>0.59253999999999996</v>
      </c>
    </row>
    <row r="243" spans="1:13">
      <c r="A243" s="245">
        <v>233</v>
      </c>
      <c r="B243" s="428" t="s">
        <v>254</v>
      </c>
      <c r="C243" s="425">
        <v>147.35</v>
      </c>
      <c r="D243" s="426">
        <v>148.13333333333333</v>
      </c>
      <c r="E243" s="426">
        <v>145.56666666666666</v>
      </c>
      <c r="F243" s="426">
        <v>143.78333333333333</v>
      </c>
      <c r="G243" s="426">
        <v>141.21666666666667</v>
      </c>
      <c r="H243" s="426">
        <v>149.91666666666666</v>
      </c>
      <c r="I243" s="426">
        <v>152.48333333333332</v>
      </c>
      <c r="J243" s="426">
        <v>154.26666666666665</v>
      </c>
      <c r="K243" s="425">
        <v>150.69999999999999</v>
      </c>
      <c r="L243" s="425">
        <v>146.35</v>
      </c>
      <c r="M243" s="425">
        <v>18.362459999999999</v>
      </c>
    </row>
    <row r="244" spans="1:13">
      <c r="A244" s="245">
        <v>234</v>
      </c>
      <c r="B244" s="428" t="s">
        <v>398</v>
      </c>
      <c r="C244" s="425">
        <v>374.5</v>
      </c>
      <c r="D244" s="426">
        <v>373.7</v>
      </c>
      <c r="E244" s="426">
        <v>370.2</v>
      </c>
      <c r="F244" s="426">
        <v>365.9</v>
      </c>
      <c r="G244" s="426">
        <v>362.4</v>
      </c>
      <c r="H244" s="426">
        <v>378</v>
      </c>
      <c r="I244" s="426">
        <v>381.5</v>
      </c>
      <c r="J244" s="426">
        <v>385.8</v>
      </c>
      <c r="K244" s="425">
        <v>377.2</v>
      </c>
      <c r="L244" s="425">
        <v>369.4</v>
      </c>
      <c r="M244" s="425">
        <v>14.398490000000001</v>
      </c>
    </row>
    <row r="245" spans="1:13">
      <c r="A245" s="245">
        <v>235</v>
      </c>
      <c r="B245" s="428" t="s">
        <v>255</v>
      </c>
      <c r="C245" s="425">
        <v>145.75</v>
      </c>
      <c r="D245" s="426">
        <v>145.08333333333334</v>
      </c>
      <c r="E245" s="426">
        <v>142.66666666666669</v>
      </c>
      <c r="F245" s="426">
        <v>139.58333333333334</v>
      </c>
      <c r="G245" s="426">
        <v>137.16666666666669</v>
      </c>
      <c r="H245" s="426">
        <v>148.16666666666669</v>
      </c>
      <c r="I245" s="426">
        <v>150.58333333333337</v>
      </c>
      <c r="J245" s="426">
        <v>153.66666666666669</v>
      </c>
      <c r="K245" s="425">
        <v>147.5</v>
      </c>
      <c r="L245" s="425">
        <v>142</v>
      </c>
      <c r="M245" s="425">
        <v>44.786239999999999</v>
      </c>
    </row>
    <row r="246" spans="1:13">
      <c r="A246" s="245">
        <v>236</v>
      </c>
      <c r="B246" s="428" t="s">
        <v>125</v>
      </c>
      <c r="C246" s="425">
        <v>111.45</v>
      </c>
      <c r="D246" s="426">
        <v>112.03333333333335</v>
      </c>
      <c r="E246" s="426">
        <v>110.4666666666667</v>
      </c>
      <c r="F246" s="426">
        <v>109.48333333333335</v>
      </c>
      <c r="G246" s="426">
        <v>107.9166666666667</v>
      </c>
      <c r="H246" s="426">
        <v>113.01666666666669</v>
      </c>
      <c r="I246" s="426">
        <v>114.58333333333333</v>
      </c>
      <c r="J246" s="426">
        <v>115.56666666666669</v>
      </c>
      <c r="K246" s="425">
        <v>113.6</v>
      </c>
      <c r="L246" s="425">
        <v>111.05</v>
      </c>
      <c r="M246" s="425">
        <v>79.917370000000005</v>
      </c>
    </row>
    <row r="247" spans="1:13">
      <c r="A247" s="245">
        <v>237</v>
      </c>
      <c r="B247" s="428" t="s">
        <v>399</v>
      </c>
      <c r="C247" s="425">
        <v>23.1</v>
      </c>
      <c r="D247" s="426">
        <v>23.233333333333334</v>
      </c>
      <c r="E247" s="426">
        <v>22.666666666666668</v>
      </c>
      <c r="F247" s="426">
        <v>22.233333333333334</v>
      </c>
      <c r="G247" s="426">
        <v>21.666666666666668</v>
      </c>
      <c r="H247" s="426">
        <v>23.666666666666668</v>
      </c>
      <c r="I247" s="426">
        <v>24.233333333333331</v>
      </c>
      <c r="J247" s="426">
        <v>24.666666666666668</v>
      </c>
      <c r="K247" s="425">
        <v>23.8</v>
      </c>
      <c r="L247" s="425">
        <v>22.8</v>
      </c>
      <c r="M247" s="425">
        <v>202.92833999999999</v>
      </c>
    </row>
    <row r="248" spans="1:13">
      <c r="A248" s="245">
        <v>238</v>
      </c>
      <c r="B248" s="428" t="s">
        <v>772</v>
      </c>
      <c r="C248" s="425">
        <v>2072.9499999999998</v>
      </c>
      <c r="D248" s="426">
        <v>2078.9833333333331</v>
      </c>
      <c r="E248" s="426">
        <v>2059.9666666666662</v>
      </c>
      <c r="F248" s="426">
        <v>2046.9833333333331</v>
      </c>
      <c r="G248" s="426">
        <v>2027.9666666666662</v>
      </c>
      <c r="H248" s="426">
        <v>2091.9666666666662</v>
      </c>
      <c r="I248" s="426">
        <v>2110.9833333333336</v>
      </c>
      <c r="J248" s="426">
        <v>2123.9666666666662</v>
      </c>
      <c r="K248" s="425">
        <v>2098</v>
      </c>
      <c r="L248" s="425">
        <v>2066</v>
      </c>
      <c r="M248" s="425">
        <v>5.4151400000000001</v>
      </c>
    </row>
    <row r="249" spans="1:13">
      <c r="A249" s="245">
        <v>239</v>
      </c>
      <c r="B249" s="428" t="s">
        <v>748</v>
      </c>
      <c r="C249" s="425">
        <v>397.7</v>
      </c>
      <c r="D249" s="426">
        <v>400.45</v>
      </c>
      <c r="E249" s="426">
        <v>392.45</v>
      </c>
      <c r="F249" s="426">
        <v>387.2</v>
      </c>
      <c r="G249" s="426">
        <v>379.2</v>
      </c>
      <c r="H249" s="426">
        <v>405.7</v>
      </c>
      <c r="I249" s="426">
        <v>413.7</v>
      </c>
      <c r="J249" s="426">
        <v>418.95</v>
      </c>
      <c r="K249" s="425">
        <v>408.45</v>
      </c>
      <c r="L249" s="425">
        <v>395.2</v>
      </c>
      <c r="M249" s="425">
        <v>0.65295000000000003</v>
      </c>
    </row>
    <row r="250" spans="1:13">
      <c r="A250" s="245">
        <v>240</v>
      </c>
      <c r="B250" s="428" t="s">
        <v>120</v>
      </c>
      <c r="C250" s="425">
        <v>513.79999999999995</v>
      </c>
      <c r="D250" s="426">
        <v>515.94999999999993</v>
      </c>
      <c r="E250" s="426">
        <v>510.34999999999991</v>
      </c>
      <c r="F250" s="426">
        <v>506.9</v>
      </c>
      <c r="G250" s="426">
        <v>501.29999999999995</v>
      </c>
      <c r="H250" s="426">
        <v>519.39999999999986</v>
      </c>
      <c r="I250" s="426">
        <v>525</v>
      </c>
      <c r="J250" s="426">
        <v>528.44999999999982</v>
      </c>
      <c r="K250" s="425">
        <v>521.54999999999995</v>
      </c>
      <c r="L250" s="425">
        <v>512.5</v>
      </c>
      <c r="M250" s="425">
        <v>12.811719999999999</v>
      </c>
    </row>
    <row r="251" spans="1:13">
      <c r="A251" s="245">
        <v>241</v>
      </c>
      <c r="B251" s="428" t="s">
        <v>822</v>
      </c>
      <c r="C251" s="425">
        <v>243.45</v>
      </c>
      <c r="D251" s="426">
        <v>243.11666666666665</v>
      </c>
      <c r="E251" s="426">
        <v>241.6333333333333</v>
      </c>
      <c r="F251" s="426">
        <v>239.81666666666666</v>
      </c>
      <c r="G251" s="426">
        <v>238.33333333333331</v>
      </c>
      <c r="H251" s="426">
        <v>244.93333333333328</v>
      </c>
      <c r="I251" s="426">
        <v>246.41666666666663</v>
      </c>
      <c r="J251" s="426">
        <v>248.23333333333326</v>
      </c>
      <c r="K251" s="425">
        <v>244.6</v>
      </c>
      <c r="L251" s="425">
        <v>241.3</v>
      </c>
      <c r="M251" s="425">
        <v>27.33914</v>
      </c>
    </row>
    <row r="252" spans="1:13">
      <c r="A252" s="245">
        <v>242</v>
      </c>
      <c r="B252" s="428" t="s">
        <v>122</v>
      </c>
      <c r="C252" s="425">
        <v>1000.65</v>
      </c>
      <c r="D252" s="426">
        <v>1001.6166666666668</v>
      </c>
      <c r="E252" s="426">
        <v>995.23333333333358</v>
      </c>
      <c r="F252" s="426">
        <v>989.81666666666683</v>
      </c>
      <c r="G252" s="426">
        <v>983.43333333333362</v>
      </c>
      <c r="H252" s="426">
        <v>1007.0333333333335</v>
      </c>
      <c r="I252" s="426">
        <v>1013.4166666666667</v>
      </c>
      <c r="J252" s="426">
        <v>1018.8333333333335</v>
      </c>
      <c r="K252" s="425">
        <v>1008</v>
      </c>
      <c r="L252" s="425">
        <v>996.2</v>
      </c>
      <c r="M252" s="425">
        <v>22.858450000000001</v>
      </c>
    </row>
    <row r="253" spans="1:13">
      <c r="A253" s="245">
        <v>243</v>
      </c>
      <c r="B253" s="428" t="s">
        <v>256</v>
      </c>
      <c r="C253" s="425">
        <v>4788.8</v>
      </c>
      <c r="D253" s="426">
        <v>4780.3833333333341</v>
      </c>
      <c r="E253" s="426">
        <v>4737.1166666666686</v>
      </c>
      <c r="F253" s="426">
        <v>4685.4333333333343</v>
      </c>
      <c r="G253" s="426">
        <v>4642.1666666666688</v>
      </c>
      <c r="H253" s="426">
        <v>4832.0666666666684</v>
      </c>
      <c r="I253" s="426">
        <v>4875.333333333333</v>
      </c>
      <c r="J253" s="426">
        <v>4927.0166666666682</v>
      </c>
      <c r="K253" s="425">
        <v>4823.6499999999996</v>
      </c>
      <c r="L253" s="425">
        <v>4728.7</v>
      </c>
      <c r="M253" s="425">
        <v>3.1148799999999999</v>
      </c>
    </row>
    <row r="254" spans="1:13">
      <c r="A254" s="245">
        <v>244</v>
      </c>
      <c r="B254" s="428" t="s">
        <v>124</v>
      </c>
      <c r="C254" s="425">
        <v>1559.2</v>
      </c>
      <c r="D254" s="426">
        <v>1546.3833333333332</v>
      </c>
      <c r="E254" s="426">
        <v>1524.0166666666664</v>
      </c>
      <c r="F254" s="426">
        <v>1488.8333333333333</v>
      </c>
      <c r="G254" s="426">
        <v>1466.4666666666665</v>
      </c>
      <c r="H254" s="426">
        <v>1581.5666666666664</v>
      </c>
      <c r="I254" s="426">
        <v>1603.9333333333332</v>
      </c>
      <c r="J254" s="426">
        <v>1639.1166666666663</v>
      </c>
      <c r="K254" s="425">
        <v>1568.75</v>
      </c>
      <c r="L254" s="425">
        <v>1511.2</v>
      </c>
      <c r="M254" s="425">
        <v>107.85137</v>
      </c>
    </row>
    <row r="255" spans="1:13">
      <c r="A255" s="245">
        <v>245</v>
      </c>
      <c r="B255" s="428" t="s">
        <v>749</v>
      </c>
      <c r="C255" s="425">
        <v>985.15</v>
      </c>
      <c r="D255" s="426">
        <v>1000.0333333333333</v>
      </c>
      <c r="E255" s="426">
        <v>965.11666666666656</v>
      </c>
      <c r="F255" s="426">
        <v>945.08333333333326</v>
      </c>
      <c r="G255" s="426">
        <v>910.16666666666652</v>
      </c>
      <c r="H255" s="426">
        <v>1020.0666666666666</v>
      </c>
      <c r="I255" s="426">
        <v>1054.9833333333333</v>
      </c>
      <c r="J255" s="426">
        <v>1075.0166666666667</v>
      </c>
      <c r="K255" s="425">
        <v>1034.95</v>
      </c>
      <c r="L255" s="425">
        <v>980</v>
      </c>
      <c r="M255" s="425">
        <v>0.97426000000000001</v>
      </c>
    </row>
    <row r="256" spans="1:13">
      <c r="A256" s="245">
        <v>246</v>
      </c>
      <c r="B256" s="428" t="s">
        <v>400</v>
      </c>
      <c r="C256" s="425">
        <v>317.25</v>
      </c>
      <c r="D256" s="426">
        <v>318.31666666666666</v>
      </c>
      <c r="E256" s="426">
        <v>314.23333333333335</v>
      </c>
      <c r="F256" s="426">
        <v>311.2166666666667</v>
      </c>
      <c r="G256" s="426">
        <v>307.13333333333338</v>
      </c>
      <c r="H256" s="426">
        <v>321.33333333333331</v>
      </c>
      <c r="I256" s="426">
        <v>325.41666666666669</v>
      </c>
      <c r="J256" s="426">
        <v>328.43333333333328</v>
      </c>
      <c r="K256" s="425">
        <v>322.39999999999998</v>
      </c>
      <c r="L256" s="425">
        <v>315.3</v>
      </c>
      <c r="M256" s="425">
        <v>2.4115899999999999</v>
      </c>
    </row>
    <row r="257" spans="1:13">
      <c r="A257" s="245">
        <v>247</v>
      </c>
      <c r="B257" s="428" t="s">
        <v>121</v>
      </c>
      <c r="C257" s="425">
        <v>1690.15</v>
      </c>
      <c r="D257" s="426">
        <v>1702.5500000000002</v>
      </c>
      <c r="E257" s="426">
        <v>1671.6500000000003</v>
      </c>
      <c r="F257" s="426">
        <v>1653.15</v>
      </c>
      <c r="G257" s="426">
        <v>1622.2500000000002</v>
      </c>
      <c r="H257" s="426">
        <v>1721.0500000000004</v>
      </c>
      <c r="I257" s="426">
        <v>1751.95</v>
      </c>
      <c r="J257" s="426">
        <v>1770.4500000000005</v>
      </c>
      <c r="K257" s="425">
        <v>1733.45</v>
      </c>
      <c r="L257" s="425">
        <v>1684.05</v>
      </c>
      <c r="M257" s="425">
        <v>6.5357000000000003</v>
      </c>
    </row>
    <row r="258" spans="1:13">
      <c r="A258" s="245">
        <v>248</v>
      </c>
      <c r="B258" s="428" t="s">
        <v>257</v>
      </c>
      <c r="C258" s="425">
        <v>2010.7</v>
      </c>
      <c r="D258" s="426">
        <v>2002.2333333333333</v>
      </c>
      <c r="E258" s="426">
        <v>1984.4666666666667</v>
      </c>
      <c r="F258" s="426">
        <v>1958.2333333333333</v>
      </c>
      <c r="G258" s="426">
        <v>1940.4666666666667</v>
      </c>
      <c r="H258" s="426">
        <v>2028.4666666666667</v>
      </c>
      <c r="I258" s="426">
        <v>2046.2333333333336</v>
      </c>
      <c r="J258" s="426">
        <v>2072.4666666666667</v>
      </c>
      <c r="K258" s="425">
        <v>2020</v>
      </c>
      <c r="L258" s="425">
        <v>1976</v>
      </c>
      <c r="M258" s="425">
        <v>2.2273999999999998</v>
      </c>
    </row>
    <row r="259" spans="1:13">
      <c r="A259" s="245">
        <v>249</v>
      </c>
      <c r="B259" s="428" t="s">
        <v>401</v>
      </c>
      <c r="C259" s="425">
        <v>1563.6</v>
      </c>
      <c r="D259" s="426">
        <v>1557.2</v>
      </c>
      <c r="E259" s="426">
        <v>1539.4</v>
      </c>
      <c r="F259" s="426">
        <v>1515.2</v>
      </c>
      <c r="G259" s="426">
        <v>1497.4</v>
      </c>
      <c r="H259" s="426">
        <v>1581.4</v>
      </c>
      <c r="I259" s="426">
        <v>1599.1999999999998</v>
      </c>
      <c r="J259" s="426">
        <v>1623.4</v>
      </c>
      <c r="K259" s="425">
        <v>1575</v>
      </c>
      <c r="L259" s="425">
        <v>1533</v>
      </c>
      <c r="M259" s="425">
        <v>1.41405</v>
      </c>
    </row>
    <row r="260" spans="1:13">
      <c r="A260" s="245">
        <v>250</v>
      </c>
      <c r="B260" s="428" t="s">
        <v>402</v>
      </c>
      <c r="C260" s="425">
        <v>2848.95</v>
      </c>
      <c r="D260" s="426">
        <v>2842.3166666666671</v>
      </c>
      <c r="E260" s="426">
        <v>2826.6333333333341</v>
      </c>
      <c r="F260" s="426">
        <v>2804.3166666666671</v>
      </c>
      <c r="G260" s="426">
        <v>2788.6333333333341</v>
      </c>
      <c r="H260" s="426">
        <v>2864.6333333333341</v>
      </c>
      <c r="I260" s="426">
        <v>2880.3166666666675</v>
      </c>
      <c r="J260" s="426">
        <v>2902.6333333333341</v>
      </c>
      <c r="K260" s="425">
        <v>2858</v>
      </c>
      <c r="L260" s="425">
        <v>2820</v>
      </c>
      <c r="M260" s="425">
        <v>0.43915999999999999</v>
      </c>
    </row>
    <row r="261" spans="1:13">
      <c r="A261" s="245">
        <v>251</v>
      </c>
      <c r="B261" s="428" t="s">
        <v>403</v>
      </c>
      <c r="C261" s="425">
        <v>574.15</v>
      </c>
      <c r="D261" s="426">
        <v>578.36666666666667</v>
      </c>
      <c r="E261" s="426">
        <v>565.7833333333333</v>
      </c>
      <c r="F261" s="426">
        <v>557.41666666666663</v>
      </c>
      <c r="G261" s="426">
        <v>544.83333333333326</v>
      </c>
      <c r="H261" s="426">
        <v>586.73333333333335</v>
      </c>
      <c r="I261" s="426">
        <v>599.31666666666661</v>
      </c>
      <c r="J261" s="426">
        <v>607.68333333333339</v>
      </c>
      <c r="K261" s="425">
        <v>590.95000000000005</v>
      </c>
      <c r="L261" s="425">
        <v>570</v>
      </c>
      <c r="M261" s="425">
        <v>3.8725200000000002</v>
      </c>
    </row>
    <row r="262" spans="1:13">
      <c r="A262" s="245">
        <v>252</v>
      </c>
      <c r="B262" s="428" t="s">
        <v>404</v>
      </c>
      <c r="C262" s="425">
        <v>198.9</v>
      </c>
      <c r="D262" s="426">
        <v>200.4666666666667</v>
      </c>
      <c r="E262" s="426">
        <v>194.13333333333338</v>
      </c>
      <c r="F262" s="426">
        <v>189.36666666666667</v>
      </c>
      <c r="G262" s="426">
        <v>183.03333333333336</v>
      </c>
      <c r="H262" s="426">
        <v>205.23333333333341</v>
      </c>
      <c r="I262" s="426">
        <v>211.56666666666672</v>
      </c>
      <c r="J262" s="426">
        <v>216.33333333333343</v>
      </c>
      <c r="K262" s="425">
        <v>206.8</v>
      </c>
      <c r="L262" s="425">
        <v>195.7</v>
      </c>
      <c r="M262" s="425">
        <v>39.921030000000002</v>
      </c>
    </row>
    <row r="263" spans="1:13">
      <c r="A263" s="245">
        <v>253</v>
      </c>
      <c r="B263" s="428" t="s">
        <v>405</v>
      </c>
      <c r="C263" s="425">
        <v>143.75</v>
      </c>
      <c r="D263" s="426">
        <v>143.75</v>
      </c>
      <c r="E263" s="426">
        <v>142.19999999999999</v>
      </c>
      <c r="F263" s="426">
        <v>140.64999999999998</v>
      </c>
      <c r="G263" s="426">
        <v>139.09999999999997</v>
      </c>
      <c r="H263" s="426">
        <v>145.30000000000001</v>
      </c>
      <c r="I263" s="426">
        <v>146.85000000000002</v>
      </c>
      <c r="J263" s="426">
        <v>148.40000000000003</v>
      </c>
      <c r="K263" s="425">
        <v>145.30000000000001</v>
      </c>
      <c r="L263" s="425">
        <v>142.19999999999999</v>
      </c>
      <c r="M263" s="425">
        <v>6.9267899999999996</v>
      </c>
    </row>
    <row r="264" spans="1:13">
      <c r="A264" s="245">
        <v>254</v>
      </c>
      <c r="B264" s="428" t="s">
        <v>406</v>
      </c>
      <c r="C264" s="425">
        <v>91.85</v>
      </c>
      <c r="D264" s="426">
        <v>92.149999999999991</v>
      </c>
      <c r="E264" s="426">
        <v>90.899999999999977</v>
      </c>
      <c r="F264" s="426">
        <v>89.949999999999989</v>
      </c>
      <c r="G264" s="426">
        <v>88.699999999999974</v>
      </c>
      <c r="H264" s="426">
        <v>93.09999999999998</v>
      </c>
      <c r="I264" s="426">
        <v>94.350000000000009</v>
      </c>
      <c r="J264" s="426">
        <v>95.299999999999983</v>
      </c>
      <c r="K264" s="425">
        <v>93.4</v>
      </c>
      <c r="L264" s="425">
        <v>91.2</v>
      </c>
      <c r="M264" s="425">
        <v>4.67239</v>
      </c>
    </row>
    <row r="265" spans="1:13">
      <c r="A265" s="245">
        <v>255</v>
      </c>
      <c r="B265" s="428" t="s">
        <v>258</v>
      </c>
      <c r="C265" s="425">
        <v>158.15</v>
      </c>
      <c r="D265" s="426">
        <v>159.20000000000002</v>
      </c>
      <c r="E265" s="426">
        <v>156.05000000000004</v>
      </c>
      <c r="F265" s="426">
        <v>153.95000000000002</v>
      </c>
      <c r="G265" s="426">
        <v>150.80000000000004</v>
      </c>
      <c r="H265" s="426">
        <v>161.30000000000004</v>
      </c>
      <c r="I265" s="426">
        <v>164.45000000000002</v>
      </c>
      <c r="J265" s="426">
        <v>166.55000000000004</v>
      </c>
      <c r="K265" s="425">
        <v>162.35</v>
      </c>
      <c r="L265" s="425">
        <v>157.1</v>
      </c>
      <c r="M265" s="425">
        <v>16.509399999999999</v>
      </c>
    </row>
    <row r="266" spans="1:13">
      <c r="A266" s="245">
        <v>256</v>
      </c>
      <c r="B266" s="428" t="s">
        <v>128</v>
      </c>
      <c r="C266" s="425">
        <v>679</v>
      </c>
      <c r="D266" s="426">
        <v>675.13333333333333</v>
      </c>
      <c r="E266" s="426">
        <v>668.76666666666665</v>
      </c>
      <c r="F266" s="426">
        <v>658.5333333333333</v>
      </c>
      <c r="G266" s="426">
        <v>652.16666666666663</v>
      </c>
      <c r="H266" s="426">
        <v>685.36666666666667</v>
      </c>
      <c r="I266" s="426">
        <v>691.73333333333323</v>
      </c>
      <c r="J266" s="426">
        <v>701.9666666666667</v>
      </c>
      <c r="K266" s="425">
        <v>681.5</v>
      </c>
      <c r="L266" s="425">
        <v>664.9</v>
      </c>
      <c r="M266" s="425">
        <v>69.851830000000007</v>
      </c>
    </row>
    <row r="267" spans="1:13">
      <c r="A267" s="245">
        <v>257</v>
      </c>
      <c r="B267" s="428" t="s">
        <v>751</v>
      </c>
      <c r="C267" s="425">
        <v>106.05</v>
      </c>
      <c r="D267" s="426">
        <v>106.25</v>
      </c>
      <c r="E267" s="426">
        <v>105.1</v>
      </c>
      <c r="F267" s="426">
        <v>104.14999999999999</v>
      </c>
      <c r="G267" s="426">
        <v>102.99999999999999</v>
      </c>
      <c r="H267" s="426">
        <v>107.2</v>
      </c>
      <c r="I267" s="426">
        <v>108.35000000000001</v>
      </c>
      <c r="J267" s="426">
        <v>109.30000000000001</v>
      </c>
      <c r="K267" s="425">
        <v>107.4</v>
      </c>
      <c r="L267" s="425">
        <v>105.3</v>
      </c>
      <c r="M267" s="425">
        <v>1.4268799999999999</v>
      </c>
    </row>
    <row r="268" spans="1:13">
      <c r="A268" s="245">
        <v>258</v>
      </c>
      <c r="B268" s="428" t="s">
        <v>407</v>
      </c>
      <c r="C268" s="425">
        <v>68.05</v>
      </c>
      <c r="D268" s="426">
        <v>67.783333333333317</v>
      </c>
      <c r="E268" s="426">
        <v>66.21666666666664</v>
      </c>
      <c r="F268" s="426">
        <v>64.383333333333326</v>
      </c>
      <c r="G268" s="426">
        <v>62.816666666666649</v>
      </c>
      <c r="H268" s="426">
        <v>69.616666666666632</v>
      </c>
      <c r="I268" s="426">
        <v>71.183333333333323</v>
      </c>
      <c r="J268" s="426">
        <v>73.016666666666623</v>
      </c>
      <c r="K268" s="425">
        <v>69.349999999999994</v>
      </c>
      <c r="L268" s="425">
        <v>65.95</v>
      </c>
      <c r="M268" s="425">
        <v>42.395820000000001</v>
      </c>
    </row>
    <row r="269" spans="1:13">
      <c r="A269" s="245">
        <v>259</v>
      </c>
      <c r="B269" s="428" t="s">
        <v>408</v>
      </c>
      <c r="C269" s="425">
        <v>151.1</v>
      </c>
      <c r="D269" s="426">
        <v>151.16666666666666</v>
      </c>
      <c r="E269" s="426">
        <v>146.5333333333333</v>
      </c>
      <c r="F269" s="426">
        <v>141.96666666666664</v>
      </c>
      <c r="G269" s="426">
        <v>137.33333333333329</v>
      </c>
      <c r="H269" s="426">
        <v>155.73333333333332</v>
      </c>
      <c r="I269" s="426">
        <v>160.3666666666667</v>
      </c>
      <c r="J269" s="426">
        <v>164.93333333333334</v>
      </c>
      <c r="K269" s="425">
        <v>155.80000000000001</v>
      </c>
      <c r="L269" s="425">
        <v>146.6</v>
      </c>
      <c r="M269" s="425">
        <v>36.982880000000002</v>
      </c>
    </row>
    <row r="270" spans="1:13">
      <c r="A270" s="245">
        <v>260</v>
      </c>
      <c r="B270" s="428" t="s">
        <v>409</v>
      </c>
      <c r="C270" s="425">
        <v>39.75</v>
      </c>
      <c r="D270" s="426">
        <v>40.416666666666664</v>
      </c>
      <c r="E270" s="426">
        <v>38.93333333333333</v>
      </c>
      <c r="F270" s="426">
        <v>38.116666666666667</v>
      </c>
      <c r="G270" s="426">
        <v>36.633333333333333</v>
      </c>
      <c r="H270" s="426">
        <v>41.233333333333327</v>
      </c>
      <c r="I270" s="426">
        <v>42.716666666666661</v>
      </c>
      <c r="J270" s="426">
        <v>43.533333333333324</v>
      </c>
      <c r="K270" s="425">
        <v>41.9</v>
      </c>
      <c r="L270" s="425">
        <v>39.6</v>
      </c>
      <c r="M270" s="425">
        <v>84.971159999999998</v>
      </c>
    </row>
    <row r="271" spans="1:13">
      <c r="A271" s="245">
        <v>261</v>
      </c>
      <c r="B271" s="428" t="s">
        <v>410</v>
      </c>
      <c r="C271" s="425">
        <v>84.4</v>
      </c>
      <c r="D271" s="426">
        <v>84.45</v>
      </c>
      <c r="E271" s="426">
        <v>83.5</v>
      </c>
      <c r="F271" s="426">
        <v>82.6</v>
      </c>
      <c r="G271" s="426">
        <v>81.649999999999991</v>
      </c>
      <c r="H271" s="426">
        <v>85.350000000000009</v>
      </c>
      <c r="I271" s="426">
        <v>86.300000000000026</v>
      </c>
      <c r="J271" s="426">
        <v>87.200000000000017</v>
      </c>
      <c r="K271" s="425">
        <v>85.4</v>
      </c>
      <c r="L271" s="425">
        <v>83.55</v>
      </c>
      <c r="M271" s="425">
        <v>4.3052299999999999</v>
      </c>
    </row>
    <row r="272" spans="1:13">
      <c r="A272" s="245">
        <v>262</v>
      </c>
      <c r="B272" s="428" t="s">
        <v>411</v>
      </c>
      <c r="C272" s="425">
        <v>105.4</v>
      </c>
      <c r="D272" s="426">
        <v>105.96666666666665</v>
      </c>
      <c r="E272" s="426">
        <v>104.43333333333331</v>
      </c>
      <c r="F272" s="426">
        <v>103.46666666666665</v>
      </c>
      <c r="G272" s="426">
        <v>101.93333333333331</v>
      </c>
      <c r="H272" s="426">
        <v>106.93333333333331</v>
      </c>
      <c r="I272" s="426">
        <v>108.46666666666664</v>
      </c>
      <c r="J272" s="426">
        <v>109.43333333333331</v>
      </c>
      <c r="K272" s="425">
        <v>107.5</v>
      </c>
      <c r="L272" s="425">
        <v>105</v>
      </c>
      <c r="M272" s="425">
        <v>21.231829999999999</v>
      </c>
    </row>
    <row r="273" spans="1:13">
      <c r="A273" s="245">
        <v>263</v>
      </c>
      <c r="B273" s="428" t="s">
        <v>412</v>
      </c>
      <c r="C273" s="425">
        <v>197.2</v>
      </c>
      <c r="D273" s="426">
        <v>197.4</v>
      </c>
      <c r="E273" s="426">
        <v>194.8</v>
      </c>
      <c r="F273" s="426">
        <v>192.4</v>
      </c>
      <c r="G273" s="426">
        <v>189.8</v>
      </c>
      <c r="H273" s="426">
        <v>199.8</v>
      </c>
      <c r="I273" s="426">
        <v>202.39999999999998</v>
      </c>
      <c r="J273" s="426">
        <v>204.8</v>
      </c>
      <c r="K273" s="425">
        <v>200</v>
      </c>
      <c r="L273" s="425">
        <v>195</v>
      </c>
      <c r="M273" s="425">
        <v>3.8866700000000001</v>
      </c>
    </row>
    <row r="274" spans="1:13">
      <c r="A274" s="245">
        <v>264</v>
      </c>
      <c r="B274" s="428" t="s">
        <v>413</v>
      </c>
      <c r="C274" s="425">
        <v>104.8</v>
      </c>
      <c r="D274" s="426">
        <v>103.93333333333334</v>
      </c>
      <c r="E274" s="426">
        <v>102.61666666666667</v>
      </c>
      <c r="F274" s="426">
        <v>100.43333333333334</v>
      </c>
      <c r="G274" s="426">
        <v>99.116666666666674</v>
      </c>
      <c r="H274" s="426">
        <v>106.11666666666667</v>
      </c>
      <c r="I274" s="426">
        <v>107.43333333333334</v>
      </c>
      <c r="J274" s="426">
        <v>109.61666666666667</v>
      </c>
      <c r="K274" s="425">
        <v>105.25</v>
      </c>
      <c r="L274" s="425">
        <v>101.75</v>
      </c>
      <c r="M274" s="425">
        <v>19.59825</v>
      </c>
    </row>
    <row r="275" spans="1:13">
      <c r="A275" s="245">
        <v>265</v>
      </c>
      <c r="B275" s="428" t="s">
        <v>127</v>
      </c>
      <c r="C275" s="425">
        <v>386.4</v>
      </c>
      <c r="D275" s="426">
        <v>387.39999999999992</v>
      </c>
      <c r="E275" s="426">
        <v>382.59999999999985</v>
      </c>
      <c r="F275" s="426">
        <v>378.79999999999995</v>
      </c>
      <c r="G275" s="426">
        <v>373.99999999999989</v>
      </c>
      <c r="H275" s="426">
        <v>391.19999999999982</v>
      </c>
      <c r="I275" s="426">
        <v>395.99999999999989</v>
      </c>
      <c r="J275" s="426">
        <v>399.79999999999978</v>
      </c>
      <c r="K275" s="425">
        <v>392.2</v>
      </c>
      <c r="L275" s="425">
        <v>383.6</v>
      </c>
      <c r="M275" s="425">
        <v>59.19171</v>
      </c>
    </row>
    <row r="276" spans="1:13">
      <c r="A276" s="245">
        <v>266</v>
      </c>
      <c r="B276" s="428" t="s">
        <v>414</v>
      </c>
      <c r="C276" s="425">
        <v>2257.6999999999998</v>
      </c>
      <c r="D276" s="426">
        <v>2257.5666666666666</v>
      </c>
      <c r="E276" s="426">
        <v>2246.3833333333332</v>
      </c>
      <c r="F276" s="426">
        <v>2235.0666666666666</v>
      </c>
      <c r="G276" s="426">
        <v>2223.8833333333332</v>
      </c>
      <c r="H276" s="426">
        <v>2268.8833333333332</v>
      </c>
      <c r="I276" s="426">
        <v>2280.0666666666666</v>
      </c>
      <c r="J276" s="426">
        <v>2291.3833333333332</v>
      </c>
      <c r="K276" s="425">
        <v>2268.75</v>
      </c>
      <c r="L276" s="425">
        <v>2246.25</v>
      </c>
      <c r="M276" s="425">
        <v>0.10484</v>
      </c>
    </row>
    <row r="277" spans="1:13">
      <c r="A277" s="245">
        <v>267</v>
      </c>
      <c r="B277" s="428" t="s">
        <v>129</v>
      </c>
      <c r="C277" s="425">
        <v>3162.75</v>
      </c>
      <c r="D277" s="426">
        <v>3191.25</v>
      </c>
      <c r="E277" s="426">
        <v>3123.5</v>
      </c>
      <c r="F277" s="426">
        <v>3084.25</v>
      </c>
      <c r="G277" s="426">
        <v>3016.5</v>
      </c>
      <c r="H277" s="426">
        <v>3230.5</v>
      </c>
      <c r="I277" s="426">
        <v>3298.25</v>
      </c>
      <c r="J277" s="426">
        <v>3337.5</v>
      </c>
      <c r="K277" s="425">
        <v>3259</v>
      </c>
      <c r="L277" s="425">
        <v>3152</v>
      </c>
      <c r="M277" s="425">
        <v>4.7020499999999998</v>
      </c>
    </row>
    <row r="278" spans="1:13">
      <c r="A278" s="245">
        <v>268</v>
      </c>
      <c r="B278" s="428" t="s">
        <v>130</v>
      </c>
      <c r="C278" s="425">
        <v>995.2</v>
      </c>
      <c r="D278" s="426">
        <v>1003.1166666666667</v>
      </c>
      <c r="E278" s="426">
        <v>982.23333333333335</v>
      </c>
      <c r="F278" s="426">
        <v>969.26666666666665</v>
      </c>
      <c r="G278" s="426">
        <v>948.38333333333333</v>
      </c>
      <c r="H278" s="426">
        <v>1016.0833333333334</v>
      </c>
      <c r="I278" s="426">
        <v>1036.9666666666667</v>
      </c>
      <c r="J278" s="426">
        <v>1049.9333333333334</v>
      </c>
      <c r="K278" s="425">
        <v>1024</v>
      </c>
      <c r="L278" s="425">
        <v>990.15</v>
      </c>
      <c r="M278" s="425">
        <v>16.309229999999999</v>
      </c>
    </row>
    <row r="279" spans="1:13">
      <c r="A279" s="245">
        <v>269</v>
      </c>
      <c r="B279" s="428" t="s">
        <v>415</v>
      </c>
      <c r="C279" s="425">
        <v>154.44999999999999</v>
      </c>
      <c r="D279" s="426">
        <v>154.35</v>
      </c>
      <c r="E279" s="426">
        <v>153.19999999999999</v>
      </c>
      <c r="F279" s="426">
        <v>151.94999999999999</v>
      </c>
      <c r="G279" s="426">
        <v>150.79999999999998</v>
      </c>
      <c r="H279" s="426">
        <v>155.6</v>
      </c>
      <c r="I279" s="426">
        <v>156.75000000000003</v>
      </c>
      <c r="J279" s="426">
        <v>158</v>
      </c>
      <c r="K279" s="425">
        <v>155.5</v>
      </c>
      <c r="L279" s="425">
        <v>153.1</v>
      </c>
      <c r="M279" s="425">
        <v>6.7264200000000001</v>
      </c>
    </row>
    <row r="280" spans="1:13">
      <c r="A280" s="245">
        <v>270</v>
      </c>
      <c r="B280" s="428" t="s">
        <v>417</v>
      </c>
      <c r="C280" s="425">
        <v>669.95</v>
      </c>
      <c r="D280" s="426">
        <v>676.98333333333335</v>
      </c>
      <c r="E280" s="426">
        <v>656.9666666666667</v>
      </c>
      <c r="F280" s="426">
        <v>643.98333333333335</v>
      </c>
      <c r="G280" s="426">
        <v>623.9666666666667</v>
      </c>
      <c r="H280" s="426">
        <v>689.9666666666667</v>
      </c>
      <c r="I280" s="426">
        <v>709.98333333333335</v>
      </c>
      <c r="J280" s="426">
        <v>722.9666666666667</v>
      </c>
      <c r="K280" s="425">
        <v>697</v>
      </c>
      <c r="L280" s="425">
        <v>664</v>
      </c>
      <c r="M280" s="425">
        <v>2.0778799999999999</v>
      </c>
    </row>
    <row r="281" spans="1:13">
      <c r="A281" s="245">
        <v>271</v>
      </c>
      <c r="B281" s="428" t="s">
        <v>418</v>
      </c>
      <c r="C281" s="425">
        <v>221.15</v>
      </c>
      <c r="D281" s="426">
        <v>222</v>
      </c>
      <c r="E281" s="426">
        <v>219.45</v>
      </c>
      <c r="F281" s="426">
        <v>217.75</v>
      </c>
      <c r="G281" s="426">
        <v>215.2</v>
      </c>
      <c r="H281" s="426">
        <v>223.7</v>
      </c>
      <c r="I281" s="426">
        <v>226.25</v>
      </c>
      <c r="J281" s="426">
        <v>227.95</v>
      </c>
      <c r="K281" s="425">
        <v>224.55</v>
      </c>
      <c r="L281" s="425">
        <v>220.3</v>
      </c>
      <c r="M281" s="425">
        <v>4.3311500000000001</v>
      </c>
    </row>
    <row r="282" spans="1:13">
      <c r="A282" s="245">
        <v>272</v>
      </c>
      <c r="B282" s="428" t="s">
        <v>419</v>
      </c>
      <c r="C282" s="425">
        <v>258.39999999999998</v>
      </c>
      <c r="D282" s="426">
        <v>254.75</v>
      </c>
      <c r="E282" s="426">
        <v>246.14999999999998</v>
      </c>
      <c r="F282" s="426">
        <v>233.89999999999998</v>
      </c>
      <c r="G282" s="426">
        <v>225.29999999999995</v>
      </c>
      <c r="H282" s="426">
        <v>267</v>
      </c>
      <c r="I282" s="426">
        <v>275.60000000000002</v>
      </c>
      <c r="J282" s="426">
        <v>287.85000000000002</v>
      </c>
      <c r="K282" s="425">
        <v>263.35000000000002</v>
      </c>
      <c r="L282" s="425">
        <v>242.5</v>
      </c>
      <c r="M282" s="425">
        <v>64.87191</v>
      </c>
    </row>
    <row r="283" spans="1:13">
      <c r="A283" s="245">
        <v>273</v>
      </c>
      <c r="B283" s="428" t="s">
        <v>752</v>
      </c>
      <c r="C283" s="425">
        <v>920.15</v>
      </c>
      <c r="D283" s="426">
        <v>922.13333333333333</v>
      </c>
      <c r="E283" s="426">
        <v>911.01666666666665</v>
      </c>
      <c r="F283" s="426">
        <v>901.88333333333333</v>
      </c>
      <c r="G283" s="426">
        <v>890.76666666666665</v>
      </c>
      <c r="H283" s="426">
        <v>931.26666666666665</v>
      </c>
      <c r="I283" s="426">
        <v>942.38333333333321</v>
      </c>
      <c r="J283" s="426">
        <v>951.51666666666665</v>
      </c>
      <c r="K283" s="425">
        <v>933.25</v>
      </c>
      <c r="L283" s="425">
        <v>913</v>
      </c>
      <c r="M283" s="425">
        <v>0.48993999999999999</v>
      </c>
    </row>
    <row r="284" spans="1:13">
      <c r="A284" s="245">
        <v>274</v>
      </c>
      <c r="B284" s="428" t="s">
        <v>420</v>
      </c>
      <c r="C284" s="425">
        <v>984.65</v>
      </c>
      <c r="D284" s="426">
        <v>977.91666666666663</v>
      </c>
      <c r="E284" s="426">
        <v>966.83333333333326</v>
      </c>
      <c r="F284" s="426">
        <v>949.01666666666665</v>
      </c>
      <c r="G284" s="426">
        <v>937.93333333333328</v>
      </c>
      <c r="H284" s="426">
        <v>995.73333333333323</v>
      </c>
      <c r="I284" s="426">
        <v>1006.8166666666665</v>
      </c>
      <c r="J284" s="426">
        <v>1024.6333333333332</v>
      </c>
      <c r="K284" s="425">
        <v>989</v>
      </c>
      <c r="L284" s="425">
        <v>960.1</v>
      </c>
      <c r="M284" s="425">
        <v>1.9914799999999999</v>
      </c>
    </row>
    <row r="285" spans="1:13">
      <c r="A285" s="245">
        <v>275</v>
      </c>
      <c r="B285" s="428" t="s">
        <v>421</v>
      </c>
      <c r="C285" s="425">
        <v>437.8</v>
      </c>
      <c r="D285" s="426">
        <v>433.93333333333339</v>
      </c>
      <c r="E285" s="426">
        <v>426.01666666666677</v>
      </c>
      <c r="F285" s="426">
        <v>414.23333333333335</v>
      </c>
      <c r="G285" s="426">
        <v>406.31666666666672</v>
      </c>
      <c r="H285" s="426">
        <v>445.71666666666681</v>
      </c>
      <c r="I285" s="426">
        <v>453.63333333333344</v>
      </c>
      <c r="J285" s="426">
        <v>465.41666666666686</v>
      </c>
      <c r="K285" s="425">
        <v>441.85</v>
      </c>
      <c r="L285" s="425">
        <v>422.15</v>
      </c>
      <c r="M285" s="425">
        <v>4.0603699999999998</v>
      </c>
    </row>
    <row r="286" spans="1:13">
      <c r="A286" s="245">
        <v>276</v>
      </c>
      <c r="B286" s="428" t="s">
        <v>422</v>
      </c>
      <c r="C286" s="425">
        <v>589.95000000000005</v>
      </c>
      <c r="D286" s="426">
        <v>586.98333333333335</v>
      </c>
      <c r="E286" s="426">
        <v>582.9666666666667</v>
      </c>
      <c r="F286" s="426">
        <v>575.98333333333335</v>
      </c>
      <c r="G286" s="426">
        <v>571.9666666666667</v>
      </c>
      <c r="H286" s="426">
        <v>593.9666666666667</v>
      </c>
      <c r="I286" s="426">
        <v>597.98333333333335</v>
      </c>
      <c r="J286" s="426">
        <v>604.9666666666667</v>
      </c>
      <c r="K286" s="425">
        <v>591</v>
      </c>
      <c r="L286" s="425">
        <v>580</v>
      </c>
      <c r="M286" s="425">
        <v>1.54956</v>
      </c>
    </row>
    <row r="287" spans="1:13">
      <c r="A287" s="245">
        <v>277</v>
      </c>
      <c r="B287" s="428" t="s">
        <v>423</v>
      </c>
      <c r="C287" s="425">
        <v>62.75</v>
      </c>
      <c r="D287" s="426">
        <v>62.866666666666667</v>
      </c>
      <c r="E287" s="426">
        <v>62.483333333333334</v>
      </c>
      <c r="F287" s="426">
        <v>62.216666666666669</v>
      </c>
      <c r="G287" s="426">
        <v>61.833333333333336</v>
      </c>
      <c r="H287" s="426">
        <v>63.133333333333333</v>
      </c>
      <c r="I287" s="426">
        <v>63.516666666666673</v>
      </c>
      <c r="J287" s="426">
        <v>63.783333333333331</v>
      </c>
      <c r="K287" s="425">
        <v>63.25</v>
      </c>
      <c r="L287" s="425">
        <v>62.6</v>
      </c>
      <c r="M287" s="425">
        <v>7.2680100000000003</v>
      </c>
    </row>
    <row r="288" spans="1:13">
      <c r="A288" s="245">
        <v>278</v>
      </c>
      <c r="B288" s="428" t="s">
        <v>424</v>
      </c>
      <c r="C288" s="425">
        <v>50.75</v>
      </c>
      <c r="D288" s="426">
        <v>51.233333333333327</v>
      </c>
      <c r="E288" s="426">
        <v>50.166666666666657</v>
      </c>
      <c r="F288" s="426">
        <v>49.583333333333329</v>
      </c>
      <c r="G288" s="426">
        <v>48.516666666666659</v>
      </c>
      <c r="H288" s="426">
        <v>51.816666666666656</v>
      </c>
      <c r="I288" s="426">
        <v>52.883333333333333</v>
      </c>
      <c r="J288" s="426">
        <v>53.466666666666654</v>
      </c>
      <c r="K288" s="425">
        <v>52.3</v>
      </c>
      <c r="L288" s="425">
        <v>50.65</v>
      </c>
      <c r="M288" s="425">
        <v>15.684699999999999</v>
      </c>
    </row>
    <row r="289" spans="1:13">
      <c r="A289" s="245">
        <v>279</v>
      </c>
      <c r="B289" s="428" t="s">
        <v>425</v>
      </c>
      <c r="C289" s="425">
        <v>711.7</v>
      </c>
      <c r="D289" s="426">
        <v>718.9</v>
      </c>
      <c r="E289" s="426">
        <v>700.8</v>
      </c>
      <c r="F289" s="426">
        <v>689.9</v>
      </c>
      <c r="G289" s="426">
        <v>671.8</v>
      </c>
      <c r="H289" s="426">
        <v>729.8</v>
      </c>
      <c r="I289" s="426">
        <v>747.90000000000009</v>
      </c>
      <c r="J289" s="426">
        <v>758.8</v>
      </c>
      <c r="K289" s="425">
        <v>737</v>
      </c>
      <c r="L289" s="425">
        <v>708</v>
      </c>
      <c r="M289" s="425">
        <v>1.60697</v>
      </c>
    </row>
    <row r="290" spans="1:13">
      <c r="A290" s="245">
        <v>280</v>
      </c>
      <c r="B290" s="428" t="s">
        <v>426</v>
      </c>
      <c r="C290" s="425">
        <v>450.6</v>
      </c>
      <c r="D290" s="426">
        <v>447.58333333333331</v>
      </c>
      <c r="E290" s="426">
        <v>440.41666666666663</v>
      </c>
      <c r="F290" s="426">
        <v>430.23333333333329</v>
      </c>
      <c r="G290" s="426">
        <v>423.06666666666661</v>
      </c>
      <c r="H290" s="426">
        <v>457.76666666666665</v>
      </c>
      <c r="I290" s="426">
        <v>464.93333333333328</v>
      </c>
      <c r="J290" s="426">
        <v>475.11666666666667</v>
      </c>
      <c r="K290" s="425">
        <v>454.75</v>
      </c>
      <c r="L290" s="425">
        <v>437.4</v>
      </c>
      <c r="M290" s="425">
        <v>14.602370000000001</v>
      </c>
    </row>
    <row r="291" spans="1:13">
      <c r="A291" s="245">
        <v>281</v>
      </c>
      <c r="B291" s="428" t="s">
        <v>427</v>
      </c>
      <c r="C291" s="425">
        <v>218.15</v>
      </c>
      <c r="D291" s="426">
        <v>219.16666666666666</v>
      </c>
      <c r="E291" s="426">
        <v>215.33333333333331</v>
      </c>
      <c r="F291" s="426">
        <v>212.51666666666665</v>
      </c>
      <c r="G291" s="426">
        <v>208.68333333333331</v>
      </c>
      <c r="H291" s="426">
        <v>221.98333333333332</v>
      </c>
      <c r="I291" s="426">
        <v>225.81666666666663</v>
      </c>
      <c r="J291" s="426">
        <v>228.63333333333333</v>
      </c>
      <c r="K291" s="425">
        <v>223</v>
      </c>
      <c r="L291" s="425">
        <v>216.35</v>
      </c>
      <c r="M291" s="425">
        <v>1.9924500000000001</v>
      </c>
    </row>
    <row r="292" spans="1:13">
      <c r="A292" s="245">
        <v>282</v>
      </c>
      <c r="B292" s="428" t="s">
        <v>131</v>
      </c>
      <c r="C292" s="425">
        <v>1737.9</v>
      </c>
      <c r="D292" s="426">
        <v>1736</v>
      </c>
      <c r="E292" s="426">
        <v>1729.1</v>
      </c>
      <c r="F292" s="426">
        <v>1720.3</v>
      </c>
      <c r="G292" s="426">
        <v>1713.3999999999999</v>
      </c>
      <c r="H292" s="426">
        <v>1744.8</v>
      </c>
      <c r="I292" s="426">
        <v>1751.7</v>
      </c>
      <c r="J292" s="426">
        <v>1760.5</v>
      </c>
      <c r="K292" s="425">
        <v>1742.9</v>
      </c>
      <c r="L292" s="425">
        <v>1727.2</v>
      </c>
      <c r="M292" s="425">
        <v>35.95393</v>
      </c>
    </row>
    <row r="293" spans="1:13">
      <c r="A293" s="245">
        <v>283</v>
      </c>
      <c r="B293" s="428" t="s">
        <v>132</v>
      </c>
      <c r="C293" s="425">
        <v>94.3</v>
      </c>
      <c r="D293" s="426">
        <v>95.033333333333346</v>
      </c>
      <c r="E293" s="426">
        <v>93.166666666666686</v>
      </c>
      <c r="F293" s="426">
        <v>92.033333333333346</v>
      </c>
      <c r="G293" s="426">
        <v>90.166666666666686</v>
      </c>
      <c r="H293" s="426">
        <v>96.166666666666686</v>
      </c>
      <c r="I293" s="426">
        <v>98.033333333333331</v>
      </c>
      <c r="J293" s="426">
        <v>99.166666666666686</v>
      </c>
      <c r="K293" s="425">
        <v>96.9</v>
      </c>
      <c r="L293" s="425">
        <v>93.9</v>
      </c>
      <c r="M293" s="425">
        <v>193.21134000000001</v>
      </c>
    </row>
    <row r="294" spans="1:13">
      <c r="A294" s="245">
        <v>284</v>
      </c>
      <c r="B294" s="428" t="s">
        <v>259</v>
      </c>
      <c r="C294" s="425">
        <v>2854.65</v>
      </c>
      <c r="D294" s="426">
        <v>2870.5</v>
      </c>
      <c r="E294" s="426">
        <v>2810.1</v>
      </c>
      <c r="F294" s="426">
        <v>2765.5499999999997</v>
      </c>
      <c r="G294" s="426">
        <v>2705.1499999999996</v>
      </c>
      <c r="H294" s="426">
        <v>2915.05</v>
      </c>
      <c r="I294" s="426">
        <v>2975.45</v>
      </c>
      <c r="J294" s="426">
        <v>3020.0000000000005</v>
      </c>
      <c r="K294" s="425">
        <v>2930.9</v>
      </c>
      <c r="L294" s="425">
        <v>2825.95</v>
      </c>
      <c r="M294" s="425">
        <v>4.3630199999999997</v>
      </c>
    </row>
    <row r="295" spans="1:13">
      <c r="A295" s="245">
        <v>285</v>
      </c>
      <c r="B295" s="428" t="s">
        <v>133</v>
      </c>
      <c r="C295" s="425">
        <v>457.65</v>
      </c>
      <c r="D295" s="426">
        <v>460.75</v>
      </c>
      <c r="E295" s="426">
        <v>453.5</v>
      </c>
      <c r="F295" s="426">
        <v>449.35</v>
      </c>
      <c r="G295" s="426">
        <v>442.1</v>
      </c>
      <c r="H295" s="426">
        <v>464.9</v>
      </c>
      <c r="I295" s="426">
        <v>472.15</v>
      </c>
      <c r="J295" s="426">
        <v>476.29999999999995</v>
      </c>
      <c r="K295" s="425">
        <v>468</v>
      </c>
      <c r="L295" s="425">
        <v>456.6</v>
      </c>
      <c r="M295" s="425">
        <v>27.761859999999999</v>
      </c>
    </row>
    <row r="296" spans="1:13">
      <c r="A296" s="245">
        <v>286</v>
      </c>
      <c r="B296" s="428" t="s">
        <v>753</v>
      </c>
      <c r="C296" s="425">
        <v>268.3</v>
      </c>
      <c r="D296" s="426">
        <v>269.58333333333331</v>
      </c>
      <c r="E296" s="426">
        <v>265.36666666666662</v>
      </c>
      <c r="F296" s="426">
        <v>262.43333333333328</v>
      </c>
      <c r="G296" s="426">
        <v>258.21666666666658</v>
      </c>
      <c r="H296" s="426">
        <v>272.51666666666665</v>
      </c>
      <c r="I296" s="426">
        <v>276.73333333333335</v>
      </c>
      <c r="J296" s="426">
        <v>279.66666666666669</v>
      </c>
      <c r="K296" s="425">
        <v>273.8</v>
      </c>
      <c r="L296" s="425">
        <v>266.64999999999998</v>
      </c>
      <c r="M296" s="425">
        <v>0.42443999999999998</v>
      </c>
    </row>
    <row r="297" spans="1:13">
      <c r="A297" s="245">
        <v>287</v>
      </c>
      <c r="B297" s="428" t="s">
        <v>428</v>
      </c>
      <c r="C297" s="425">
        <v>6077.1</v>
      </c>
      <c r="D297" s="426">
        <v>6126.8</v>
      </c>
      <c r="E297" s="426">
        <v>6007.7000000000007</v>
      </c>
      <c r="F297" s="426">
        <v>5938.3</v>
      </c>
      <c r="G297" s="426">
        <v>5819.2000000000007</v>
      </c>
      <c r="H297" s="426">
        <v>6196.2000000000007</v>
      </c>
      <c r="I297" s="426">
        <v>6315.3000000000011</v>
      </c>
      <c r="J297" s="426">
        <v>6384.7000000000007</v>
      </c>
      <c r="K297" s="425">
        <v>6245.9</v>
      </c>
      <c r="L297" s="425">
        <v>6057.4</v>
      </c>
      <c r="M297" s="425">
        <v>0.10435999999999999</v>
      </c>
    </row>
    <row r="298" spans="1:13">
      <c r="A298" s="245">
        <v>288</v>
      </c>
      <c r="B298" s="428" t="s">
        <v>260</v>
      </c>
      <c r="C298" s="425">
        <v>4184.95</v>
      </c>
      <c r="D298" s="426">
        <v>4165.1833333333334</v>
      </c>
      <c r="E298" s="426">
        <v>4105.3666666666668</v>
      </c>
      <c r="F298" s="426">
        <v>4025.7833333333333</v>
      </c>
      <c r="G298" s="426">
        <v>3965.9666666666667</v>
      </c>
      <c r="H298" s="426">
        <v>4244.7666666666664</v>
      </c>
      <c r="I298" s="426">
        <v>4304.5833333333339</v>
      </c>
      <c r="J298" s="426">
        <v>4384.166666666667</v>
      </c>
      <c r="K298" s="425">
        <v>4225</v>
      </c>
      <c r="L298" s="425">
        <v>4085.6</v>
      </c>
      <c r="M298" s="425">
        <v>2.5800100000000001</v>
      </c>
    </row>
    <row r="299" spans="1:13">
      <c r="A299" s="245">
        <v>289</v>
      </c>
      <c r="B299" s="428" t="s">
        <v>134</v>
      </c>
      <c r="C299" s="425">
        <v>1504.05</v>
      </c>
      <c r="D299" s="426">
        <v>1499.75</v>
      </c>
      <c r="E299" s="426">
        <v>1486.3</v>
      </c>
      <c r="F299" s="426">
        <v>1468.55</v>
      </c>
      <c r="G299" s="426">
        <v>1455.1</v>
      </c>
      <c r="H299" s="426">
        <v>1517.5</v>
      </c>
      <c r="I299" s="426">
        <v>1530.9499999999998</v>
      </c>
      <c r="J299" s="426">
        <v>1548.7</v>
      </c>
      <c r="K299" s="425">
        <v>1513.2</v>
      </c>
      <c r="L299" s="425">
        <v>1482</v>
      </c>
      <c r="M299" s="425">
        <v>27.620419999999999</v>
      </c>
    </row>
    <row r="300" spans="1:13">
      <c r="A300" s="245">
        <v>290</v>
      </c>
      <c r="B300" s="428" t="s">
        <v>429</v>
      </c>
      <c r="C300" s="425">
        <v>625.79999999999995</v>
      </c>
      <c r="D300" s="426">
        <v>621.99999999999989</v>
      </c>
      <c r="E300" s="426">
        <v>615.3499999999998</v>
      </c>
      <c r="F300" s="426">
        <v>604.89999999999986</v>
      </c>
      <c r="G300" s="426">
        <v>598.24999999999977</v>
      </c>
      <c r="H300" s="426">
        <v>632.44999999999982</v>
      </c>
      <c r="I300" s="426">
        <v>639.09999999999991</v>
      </c>
      <c r="J300" s="426">
        <v>649.54999999999984</v>
      </c>
      <c r="K300" s="425">
        <v>628.65</v>
      </c>
      <c r="L300" s="425">
        <v>611.54999999999995</v>
      </c>
      <c r="M300" s="425">
        <v>24.224419999999999</v>
      </c>
    </row>
    <row r="301" spans="1:13">
      <c r="A301" s="245">
        <v>291</v>
      </c>
      <c r="B301" s="428" t="s">
        <v>430</v>
      </c>
      <c r="C301" s="425">
        <v>41.8</v>
      </c>
      <c r="D301" s="426">
        <v>42.033333333333331</v>
      </c>
      <c r="E301" s="426">
        <v>41.266666666666666</v>
      </c>
      <c r="F301" s="426">
        <v>40.733333333333334</v>
      </c>
      <c r="G301" s="426">
        <v>39.966666666666669</v>
      </c>
      <c r="H301" s="426">
        <v>42.566666666666663</v>
      </c>
      <c r="I301" s="426">
        <v>43.333333333333329</v>
      </c>
      <c r="J301" s="426">
        <v>43.86666666666666</v>
      </c>
      <c r="K301" s="425">
        <v>42.8</v>
      </c>
      <c r="L301" s="425">
        <v>41.5</v>
      </c>
      <c r="M301" s="425">
        <v>19.422249999999998</v>
      </c>
    </row>
    <row r="302" spans="1:13">
      <c r="A302" s="245">
        <v>292</v>
      </c>
      <c r="B302" s="428" t="s">
        <v>431</v>
      </c>
      <c r="C302" s="425">
        <v>1606.6</v>
      </c>
      <c r="D302" s="426">
        <v>1604.2</v>
      </c>
      <c r="E302" s="426">
        <v>1583.4</v>
      </c>
      <c r="F302" s="426">
        <v>1560.2</v>
      </c>
      <c r="G302" s="426">
        <v>1539.4</v>
      </c>
      <c r="H302" s="426">
        <v>1627.4</v>
      </c>
      <c r="I302" s="426">
        <v>1648.1999999999998</v>
      </c>
      <c r="J302" s="426">
        <v>1671.4</v>
      </c>
      <c r="K302" s="425">
        <v>1625</v>
      </c>
      <c r="L302" s="425">
        <v>1581</v>
      </c>
      <c r="M302" s="425">
        <v>0.48563000000000001</v>
      </c>
    </row>
    <row r="303" spans="1:13">
      <c r="A303" s="245">
        <v>293</v>
      </c>
      <c r="B303" s="428" t="s">
        <v>135</v>
      </c>
      <c r="C303" s="425">
        <v>1139.7</v>
      </c>
      <c r="D303" s="426">
        <v>1143.2166666666667</v>
      </c>
      <c r="E303" s="426">
        <v>1127.8333333333335</v>
      </c>
      <c r="F303" s="426">
        <v>1115.9666666666667</v>
      </c>
      <c r="G303" s="426">
        <v>1100.5833333333335</v>
      </c>
      <c r="H303" s="426">
        <v>1155.0833333333335</v>
      </c>
      <c r="I303" s="426">
        <v>1170.4666666666667</v>
      </c>
      <c r="J303" s="426">
        <v>1182.3333333333335</v>
      </c>
      <c r="K303" s="425">
        <v>1158.5999999999999</v>
      </c>
      <c r="L303" s="425">
        <v>1131.3499999999999</v>
      </c>
      <c r="M303" s="425">
        <v>11.576359999999999</v>
      </c>
    </row>
    <row r="304" spans="1:13">
      <c r="A304" s="245">
        <v>294</v>
      </c>
      <c r="B304" s="428" t="s">
        <v>432</v>
      </c>
      <c r="C304" s="425">
        <v>3603.9</v>
      </c>
      <c r="D304" s="426">
        <v>3647.2999999999997</v>
      </c>
      <c r="E304" s="426">
        <v>3514.5999999999995</v>
      </c>
      <c r="F304" s="426">
        <v>3425.2999999999997</v>
      </c>
      <c r="G304" s="426">
        <v>3292.5999999999995</v>
      </c>
      <c r="H304" s="426">
        <v>3736.5999999999995</v>
      </c>
      <c r="I304" s="426">
        <v>3869.2999999999993</v>
      </c>
      <c r="J304" s="426">
        <v>3958.5999999999995</v>
      </c>
      <c r="K304" s="425">
        <v>3780</v>
      </c>
      <c r="L304" s="425">
        <v>3558</v>
      </c>
      <c r="M304" s="425">
        <v>0.82438</v>
      </c>
    </row>
    <row r="305" spans="1:13">
      <c r="A305" s="245">
        <v>295</v>
      </c>
      <c r="B305" s="428" t="s">
        <v>433</v>
      </c>
      <c r="C305" s="425">
        <v>866.2</v>
      </c>
      <c r="D305" s="426">
        <v>869.35</v>
      </c>
      <c r="E305" s="426">
        <v>858.75</v>
      </c>
      <c r="F305" s="426">
        <v>851.3</v>
      </c>
      <c r="G305" s="426">
        <v>840.69999999999993</v>
      </c>
      <c r="H305" s="426">
        <v>876.80000000000007</v>
      </c>
      <c r="I305" s="426">
        <v>887.4000000000002</v>
      </c>
      <c r="J305" s="426">
        <v>894.85000000000014</v>
      </c>
      <c r="K305" s="425">
        <v>879.95</v>
      </c>
      <c r="L305" s="425">
        <v>861.9</v>
      </c>
      <c r="M305" s="425">
        <v>0.27765000000000001</v>
      </c>
    </row>
    <row r="306" spans="1:13">
      <c r="A306" s="245">
        <v>296</v>
      </c>
      <c r="B306" s="428" t="s">
        <v>434</v>
      </c>
      <c r="C306" s="425">
        <v>55.7</v>
      </c>
      <c r="D306" s="426">
        <v>56.050000000000004</v>
      </c>
      <c r="E306" s="426">
        <v>55.150000000000006</v>
      </c>
      <c r="F306" s="426">
        <v>54.6</v>
      </c>
      <c r="G306" s="426">
        <v>53.7</v>
      </c>
      <c r="H306" s="426">
        <v>56.600000000000009</v>
      </c>
      <c r="I306" s="426">
        <v>57.5</v>
      </c>
      <c r="J306" s="426">
        <v>58.050000000000011</v>
      </c>
      <c r="K306" s="425">
        <v>56.95</v>
      </c>
      <c r="L306" s="425">
        <v>55.5</v>
      </c>
      <c r="M306" s="425">
        <v>27.3001</v>
      </c>
    </row>
    <row r="307" spans="1:13">
      <c r="A307" s="245">
        <v>297</v>
      </c>
      <c r="B307" s="428" t="s">
        <v>435</v>
      </c>
      <c r="C307" s="425">
        <v>194.9</v>
      </c>
      <c r="D307" s="426">
        <v>196.13333333333333</v>
      </c>
      <c r="E307" s="426">
        <v>192.76666666666665</v>
      </c>
      <c r="F307" s="426">
        <v>190.63333333333333</v>
      </c>
      <c r="G307" s="426">
        <v>187.26666666666665</v>
      </c>
      <c r="H307" s="426">
        <v>198.26666666666665</v>
      </c>
      <c r="I307" s="426">
        <v>201.63333333333333</v>
      </c>
      <c r="J307" s="426">
        <v>203.76666666666665</v>
      </c>
      <c r="K307" s="425">
        <v>199.5</v>
      </c>
      <c r="L307" s="425">
        <v>194</v>
      </c>
      <c r="M307" s="425">
        <v>5.8800400000000002</v>
      </c>
    </row>
    <row r="308" spans="1:13">
      <c r="A308" s="245">
        <v>298</v>
      </c>
      <c r="B308" s="428" t="s">
        <v>146</v>
      </c>
      <c r="C308" s="425">
        <v>80975</v>
      </c>
      <c r="D308" s="426">
        <v>81274.333333333328</v>
      </c>
      <c r="E308" s="426">
        <v>80350.666666666657</v>
      </c>
      <c r="F308" s="426">
        <v>79726.333333333328</v>
      </c>
      <c r="G308" s="426">
        <v>78802.666666666657</v>
      </c>
      <c r="H308" s="426">
        <v>81898.666666666657</v>
      </c>
      <c r="I308" s="426">
        <v>82822.333333333314</v>
      </c>
      <c r="J308" s="426">
        <v>83446.666666666657</v>
      </c>
      <c r="K308" s="425">
        <v>82198</v>
      </c>
      <c r="L308" s="425">
        <v>80650</v>
      </c>
      <c r="M308" s="425">
        <v>9.6670000000000006E-2</v>
      </c>
    </row>
    <row r="309" spans="1:13">
      <c r="A309" s="245">
        <v>299</v>
      </c>
      <c r="B309" s="428" t="s">
        <v>143</v>
      </c>
      <c r="C309" s="425">
        <v>1138.05</v>
      </c>
      <c r="D309" s="426">
        <v>1148</v>
      </c>
      <c r="E309" s="426">
        <v>1126.05</v>
      </c>
      <c r="F309" s="426">
        <v>1114.05</v>
      </c>
      <c r="G309" s="426">
        <v>1092.0999999999999</v>
      </c>
      <c r="H309" s="426">
        <v>1160</v>
      </c>
      <c r="I309" s="426">
        <v>1181.9499999999998</v>
      </c>
      <c r="J309" s="426">
        <v>1193.95</v>
      </c>
      <c r="K309" s="425">
        <v>1169.95</v>
      </c>
      <c r="L309" s="425">
        <v>1136</v>
      </c>
      <c r="M309" s="425">
        <v>4.4700800000000003</v>
      </c>
    </row>
    <row r="310" spans="1:13">
      <c r="A310" s="245">
        <v>300</v>
      </c>
      <c r="B310" s="428" t="s">
        <v>436</v>
      </c>
      <c r="C310" s="425">
        <v>3733.05</v>
      </c>
      <c r="D310" s="426">
        <v>3723.9500000000003</v>
      </c>
      <c r="E310" s="426">
        <v>3699.1500000000005</v>
      </c>
      <c r="F310" s="426">
        <v>3665.2500000000005</v>
      </c>
      <c r="G310" s="426">
        <v>3640.4500000000007</v>
      </c>
      <c r="H310" s="426">
        <v>3757.8500000000004</v>
      </c>
      <c r="I310" s="426">
        <v>3782.6500000000005</v>
      </c>
      <c r="J310" s="426">
        <v>3816.55</v>
      </c>
      <c r="K310" s="425">
        <v>3748.75</v>
      </c>
      <c r="L310" s="425">
        <v>3690.05</v>
      </c>
      <c r="M310" s="425">
        <v>2.6120000000000001E-2</v>
      </c>
    </row>
    <row r="311" spans="1:13">
      <c r="A311" s="245">
        <v>301</v>
      </c>
      <c r="B311" s="428" t="s">
        <v>437</v>
      </c>
      <c r="C311" s="425">
        <v>312.3</v>
      </c>
      <c r="D311" s="426">
        <v>316.48333333333329</v>
      </c>
      <c r="E311" s="426">
        <v>304.96666666666658</v>
      </c>
      <c r="F311" s="426">
        <v>297.63333333333327</v>
      </c>
      <c r="G311" s="426">
        <v>286.11666666666656</v>
      </c>
      <c r="H311" s="426">
        <v>323.81666666666661</v>
      </c>
      <c r="I311" s="426">
        <v>335.33333333333337</v>
      </c>
      <c r="J311" s="426">
        <v>342.66666666666663</v>
      </c>
      <c r="K311" s="425">
        <v>328</v>
      </c>
      <c r="L311" s="425">
        <v>309.14999999999998</v>
      </c>
      <c r="M311" s="425">
        <v>2.08643</v>
      </c>
    </row>
    <row r="312" spans="1:13">
      <c r="A312" s="245">
        <v>302</v>
      </c>
      <c r="B312" s="428" t="s">
        <v>137</v>
      </c>
      <c r="C312" s="425">
        <v>155.9</v>
      </c>
      <c r="D312" s="426">
        <v>156.46666666666667</v>
      </c>
      <c r="E312" s="426">
        <v>154.73333333333335</v>
      </c>
      <c r="F312" s="426">
        <v>153.56666666666669</v>
      </c>
      <c r="G312" s="426">
        <v>151.83333333333337</v>
      </c>
      <c r="H312" s="426">
        <v>157.63333333333333</v>
      </c>
      <c r="I312" s="426">
        <v>159.36666666666662</v>
      </c>
      <c r="J312" s="426">
        <v>160.5333333333333</v>
      </c>
      <c r="K312" s="425">
        <v>158.19999999999999</v>
      </c>
      <c r="L312" s="425">
        <v>155.30000000000001</v>
      </c>
      <c r="M312" s="425">
        <v>45.738340000000001</v>
      </c>
    </row>
    <row r="313" spans="1:13">
      <c r="A313" s="245">
        <v>303</v>
      </c>
      <c r="B313" s="428" t="s">
        <v>136</v>
      </c>
      <c r="C313" s="425">
        <v>791.8</v>
      </c>
      <c r="D313" s="426">
        <v>788.26666666666677</v>
      </c>
      <c r="E313" s="426">
        <v>782.53333333333353</v>
      </c>
      <c r="F313" s="426">
        <v>773.26666666666677</v>
      </c>
      <c r="G313" s="426">
        <v>767.53333333333353</v>
      </c>
      <c r="H313" s="426">
        <v>797.53333333333353</v>
      </c>
      <c r="I313" s="426">
        <v>803.26666666666688</v>
      </c>
      <c r="J313" s="426">
        <v>812.53333333333353</v>
      </c>
      <c r="K313" s="425">
        <v>794</v>
      </c>
      <c r="L313" s="425">
        <v>779</v>
      </c>
      <c r="M313" s="425">
        <v>32.511369999999999</v>
      </c>
    </row>
    <row r="314" spans="1:13">
      <c r="A314" s="245">
        <v>304</v>
      </c>
      <c r="B314" s="428" t="s">
        <v>438</v>
      </c>
      <c r="C314" s="425">
        <v>223.05</v>
      </c>
      <c r="D314" s="426">
        <v>227.25</v>
      </c>
      <c r="E314" s="426">
        <v>214.5</v>
      </c>
      <c r="F314" s="426">
        <v>205.95</v>
      </c>
      <c r="G314" s="426">
        <v>193.2</v>
      </c>
      <c r="H314" s="426">
        <v>235.8</v>
      </c>
      <c r="I314" s="426">
        <v>248.55</v>
      </c>
      <c r="J314" s="426">
        <v>257.10000000000002</v>
      </c>
      <c r="K314" s="425">
        <v>240</v>
      </c>
      <c r="L314" s="425">
        <v>218.7</v>
      </c>
      <c r="M314" s="425">
        <v>12.75543</v>
      </c>
    </row>
    <row r="315" spans="1:13">
      <c r="A315" s="245">
        <v>305</v>
      </c>
      <c r="B315" s="428" t="s">
        <v>439</v>
      </c>
      <c r="C315" s="425">
        <v>252.3</v>
      </c>
      <c r="D315" s="426">
        <v>251.9</v>
      </c>
      <c r="E315" s="426">
        <v>249.75</v>
      </c>
      <c r="F315" s="426">
        <v>247.2</v>
      </c>
      <c r="G315" s="426">
        <v>245.04999999999998</v>
      </c>
      <c r="H315" s="426">
        <v>254.45000000000002</v>
      </c>
      <c r="I315" s="426">
        <v>256.60000000000002</v>
      </c>
      <c r="J315" s="426">
        <v>259.15000000000003</v>
      </c>
      <c r="K315" s="425">
        <v>254.05</v>
      </c>
      <c r="L315" s="425">
        <v>249.35</v>
      </c>
      <c r="M315" s="425">
        <v>1.6518299999999999</v>
      </c>
    </row>
    <row r="316" spans="1:13">
      <c r="A316" s="245">
        <v>306</v>
      </c>
      <c r="B316" s="428" t="s">
        <v>440</v>
      </c>
      <c r="C316" s="425">
        <v>571.20000000000005</v>
      </c>
      <c r="D316" s="426">
        <v>573.23333333333335</v>
      </c>
      <c r="E316" s="426">
        <v>566.4666666666667</v>
      </c>
      <c r="F316" s="426">
        <v>561.73333333333335</v>
      </c>
      <c r="G316" s="426">
        <v>554.9666666666667</v>
      </c>
      <c r="H316" s="426">
        <v>577.9666666666667</v>
      </c>
      <c r="I316" s="426">
        <v>584.73333333333335</v>
      </c>
      <c r="J316" s="426">
        <v>589.4666666666667</v>
      </c>
      <c r="K316" s="425">
        <v>580</v>
      </c>
      <c r="L316" s="425">
        <v>568.5</v>
      </c>
      <c r="M316" s="425">
        <v>0.44312000000000001</v>
      </c>
    </row>
    <row r="317" spans="1:13">
      <c r="A317" s="245">
        <v>307</v>
      </c>
      <c r="B317" s="428" t="s">
        <v>138</v>
      </c>
      <c r="C317" s="425">
        <v>160.05000000000001</v>
      </c>
      <c r="D317" s="426">
        <v>161</v>
      </c>
      <c r="E317" s="426">
        <v>158.5</v>
      </c>
      <c r="F317" s="426">
        <v>156.94999999999999</v>
      </c>
      <c r="G317" s="426">
        <v>154.44999999999999</v>
      </c>
      <c r="H317" s="426">
        <v>162.55000000000001</v>
      </c>
      <c r="I317" s="426">
        <v>165.05</v>
      </c>
      <c r="J317" s="426">
        <v>166.60000000000002</v>
      </c>
      <c r="K317" s="425">
        <v>163.5</v>
      </c>
      <c r="L317" s="425">
        <v>159.44999999999999</v>
      </c>
      <c r="M317" s="425">
        <v>38.03745</v>
      </c>
    </row>
    <row r="318" spans="1:13">
      <c r="A318" s="245">
        <v>308</v>
      </c>
      <c r="B318" s="428" t="s">
        <v>261</v>
      </c>
      <c r="C318" s="425">
        <v>51.95</v>
      </c>
      <c r="D318" s="426">
        <v>52.516666666666673</v>
      </c>
      <c r="E318" s="426">
        <v>51.133333333333347</v>
      </c>
      <c r="F318" s="426">
        <v>50.316666666666677</v>
      </c>
      <c r="G318" s="426">
        <v>48.933333333333351</v>
      </c>
      <c r="H318" s="426">
        <v>53.333333333333343</v>
      </c>
      <c r="I318" s="426">
        <v>54.716666666666669</v>
      </c>
      <c r="J318" s="426">
        <v>55.533333333333339</v>
      </c>
      <c r="K318" s="425">
        <v>53.9</v>
      </c>
      <c r="L318" s="425">
        <v>51.7</v>
      </c>
      <c r="M318" s="425">
        <v>35.42456</v>
      </c>
    </row>
    <row r="319" spans="1:13">
      <c r="A319" s="245">
        <v>309</v>
      </c>
      <c r="B319" s="428" t="s">
        <v>139</v>
      </c>
      <c r="C319" s="425">
        <v>516.75</v>
      </c>
      <c r="D319" s="426">
        <v>516.06666666666672</v>
      </c>
      <c r="E319" s="426">
        <v>513.13333333333344</v>
      </c>
      <c r="F319" s="426">
        <v>509.51666666666677</v>
      </c>
      <c r="G319" s="426">
        <v>506.58333333333348</v>
      </c>
      <c r="H319" s="426">
        <v>519.68333333333339</v>
      </c>
      <c r="I319" s="426">
        <v>522.61666666666656</v>
      </c>
      <c r="J319" s="426">
        <v>526.23333333333335</v>
      </c>
      <c r="K319" s="425">
        <v>519</v>
      </c>
      <c r="L319" s="425">
        <v>512.45000000000005</v>
      </c>
      <c r="M319" s="425">
        <v>10.337529999999999</v>
      </c>
    </row>
    <row r="320" spans="1:13">
      <c r="A320" s="245">
        <v>310</v>
      </c>
      <c r="B320" s="428" t="s">
        <v>140</v>
      </c>
      <c r="C320" s="425">
        <v>7527.45</v>
      </c>
      <c r="D320" s="426">
        <v>7495.8500000000013</v>
      </c>
      <c r="E320" s="426">
        <v>7441.7000000000025</v>
      </c>
      <c r="F320" s="426">
        <v>7355.9500000000016</v>
      </c>
      <c r="G320" s="426">
        <v>7301.8000000000029</v>
      </c>
      <c r="H320" s="426">
        <v>7581.6000000000022</v>
      </c>
      <c r="I320" s="426">
        <v>7635.7500000000018</v>
      </c>
      <c r="J320" s="426">
        <v>7721.5000000000018</v>
      </c>
      <c r="K320" s="425">
        <v>7550</v>
      </c>
      <c r="L320" s="425">
        <v>7410.1</v>
      </c>
      <c r="M320" s="425">
        <v>10.417619999999999</v>
      </c>
    </row>
    <row r="321" spans="1:13">
      <c r="A321" s="245">
        <v>311</v>
      </c>
      <c r="B321" s="428" t="s">
        <v>142</v>
      </c>
      <c r="C321" s="425">
        <v>1027.45</v>
      </c>
      <c r="D321" s="426">
        <v>1025.7833333333333</v>
      </c>
      <c r="E321" s="426">
        <v>1011.7666666666667</v>
      </c>
      <c r="F321" s="426">
        <v>996.08333333333337</v>
      </c>
      <c r="G321" s="426">
        <v>982.06666666666672</v>
      </c>
      <c r="H321" s="426">
        <v>1041.4666666666667</v>
      </c>
      <c r="I321" s="426">
        <v>1055.4833333333331</v>
      </c>
      <c r="J321" s="426">
        <v>1071.1666666666665</v>
      </c>
      <c r="K321" s="425">
        <v>1039.8</v>
      </c>
      <c r="L321" s="425">
        <v>1010.1</v>
      </c>
      <c r="M321" s="425">
        <v>10.0633</v>
      </c>
    </row>
    <row r="322" spans="1:13">
      <c r="A322" s="245">
        <v>312</v>
      </c>
      <c r="B322" s="428" t="s">
        <v>441</v>
      </c>
      <c r="C322" s="425">
        <v>2841.75</v>
      </c>
      <c r="D322" s="426">
        <v>2833.0666666666671</v>
      </c>
      <c r="E322" s="426">
        <v>2800.6833333333343</v>
      </c>
      <c r="F322" s="426">
        <v>2759.6166666666672</v>
      </c>
      <c r="G322" s="426">
        <v>2727.2333333333345</v>
      </c>
      <c r="H322" s="426">
        <v>2874.1333333333341</v>
      </c>
      <c r="I322" s="426">
        <v>2906.5166666666664</v>
      </c>
      <c r="J322" s="426">
        <v>2947.5833333333339</v>
      </c>
      <c r="K322" s="425">
        <v>2865.45</v>
      </c>
      <c r="L322" s="425">
        <v>2792</v>
      </c>
      <c r="M322" s="425">
        <v>1.12242</v>
      </c>
    </row>
    <row r="323" spans="1:13">
      <c r="A323" s="245">
        <v>313</v>
      </c>
      <c r="B323" s="428" t="s">
        <v>144</v>
      </c>
      <c r="C323" s="425">
        <v>2532.6999999999998</v>
      </c>
      <c r="D323" s="426">
        <v>2519.4666666666667</v>
      </c>
      <c r="E323" s="426">
        <v>2491.3333333333335</v>
      </c>
      <c r="F323" s="426">
        <v>2449.9666666666667</v>
      </c>
      <c r="G323" s="426">
        <v>2421.8333333333335</v>
      </c>
      <c r="H323" s="426">
        <v>2560.8333333333335</v>
      </c>
      <c r="I323" s="426">
        <v>2588.9666666666667</v>
      </c>
      <c r="J323" s="426">
        <v>2630.3333333333335</v>
      </c>
      <c r="K323" s="425">
        <v>2547.6</v>
      </c>
      <c r="L323" s="425">
        <v>2478.1</v>
      </c>
      <c r="M323" s="425">
        <v>8.0913400000000006</v>
      </c>
    </row>
    <row r="324" spans="1:13">
      <c r="A324" s="245">
        <v>314</v>
      </c>
      <c r="B324" s="428" t="s">
        <v>442</v>
      </c>
      <c r="C324" s="425">
        <v>129.9</v>
      </c>
      <c r="D324" s="426">
        <v>129.98333333333332</v>
      </c>
      <c r="E324" s="426">
        <v>128.11666666666665</v>
      </c>
      <c r="F324" s="426">
        <v>126.33333333333331</v>
      </c>
      <c r="G324" s="426">
        <v>124.46666666666664</v>
      </c>
      <c r="H324" s="426">
        <v>131.76666666666665</v>
      </c>
      <c r="I324" s="426">
        <v>133.63333333333333</v>
      </c>
      <c r="J324" s="426">
        <v>135.41666666666666</v>
      </c>
      <c r="K324" s="425">
        <v>131.85</v>
      </c>
      <c r="L324" s="425">
        <v>128.19999999999999</v>
      </c>
      <c r="M324" s="425">
        <v>7.5657899999999998</v>
      </c>
    </row>
    <row r="325" spans="1:13">
      <c r="A325" s="245">
        <v>315</v>
      </c>
      <c r="B325" s="428" t="s">
        <v>443</v>
      </c>
      <c r="C325" s="425">
        <v>658.8</v>
      </c>
      <c r="D325" s="426">
        <v>656.88333333333333</v>
      </c>
      <c r="E325" s="426">
        <v>649.36666666666667</v>
      </c>
      <c r="F325" s="426">
        <v>639.93333333333339</v>
      </c>
      <c r="G325" s="426">
        <v>632.41666666666674</v>
      </c>
      <c r="H325" s="426">
        <v>666.31666666666661</v>
      </c>
      <c r="I325" s="426">
        <v>673.83333333333326</v>
      </c>
      <c r="J325" s="426">
        <v>683.26666666666654</v>
      </c>
      <c r="K325" s="425">
        <v>664.4</v>
      </c>
      <c r="L325" s="425">
        <v>647.45000000000005</v>
      </c>
      <c r="M325" s="425">
        <v>5.6809799999999999</v>
      </c>
    </row>
    <row r="326" spans="1:13">
      <c r="A326" s="245">
        <v>316</v>
      </c>
      <c r="B326" s="428" t="s">
        <v>754</v>
      </c>
      <c r="C326" s="425">
        <v>210.5</v>
      </c>
      <c r="D326" s="426">
        <v>210.31666666666669</v>
      </c>
      <c r="E326" s="426">
        <v>208.03333333333339</v>
      </c>
      <c r="F326" s="426">
        <v>205.56666666666669</v>
      </c>
      <c r="G326" s="426">
        <v>203.28333333333339</v>
      </c>
      <c r="H326" s="426">
        <v>212.78333333333339</v>
      </c>
      <c r="I326" s="426">
        <v>215.06666666666669</v>
      </c>
      <c r="J326" s="426">
        <v>217.53333333333339</v>
      </c>
      <c r="K326" s="425">
        <v>212.6</v>
      </c>
      <c r="L326" s="425">
        <v>207.85</v>
      </c>
      <c r="M326" s="425">
        <v>8.7492900000000002</v>
      </c>
    </row>
    <row r="327" spans="1:13">
      <c r="A327" s="245">
        <v>317</v>
      </c>
      <c r="B327" s="428" t="s">
        <v>145</v>
      </c>
      <c r="C327" s="425">
        <v>236.1</v>
      </c>
      <c r="D327" s="426">
        <v>236.61666666666667</v>
      </c>
      <c r="E327" s="426">
        <v>234.23333333333335</v>
      </c>
      <c r="F327" s="426">
        <v>232.36666666666667</v>
      </c>
      <c r="G327" s="426">
        <v>229.98333333333335</v>
      </c>
      <c r="H327" s="426">
        <v>238.48333333333335</v>
      </c>
      <c r="I327" s="426">
        <v>240.86666666666667</v>
      </c>
      <c r="J327" s="426">
        <v>242.73333333333335</v>
      </c>
      <c r="K327" s="425">
        <v>239</v>
      </c>
      <c r="L327" s="425">
        <v>234.75</v>
      </c>
      <c r="M327" s="425">
        <v>64.847740000000002</v>
      </c>
    </row>
    <row r="328" spans="1:13">
      <c r="A328" s="245">
        <v>318</v>
      </c>
      <c r="B328" s="428" t="s">
        <v>444</v>
      </c>
      <c r="C328" s="425">
        <v>786.75</v>
      </c>
      <c r="D328" s="426">
        <v>788.4</v>
      </c>
      <c r="E328" s="426">
        <v>780.34999999999991</v>
      </c>
      <c r="F328" s="426">
        <v>773.94999999999993</v>
      </c>
      <c r="G328" s="426">
        <v>765.89999999999986</v>
      </c>
      <c r="H328" s="426">
        <v>794.8</v>
      </c>
      <c r="I328" s="426">
        <v>802.84999999999991</v>
      </c>
      <c r="J328" s="426">
        <v>809.25</v>
      </c>
      <c r="K328" s="425">
        <v>796.45</v>
      </c>
      <c r="L328" s="425">
        <v>782</v>
      </c>
      <c r="M328" s="425">
        <v>0.99644999999999995</v>
      </c>
    </row>
    <row r="329" spans="1:13">
      <c r="A329" s="245">
        <v>319</v>
      </c>
      <c r="B329" s="428" t="s">
        <v>262</v>
      </c>
      <c r="C329" s="425">
        <v>2049.1</v>
      </c>
      <c r="D329" s="426">
        <v>2037.4166666666667</v>
      </c>
      <c r="E329" s="426">
        <v>2001.5333333333333</v>
      </c>
      <c r="F329" s="426">
        <v>1953.9666666666665</v>
      </c>
      <c r="G329" s="426">
        <v>1918.083333333333</v>
      </c>
      <c r="H329" s="426">
        <v>2084.9833333333336</v>
      </c>
      <c r="I329" s="426">
        <v>2120.8666666666672</v>
      </c>
      <c r="J329" s="426">
        <v>2168.4333333333338</v>
      </c>
      <c r="K329" s="425">
        <v>2073.3000000000002</v>
      </c>
      <c r="L329" s="425">
        <v>1989.85</v>
      </c>
      <c r="M329" s="425">
        <v>10.259930000000001</v>
      </c>
    </row>
    <row r="330" spans="1:13">
      <c r="A330" s="245">
        <v>320</v>
      </c>
      <c r="B330" s="428" t="s">
        <v>445</v>
      </c>
      <c r="C330" s="425">
        <v>1513.85</v>
      </c>
      <c r="D330" s="426">
        <v>1509.7166666666665</v>
      </c>
      <c r="E330" s="426">
        <v>1493.133333333333</v>
      </c>
      <c r="F330" s="426">
        <v>1472.4166666666665</v>
      </c>
      <c r="G330" s="426">
        <v>1455.833333333333</v>
      </c>
      <c r="H330" s="426">
        <v>1530.4333333333329</v>
      </c>
      <c r="I330" s="426">
        <v>1547.0166666666664</v>
      </c>
      <c r="J330" s="426">
        <v>1567.7333333333329</v>
      </c>
      <c r="K330" s="425">
        <v>1526.3</v>
      </c>
      <c r="L330" s="425">
        <v>1489</v>
      </c>
      <c r="M330" s="425">
        <v>1.7478100000000001</v>
      </c>
    </row>
    <row r="331" spans="1:13">
      <c r="A331" s="245">
        <v>321</v>
      </c>
      <c r="B331" s="428" t="s">
        <v>147</v>
      </c>
      <c r="C331" s="425">
        <v>1466.15</v>
      </c>
      <c r="D331" s="426">
        <v>1470.8666666666668</v>
      </c>
      <c r="E331" s="426">
        <v>1453.7833333333335</v>
      </c>
      <c r="F331" s="426">
        <v>1441.4166666666667</v>
      </c>
      <c r="G331" s="426">
        <v>1424.3333333333335</v>
      </c>
      <c r="H331" s="426">
        <v>1483.2333333333336</v>
      </c>
      <c r="I331" s="426">
        <v>1500.3166666666666</v>
      </c>
      <c r="J331" s="426">
        <v>1512.6833333333336</v>
      </c>
      <c r="K331" s="425">
        <v>1487.95</v>
      </c>
      <c r="L331" s="425">
        <v>1458.5</v>
      </c>
      <c r="M331" s="425">
        <v>5.5907999999999998</v>
      </c>
    </row>
    <row r="332" spans="1:13">
      <c r="A332" s="245">
        <v>322</v>
      </c>
      <c r="B332" s="428" t="s">
        <v>263</v>
      </c>
      <c r="C332" s="425">
        <v>1106.6500000000001</v>
      </c>
      <c r="D332" s="426">
        <v>1095.8999999999999</v>
      </c>
      <c r="E332" s="426">
        <v>1073.7999999999997</v>
      </c>
      <c r="F332" s="426">
        <v>1040.9499999999998</v>
      </c>
      <c r="G332" s="426">
        <v>1018.8499999999997</v>
      </c>
      <c r="H332" s="426">
        <v>1128.7499999999998</v>
      </c>
      <c r="I332" s="426">
        <v>1150.8499999999997</v>
      </c>
      <c r="J332" s="426">
        <v>1183.6999999999998</v>
      </c>
      <c r="K332" s="425">
        <v>1118</v>
      </c>
      <c r="L332" s="425">
        <v>1063.05</v>
      </c>
      <c r="M332" s="425">
        <v>4.2991200000000003</v>
      </c>
    </row>
    <row r="333" spans="1:13">
      <c r="A333" s="245">
        <v>323</v>
      </c>
      <c r="B333" s="428" t="s">
        <v>149</v>
      </c>
      <c r="C333" s="425">
        <v>55.2</v>
      </c>
      <c r="D333" s="426">
        <v>55.633333333333333</v>
      </c>
      <c r="E333" s="426">
        <v>54.566666666666663</v>
      </c>
      <c r="F333" s="426">
        <v>53.93333333333333</v>
      </c>
      <c r="G333" s="426">
        <v>52.86666666666666</v>
      </c>
      <c r="H333" s="426">
        <v>56.266666666666666</v>
      </c>
      <c r="I333" s="426">
        <v>57.333333333333343</v>
      </c>
      <c r="J333" s="426">
        <v>57.966666666666669</v>
      </c>
      <c r="K333" s="425">
        <v>56.7</v>
      </c>
      <c r="L333" s="425">
        <v>55</v>
      </c>
      <c r="M333" s="425">
        <v>167.6301</v>
      </c>
    </row>
    <row r="334" spans="1:13">
      <c r="A334" s="245">
        <v>324</v>
      </c>
      <c r="B334" s="428" t="s">
        <v>150</v>
      </c>
      <c r="C334" s="425">
        <v>83.95</v>
      </c>
      <c r="D334" s="426">
        <v>84.266666666666666</v>
      </c>
      <c r="E334" s="426">
        <v>82.833333333333329</v>
      </c>
      <c r="F334" s="426">
        <v>81.716666666666669</v>
      </c>
      <c r="G334" s="426">
        <v>80.283333333333331</v>
      </c>
      <c r="H334" s="426">
        <v>85.383333333333326</v>
      </c>
      <c r="I334" s="426">
        <v>86.816666666666663</v>
      </c>
      <c r="J334" s="426">
        <v>87.933333333333323</v>
      </c>
      <c r="K334" s="425">
        <v>85.7</v>
      </c>
      <c r="L334" s="425">
        <v>83.15</v>
      </c>
      <c r="M334" s="425">
        <v>19.751809999999999</v>
      </c>
    </row>
    <row r="335" spans="1:13">
      <c r="A335" s="245">
        <v>325</v>
      </c>
      <c r="B335" s="428" t="s">
        <v>446</v>
      </c>
      <c r="C335" s="425">
        <v>616.70000000000005</v>
      </c>
      <c r="D335" s="426">
        <v>616.63333333333333</v>
      </c>
      <c r="E335" s="426">
        <v>604.56666666666661</v>
      </c>
      <c r="F335" s="426">
        <v>592.43333333333328</v>
      </c>
      <c r="G335" s="426">
        <v>580.36666666666656</v>
      </c>
      <c r="H335" s="426">
        <v>628.76666666666665</v>
      </c>
      <c r="I335" s="426">
        <v>640.83333333333348</v>
      </c>
      <c r="J335" s="426">
        <v>652.9666666666667</v>
      </c>
      <c r="K335" s="425">
        <v>628.70000000000005</v>
      </c>
      <c r="L335" s="425">
        <v>604.5</v>
      </c>
      <c r="M335" s="425">
        <v>2.8226599999999999</v>
      </c>
    </row>
    <row r="336" spans="1:13">
      <c r="A336" s="245">
        <v>326</v>
      </c>
      <c r="B336" s="428" t="s">
        <v>264</v>
      </c>
      <c r="C336" s="425">
        <v>26.45</v>
      </c>
      <c r="D336" s="426">
        <v>26.566666666666663</v>
      </c>
      <c r="E336" s="426">
        <v>26.283333333333324</v>
      </c>
      <c r="F336" s="426">
        <v>26.11666666666666</v>
      </c>
      <c r="G336" s="426">
        <v>25.833333333333321</v>
      </c>
      <c r="H336" s="426">
        <v>26.733333333333327</v>
      </c>
      <c r="I336" s="426">
        <v>27.016666666666666</v>
      </c>
      <c r="J336" s="426">
        <v>27.18333333333333</v>
      </c>
      <c r="K336" s="425">
        <v>26.85</v>
      </c>
      <c r="L336" s="425">
        <v>26.4</v>
      </c>
      <c r="M336" s="425">
        <v>27.832889999999999</v>
      </c>
    </row>
    <row r="337" spans="1:13">
      <c r="A337" s="245">
        <v>327</v>
      </c>
      <c r="B337" s="428" t="s">
        <v>447</v>
      </c>
      <c r="C337" s="425">
        <v>60.9</v>
      </c>
      <c r="D337" s="426">
        <v>61.383333333333333</v>
      </c>
      <c r="E337" s="426">
        <v>60.166666666666664</v>
      </c>
      <c r="F337" s="426">
        <v>59.43333333333333</v>
      </c>
      <c r="G337" s="426">
        <v>58.216666666666661</v>
      </c>
      <c r="H337" s="426">
        <v>62.116666666666667</v>
      </c>
      <c r="I337" s="426">
        <v>63.333333333333336</v>
      </c>
      <c r="J337" s="426">
        <v>64.066666666666663</v>
      </c>
      <c r="K337" s="425">
        <v>62.6</v>
      </c>
      <c r="L337" s="425">
        <v>60.65</v>
      </c>
      <c r="M337" s="425">
        <v>48.109780000000001</v>
      </c>
    </row>
    <row r="338" spans="1:13">
      <c r="A338" s="245">
        <v>328</v>
      </c>
      <c r="B338" s="428" t="s">
        <v>152</v>
      </c>
      <c r="C338" s="425">
        <v>175.6</v>
      </c>
      <c r="D338" s="426">
        <v>176.46666666666667</v>
      </c>
      <c r="E338" s="426">
        <v>173.23333333333335</v>
      </c>
      <c r="F338" s="426">
        <v>170.86666666666667</v>
      </c>
      <c r="G338" s="426">
        <v>167.63333333333335</v>
      </c>
      <c r="H338" s="426">
        <v>178.83333333333334</v>
      </c>
      <c r="I338" s="426">
        <v>182.06666666666663</v>
      </c>
      <c r="J338" s="426">
        <v>184.43333333333334</v>
      </c>
      <c r="K338" s="425">
        <v>179.7</v>
      </c>
      <c r="L338" s="425">
        <v>174.1</v>
      </c>
      <c r="M338" s="425">
        <v>180.92652000000001</v>
      </c>
    </row>
    <row r="339" spans="1:13">
      <c r="A339" s="245">
        <v>329</v>
      </c>
      <c r="B339" s="428" t="s">
        <v>694</v>
      </c>
      <c r="C339" s="425">
        <v>215.7</v>
      </c>
      <c r="D339" s="426">
        <v>216.71666666666667</v>
      </c>
      <c r="E339" s="426">
        <v>212.58333333333334</v>
      </c>
      <c r="F339" s="426">
        <v>209.46666666666667</v>
      </c>
      <c r="G339" s="426">
        <v>205.33333333333334</v>
      </c>
      <c r="H339" s="426">
        <v>219.83333333333334</v>
      </c>
      <c r="I339" s="426">
        <v>223.96666666666667</v>
      </c>
      <c r="J339" s="426">
        <v>227.08333333333334</v>
      </c>
      <c r="K339" s="425">
        <v>220.85</v>
      </c>
      <c r="L339" s="425">
        <v>213.6</v>
      </c>
      <c r="M339" s="425">
        <v>10.36562</v>
      </c>
    </row>
    <row r="340" spans="1:13">
      <c r="A340" s="245">
        <v>330</v>
      </c>
      <c r="B340" s="428" t="s">
        <v>153</v>
      </c>
      <c r="C340" s="425">
        <v>118</v>
      </c>
      <c r="D340" s="426">
        <v>117.39999999999999</v>
      </c>
      <c r="E340" s="426">
        <v>116.29999999999998</v>
      </c>
      <c r="F340" s="426">
        <v>114.6</v>
      </c>
      <c r="G340" s="426">
        <v>113.49999999999999</v>
      </c>
      <c r="H340" s="426">
        <v>119.09999999999998</v>
      </c>
      <c r="I340" s="426">
        <v>120.19999999999997</v>
      </c>
      <c r="J340" s="426">
        <v>121.89999999999998</v>
      </c>
      <c r="K340" s="425">
        <v>118.5</v>
      </c>
      <c r="L340" s="425">
        <v>115.7</v>
      </c>
      <c r="M340" s="425">
        <v>140.46691999999999</v>
      </c>
    </row>
    <row r="341" spans="1:13">
      <c r="A341" s="245">
        <v>331</v>
      </c>
      <c r="B341" s="428" t="s">
        <v>448</v>
      </c>
      <c r="C341" s="425">
        <v>477.3</v>
      </c>
      <c r="D341" s="426">
        <v>478.40000000000003</v>
      </c>
      <c r="E341" s="426">
        <v>471.15000000000009</v>
      </c>
      <c r="F341" s="426">
        <v>465.00000000000006</v>
      </c>
      <c r="G341" s="426">
        <v>457.75000000000011</v>
      </c>
      <c r="H341" s="426">
        <v>484.55000000000007</v>
      </c>
      <c r="I341" s="426">
        <v>491.79999999999995</v>
      </c>
      <c r="J341" s="426">
        <v>497.95000000000005</v>
      </c>
      <c r="K341" s="425">
        <v>485.65</v>
      </c>
      <c r="L341" s="425">
        <v>472.25</v>
      </c>
      <c r="M341" s="425">
        <v>1.1048800000000001</v>
      </c>
    </row>
    <row r="342" spans="1:13">
      <c r="A342" s="245">
        <v>332</v>
      </c>
      <c r="B342" s="428" t="s">
        <v>148</v>
      </c>
      <c r="C342" s="425">
        <v>68.45</v>
      </c>
      <c r="D342" s="426">
        <v>68.8</v>
      </c>
      <c r="E342" s="426">
        <v>67.75</v>
      </c>
      <c r="F342" s="426">
        <v>67.05</v>
      </c>
      <c r="G342" s="426">
        <v>66</v>
      </c>
      <c r="H342" s="426">
        <v>69.5</v>
      </c>
      <c r="I342" s="426">
        <v>70.549999999999983</v>
      </c>
      <c r="J342" s="426">
        <v>71.25</v>
      </c>
      <c r="K342" s="425">
        <v>69.849999999999994</v>
      </c>
      <c r="L342" s="425">
        <v>68.099999999999994</v>
      </c>
      <c r="M342" s="425">
        <v>100.10661</v>
      </c>
    </row>
    <row r="343" spans="1:13">
      <c r="A343" s="245">
        <v>333</v>
      </c>
      <c r="B343" s="428" t="s">
        <v>449</v>
      </c>
      <c r="C343" s="425">
        <v>65.650000000000006</v>
      </c>
      <c r="D343" s="426">
        <v>66</v>
      </c>
      <c r="E343" s="426">
        <v>64.849999999999994</v>
      </c>
      <c r="F343" s="426">
        <v>64.05</v>
      </c>
      <c r="G343" s="426">
        <v>62.899999999999991</v>
      </c>
      <c r="H343" s="426">
        <v>66.8</v>
      </c>
      <c r="I343" s="426">
        <v>67.95</v>
      </c>
      <c r="J343" s="426">
        <v>68.75</v>
      </c>
      <c r="K343" s="425">
        <v>67.150000000000006</v>
      </c>
      <c r="L343" s="425">
        <v>65.2</v>
      </c>
      <c r="M343" s="425">
        <v>19.02365</v>
      </c>
    </row>
    <row r="344" spans="1:13">
      <c r="A344" s="245">
        <v>334</v>
      </c>
      <c r="B344" s="428" t="s">
        <v>450</v>
      </c>
      <c r="C344" s="425">
        <v>3409.1</v>
      </c>
      <c r="D344" s="426">
        <v>3407.9333333333329</v>
      </c>
      <c r="E344" s="426">
        <v>3353.8666666666659</v>
      </c>
      <c r="F344" s="426">
        <v>3298.6333333333328</v>
      </c>
      <c r="G344" s="426">
        <v>3244.5666666666657</v>
      </c>
      <c r="H344" s="426">
        <v>3463.1666666666661</v>
      </c>
      <c r="I344" s="426">
        <v>3517.2333333333327</v>
      </c>
      <c r="J344" s="426">
        <v>3572.4666666666662</v>
      </c>
      <c r="K344" s="425">
        <v>3462</v>
      </c>
      <c r="L344" s="425">
        <v>3352.7</v>
      </c>
      <c r="M344" s="425">
        <v>1.75614</v>
      </c>
    </row>
    <row r="345" spans="1:13">
      <c r="A345" s="245">
        <v>335</v>
      </c>
      <c r="B345" s="428" t="s">
        <v>755</v>
      </c>
      <c r="C345" s="425">
        <v>95.75</v>
      </c>
      <c r="D345" s="426">
        <v>96.183333333333337</v>
      </c>
      <c r="E345" s="426">
        <v>95.01666666666668</v>
      </c>
      <c r="F345" s="426">
        <v>94.283333333333346</v>
      </c>
      <c r="G345" s="426">
        <v>93.116666666666688</v>
      </c>
      <c r="H345" s="426">
        <v>96.916666666666671</v>
      </c>
      <c r="I345" s="426">
        <v>98.083333333333329</v>
      </c>
      <c r="J345" s="426">
        <v>98.816666666666663</v>
      </c>
      <c r="K345" s="425">
        <v>97.35</v>
      </c>
      <c r="L345" s="425">
        <v>95.45</v>
      </c>
      <c r="M345" s="425">
        <v>2.11734</v>
      </c>
    </row>
    <row r="346" spans="1:13">
      <c r="A346" s="245">
        <v>336</v>
      </c>
      <c r="B346" s="428" t="s">
        <v>151</v>
      </c>
      <c r="C346" s="425">
        <v>17619.75</v>
      </c>
      <c r="D346" s="426">
        <v>17537.383333333335</v>
      </c>
      <c r="E346" s="426">
        <v>17404.76666666667</v>
      </c>
      <c r="F346" s="426">
        <v>17189.783333333336</v>
      </c>
      <c r="G346" s="426">
        <v>17057.166666666672</v>
      </c>
      <c r="H346" s="426">
        <v>17752.366666666669</v>
      </c>
      <c r="I346" s="426">
        <v>17884.98333333333</v>
      </c>
      <c r="J346" s="426">
        <v>18099.966666666667</v>
      </c>
      <c r="K346" s="425">
        <v>17670</v>
      </c>
      <c r="L346" s="425">
        <v>17322.400000000001</v>
      </c>
      <c r="M346" s="425">
        <v>0.65044999999999997</v>
      </c>
    </row>
    <row r="347" spans="1:13">
      <c r="A347" s="245">
        <v>337</v>
      </c>
      <c r="B347" s="428" t="s">
        <v>791</v>
      </c>
      <c r="C347" s="425">
        <v>51.4</v>
      </c>
      <c r="D347" s="426">
        <v>52.083333333333336</v>
      </c>
      <c r="E347" s="426">
        <v>50.416666666666671</v>
      </c>
      <c r="F347" s="426">
        <v>49.433333333333337</v>
      </c>
      <c r="G347" s="426">
        <v>47.766666666666673</v>
      </c>
      <c r="H347" s="426">
        <v>53.06666666666667</v>
      </c>
      <c r="I347" s="426">
        <v>54.733333333333341</v>
      </c>
      <c r="J347" s="426">
        <v>55.716666666666669</v>
      </c>
      <c r="K347" s="425">
        <v>53.75</v>
      </c>
      <c r="L347" s="425">
        <v>51.1</v>
      </c>
      <c r="M347" s="425">
        <v>16.842369999999999</v>
      </c>
    </row>
    <row r="348" spans="1:13">
      <c r="A348" s="245">
        <v>338</v>
      </c>
      <c r="B348" s="428" t="s">
        <v>451</v>
      </c>
      <c r="C348" s="425">
        <v>2206.1</v>
      </c>
      <c r="D348" s="426">
        <v>2207.5</v>
      </c>
      <c r="E348" s="426">
        <v>2179.6</v>
      </c>
      <c r="F348" s="426">
        <v>2153.1</v>
      </c>
      <c r="G348" s="426">
        <v>2125.1999999999998</v>
      </c>
      <c r="H348" s="426">
        <v>2234</v>
      </c>
      <c r="I348" s="426">
        <v>2261.8999999999996</v>
      </c>
      <c r="J348" s="426">
        <v>2288.4</v>
      </c>
      <c r="K348" s="425">
        <v>2235.4</v>
      </c>
      <c r="L348" s="425">
        <v>2181</v>
      </c>
      <c r="M348" s="425">
        <v>8.097E-2</v>
      </c>
    </row>
    <row r="349" spans="1:13">
      <c r="A349" s="245">
        <v>339</v>
      </c>
      <c r="B349" s="428" t="s">
        <v>790</v>
      </c>
      <c r="C349" s="425">
        <v>358.95</v>
      </c>
      <c r="D349" s="426">
        <v>357.59999999999997</v>
      </c>
      <c r="E349" s="426">
        <v>354.29999999999995</v>
      </c>
      <c r="F349" s="426">
        <v>349.65</v>
      </c>
      <c r="G349" s="426">
        <v>346.34999999999997</v>
      </c>
      <c r="H349" s="426">
        <v>362.24999999999994</v>
      </c>
      <c r="I349" s="426">
        <v>365.55</v>
      </c>
      <c r="J349" s="426">
        <v>370.19999999999993</v>
      </c>
      <c r="K349" s="425">
        <v>360.9</v>
      </c>
      <c r="L349" s="425">
        <v>352.95</v>
      </c>
      <c r="M349" s="425">
        <v>9.07165</v>
      </c>
    </row>
    <row r="350" spans="1:13">
      <c r="A350" s="245">
        <v>340</v>
      </c>
      <c r="B350" s="428" t="s">
        <v>265</v>
      </c>
      <c r="C350" s="425">
        <v>603.65</v>
      </c>
      <c r="D350" s="426">
        <v>607.29999999999995</v>
      </c>
      <c r="E350" s="426">
        <v>593.64999999999986</v>
      </c>
      <c r="F350" s="426">
        <v>583.64999999999986</v>
      </c>
      <c r="G350" s="426">
        <v>569.99999999999977</v>
      </c>
      <c r="H350" s="426">
        <v>617.29999999999995</v>
      </c>
      <c r="I350" s="426">
        <v>630.95000000000005</v>
      </c>
      <c r="J350" s="426">
        <v>640.95000000000005</v>
      </c>
      <c r="K350" s="425">
        <v>620.95000000000005</v>
      </c>
      <c r="L350" s="425">
        <v>597.29999999999995</v>
      </c>
      <c r="M350" s="425">
        <v>4.3567299999999998</v>
      </c>
    </row>
    <row r="351" spans="1:13">
      <c r="A351" s="245">
        <v>341</v>
      </c>
      <c r="B351" s="428" t="s">
        <v>155</v>
      </c>
      <c r="C351" s="425">
        <v>122</v>
      </c>
      <c r="D351" s="426">
        <v>122.59999999999998</v>
      </c>
      <c r="E351" s="426">
        <v>120.74999999999996</v>
      </c>
      <c r="F351" s="426">
        <v>119.49999999999997</v>
      </c>
      <c r="G351" s="426">
        <v>117.64999999999995</v>
      </c>
      <c r="H351" s="426">
        <v>123.84999999999997</v>
      </c>
      <c r="I351" s="426">
        <v>125.69999999999999</v>
      </c>
      <c r="J351" s="426">
        <v>126.94999999999997</v>
      </c>
      <c r="K351" s="425">
        <v>124.45</v>
      </c>
      <c r="L351" s="425">
        <v>121.35</v>
      </c>
      <c r="M351" s="425">
        <v>243.58396999999999</v>
      </c>
    </row>
    <row r="352" spans="1:13">
      <c r="A352" s="245">
        <v>342</v>
      </c>
      <c r="B352" s="428" t="s">
        <v>154</v>
      </c>
      <c r="C352" s="425">
        <v>156.35</v>
      </c>
      <c r="D352" s="426">
        <v>155.29999999999998</v>
      </c>
      <c r="E352" s="426">
        <v>153.14999999999998</v>
      </c>
      <c r="F352" s="426">
        <v>149.94999999999999</v>
      </c>
      <c r="G352" s="426">
        <v>147.79999999999998</v>
      </c>
      <c r="H352" s="426">
        <v>158.49999999999997</v>
      </c>
      <c r="I352" s="426">
        <v>160.65</v>
      </c>
      <c r="J352" s="426">
        <v>163.84999999999997</v>
      </c>
      <c r="K352" s="425">
        <v>157.44999999999999</v>
      </c>
      <c r="L352" s="425">
        <v>152.1</v>
      </c>
      <c r="M352" s="425">
        <v>24.093</v>
      </c>
    </row>
    <row r="353" spans="1:13">
      <c r="A353" s="245">
        <v>343</v>
      </c>
      <c r="B353" s="428" t="s">
        <v>452</v>
      </c>
      <c r="C353" s="425">
        <v>80.900000000000006</v>
      </c>
      <c r="D353" s="426">
        <v>81.233333333333334</v>
      </c>
      <c r="E353" s="426">
        <v>80.016666666666666</v>
      </c>
      <c r="F353" s="426">
        <v>79.133333333333326</v>
      </c>
      <c r="G353" s="426">
        <v>77.916666666666657</v>
      </c>
      <c r="H353" s="426">
        <v>82.116666666666674</v>
      </c>
      <c r="I353" s="426">
        <v>83.333333333333343</v>
      </c>
      <c r="J353" s="426">
        <v>84.216666666666683</v>
      </c>
      <c r="K353" s="425">
        <v>82.45</v>
      </c>
      <c r="L353" s="425">
        <v>80.349999999999994</v>
      </c>
      <c r="M353" s="425">
        <v>0.95833000000000002</v>
      </c>
    </row>
    <row r="354" spans="1:13">
      <c r="A354" s="245">
        <v>344</v>
      </c>
      <c r="B354" s="428" t="s">
        <v>266</v>
      </c>
      <c r="C354" s="425">
        <v>3597.85</v>
      </c>
      <c r="D354" s="426">
        <v>3592.0333333333333</v>
      </c>
      <c r="E354" s="426">
        <v>3549.0666666666666</v>
      </c>
      <c r="F354" s="426">
        <v>3500.2833333333333</v>
      </c>
      <c r="G354" s="426">
        <v>3457.3166666666666</v>
      </c>
      <c r="H354" s="426">
        <v>3640.8166666666666</v>
      </c>
      <c r="I354" s="426">
        <v>3683.7833333333328</v>
      </c>
      <c r="J354" s="426">
        <v>3732.5666666666666</v>
      </c>
      <c r="K354" s="425">
        <v>3635</v>
      </c>
      <c r="L354" s="425">
        <v>3543.25</v>
      </c>
      <c r="M354" s="425">
        <v>0.61577000000000004</v>
      </c>
    </row>
    <row r="355" spans="1:13">
      <c r="A355" s="245">
        <v>345</v>
      </c>
      <c r="B355" s="428" t="s">
        <v>453</v>
      </c>
      <c r="C355" s="425">
        <v>133.30000000000001</v>
      </c>
      <c r="D355" s="426">
        <v>133.76666666666668</v>
      </c>
      <c r="E355" s="426">
        <v>132.53333333333336</v>
      </c>
      <c r="F355" s="426">
        <v>131.76666666666668</v>
      </c>
      <c r="G355" s="426">
        <v>130.53333333333336</v>
      </c>
      <c r="H355" s="426">
        <v>134.53333333333336</v>
      </c>
      <c r="I355" s="426">
        <v>135.76666666666665</v>
      </c>
      <c r="J355" s="426">
        <v>136.53333333333336</v>
      </c>
      <c r="K355" s="425">
        <v>135</v>
      </c>
      <c r="L355" s="425">
        <v>133</v>
      </c>
      <c r="M355" s="425">
        <v>1.3585199999999999</v>
      </c>
    </row>
    <row r="356" spans="1:13">
      <c r="A356" s="245">
        <v>346</v>
      </c>
      <c r="B356" s="428" t="s">
        <v>454</v>
      </c>
      <c r="C356" s="425">
        <v>308.5</v>
      </c>
      <c r="D356" s="426">
        <v>310.43333333333334</v>
      </c>
      <c r="E356" s="426">
        <v>305.41666666666669</v>
      </c>
      <c r="F356" s="426">
        <v>302.33333333333337</v>
      </c>
      <c r="G356" s="426">
        <v>297.31666666666672</v>
      </c>
      <c r="H356" s="426">
        <v>313.51666666666665</v>
      </c>
      <c r="I356" s="426">
        <v>318.5333333333333</v>
      </c>
      <c r="J356" s="426">
        <v>321.61666666666662</v>
      </c>
      <c r="K356" s="425">
        <v>315.45</v>
      </c>
      <c r="L356" s="425">
        <v>307.35000000000002</v>
      </c>
      <c r="M356" s="425">
        <v>3.1702499999999998</v>
      </c>
    </row>
    <row r="357" spans="1:13">
      <c r="A357" s="245">
        <v>347</v>
      </c>
      <c r="B357" s="428" t="s">
        <v>455</v>
      </c>
      <c r="C357" s="425">
        <v>332.35</v>
      </c>
      <c r="D357" s="426">
        <v>339.2</v>
      </c>
      <c r="E357" s="426">
        <v>321.39999999999998</v>
      </c>
      <c r="F357" s="426">
        <v>310.45</v>
      </c>
      <c r="G357" s="426">
        <v>292.64999999999998</v>
      </c>
      <c r="H357" s="426">
        <v>350.15</v>
      </c>
      <c r="I357" s="426">
        <v>367.95000000000005</v>
      </c>
      <c r="J357" s="426">
        <v>378.9</v>
      </c>
      <c r="K357" s="425">
        <v>357</v>
      </c>
      <c r="L357" s="425">
        <v>328.25</v>
      </c>
      <c r="M357" s="425">
        <v>6.4292100000000003</v>
      </c>
    </row>
    <row r="358" spans="1:13">
      <c r="A358" s="245">
        <v>348</v>
      </c>
      <c r="B358" s="428" t="s">
        <v>267</v>
      </c>
      <c r="C358" s="425">
        <v>2829.55</v>
      </c>
      <c r="D358" s="426">
        <v>2843.5166666666664</v>
      </c>
      <c r="E358" s="426">
        <v>2796.0333333333328</v>
      </c>
      <c r="F358" s="426">
        <v>2762.5166666666664</v>
      </c>
      <c r="G358" s="426">
        <v>2715.0333333333328</v>
      </c>
      <c r="H358" s="426">
        <v>2877.0333333333328</v>
      </c>
      <c r="I358" s="426">
        <v>2924.5166666666664</v>
      </c>
      <c r="J358" s="426">
        <v>2958.0333333333328</v>
      </c>
      <c r="K358" s="425">
        <v>2891</v>
      </c>
      <c r="L358" s="425">
        <v>2810</v>
      </c>
      <c r="M358" s="425">
        <v>2.0862400000000001</v>
      </c>
    </row>
    <row r="359" spans="1:13">
      <c r="A359" s="245">
        <v>349</v>
      </c>
      <c r="B359" s="428" t="s">
        <v>268</v>
      </c>
      <c r="C359" s="425">
        <v>664.45</v>
      </c>
      <c r="D359" s="426">
        <v>675.5333333333333</v>
      </c>
      <c r="E359" s="426">
        <v>653.16666666666663</v>
      </c>
      <c r="F359" s="426">
        <v>641.88333333333333</v>
      </c>
      <c r="G359" s="426">
        <v>619.51666666666665</v>
      </c>
      <c r="H359" s="426">
        <v>686.81666666666661</v>
      </c>
      <c r="I359" s="426">
        <v>709.18333333333339</v>
      </c>
      <c r="J359" s="426">
        <v>720.46666666666658</v>
      </c>
      <c r="K359" s="425">
        <v>697.9</v>
      </c>
      <c r="L359" s="425">
        <v>664.25</v>
      </c>
      <c r="M359" s="425">
        <v>1.9016999999999999</v>
      </c>
    </row>
    <row r="360" spans="1:13">
      <c r="A360" s="245">
        <v>350</v>
      </c>
      <c r="B360" s="428" t="s">
        <v>456</v>
      </c>
      <c r="C360" s="425">
        <v>251.95</v>
      </c>
      <c r="D360" s="426">
        <v>252.58333333333334</v>
      </c>
      <c r="E360" s="426">
        <v>249.61666666666667</v>
      </c>
      <c r="F360" s="426">
        <v>247.28333333333333</v>
      </c>
      <c r="G360" s="426">
        <v>244.31666666666666</v>
      </c>
      <c r="H360" s="426">
        <v>254.91666666666669</v>
      </c>
      <c r="I360" s="426">
        <v>257.88333333333333</v>
      </c>
      <c r="J360" s="426">
        <v>260.2166666666667</v>
      </c>
      <c r="K360" s="425">
        <v>255.55</v>
      </c>
      <c r="L360" s="425">
        <v>250.25</v>
      </c>
      <c r="M360" s="425">
        <v>3.4183699999999999</v>
      </c>
    </row>
    <row r="361" spans="1:13">
      <c r="A361" s="245">
        <v>351</v>
      </c>
      <c r="B361" s="428" t="s">
        <v>758</v>
      </c>
      <c r="C361" s="425">
        <v>424.35</v>
      </c>
      <c r="D361" s="426">
        <v>426.25</v>
      </c>
      <c r="E361" s="426">
        <v>420.1</v>
      </c>
      <c r="F361" s="426">
        <v>415.85</v>
      </c>
      <c r="G361" s="426">
        <v>409.70000000000005</v>
      </c>
      <c r="H361" s="426">
        <v>430.5</v>
      </c>
      <c r="I361" s="426">
        <v>436.65</v>
      </c>
      <c r="J361" s="426">
        <v>440.9</v>
      </c>
      <c r="K361" s="425">
        <v>432.4</v>
      </c>
      <c r="L361" s="425">
        <v>422</v>
      </c>
      <c r="M361" s="425">
        <v>0.47000999999999998</v>
      </c>
    </row>
    <row r="362" spans="1:13">
      <c r="A362" s="245">
        <v>352</v>
      </c>
      <c r="B362" s="428" t="s">
        <v>457</v>
      </c>
      <c r="C362" s="425">
        <v>103.8</v>
      </c>
      <c r="D362" s="426">
        <v>104.5</v>
      </c>
      <c r="E362" s="426">
        <v>102.5</v>
      </c>
      <c r="F362" s="426">
        <v>101.2</v>
      </c>
      <c r="G362" s="426">
        <v>99.2</v>
      </c>
      <c r="H362" s="426">
        <v>105.8</v>
      </c>
      <c r="I362" s="426">
        <v>107.8</v>
      </c>
      <c r="J362" s="426">
        <v>109.1</v>
      </c>
      <c r="K362" s="425">
        <v>106.5</v>
      </c>
      <c r="L362" s="425">
        <v>103.2</v>
      </c>
      <c r="M362" s="425">
        <v>7.7271400000000003</v>
      </c>
    </row>
    <row r="363" spans="1:13">
      <c r="A363" s="245">
        <v>353</v>
      </c>
      <c r="B363" s="428" t="s">
        <v>163</v>
      </c>
      <c r="C363" s="425">
        <v>1387.25</v>
      </c>
      <c r="D363" s="426">
        <v>1398.7</v>
      </c>
      <c r="E363" s="426">
        <v>1368.4</v>
      </c>
      <c r="F363" s="426">
        <v>1349.55</v>
      </c>
      <c r="G363" s="426">
        <v>1319.25</v>
      </c>
      <c r="H363" s="426">
        <v>1417.5500000000002</v>
      </c>
      <c r="I363" s="426">
        <v>1447.85</v>
      </c>
      <c r="J363" s="426">
        <v>1466.7000000000003</v>
      </c>
      <c r="K363" s="425">
        <v>1429</v>
      </c>
      <c r="L363" s="425">
        <v>1379.85</v>
      </c>
      <c r="M363" s="425">
        <v>4.27576</v>
      </c>
    </row>
    <row r="364" spans="1:13">
      <c r="A364" s="245">
        <v>354</v>
      </c>
      <c r="B364" s="428" t="s">
        <v>156</v>
      </c>
      <c r="C364" s="425">
        <v>29509.95</v>
      </c>
      <c r="D364" s="426">
        <v>29471.649999999998</v>
      </c>
      <c r="E364" s="426">
        <v>29293.299999999996</v>
      </c>
      <c r="F364" s="426">
        <v>29076.649999999998</v>
      </c>
      <c r="G364" s="426">
        <v>28898.299999999996</v>
      </c>
      <c r="H364" s="426">
        <v>29688.299999999996</v>
      </c>
      <c r="I364" s="426">
        <v>29866.649999999994</v>
      </c>
      <c r="J364" s="426">
        <v>30083.299999999996</v>
      </c>
      <c r="K364" s="425">
        <v>29650</v>
      </c>
      <c r="L364" s="425">
        <v>29255</v>
      </c>
      <c r="M364" s="425">
        <v>0.19677</v>
      </c>
    </row>
    <row r="365" spans="1:13">
      <c r="A365" s="245">
        <v>355</v>
      </c>
      <c r="B365" s="428" t="s">
        <v>458</v>
      </c>
      <c r="C365" s="425">
        <v>2575.15</v>
      </c>
      <c r="D365" s="426">
        <v>2574.9666666666667</v>
      </c>
      <c r="E365" s="426">
        <v>2545.9333333333334</v>
      </c>
      <c r="F365" s="426">
        <v>2516.7166666666667</v>
      </c>
      <c r="G365" s="426">
        <v>2487.6833333333334</v>
      </c>
      <c r="H365" s="426">
        <v>2604.1833333333334</v>
      </c>
      <c r="I365" s="426">
        <v>2633.2166666666672</v>
      </c>
      <c r="J365" s="426">
        <v>2662.4333333333334</v>
      </c>
      <c r="K365" s="425">
        <v>2604</v>
      </c>
      <c r="L365" s="425">
        <v>2545.75</v>
      </c>
      <c r="M365" s="425">
        <v>0.90397000000000005</v>
      </c>
    </row>
    <row r="366" spans="1:13">
      <c r="A366" s="245">
        <v>356</v>
      </c>
      <c r="B366" s="428" t="s">
        <v>158</v>
      </c>
      <c r="C366" s="425">
        <v>227.8</v>
      </c>
      <c r="D366" s="426">
        <v>228.65</v>
      </c>
      <c r="E366" s="426">
        <v>226.4</v>
      </c>
      <c r="F366" s="426">
        <v>225</v>
      </c>
      <c r="G366" s="426">
        <v>222.75</v>
      </c>
      <c r="H366" s="426">
        <v>230.05</v>
      </c>
      <c r="I366" s="426">
        <v>232.3</v>
      </c>
      <c r="J366" s="426">
        <v>233.70000000000002</v>
      </c>
      <c r="K366" s="425">
        <v>230.9</v>
      </c>
      <c r="L366" s="425">
        <v>227.25</v>
      </c>
      <c r="M366" s="425">
        <v>23.544139999999999</v>
      </c>
    </row>
    <row r="367" spans="1:13">
      <c r="A367" s="245">
        <v>357</v>
      </c>
      <c r="B367" s="428" t="s">
        <v>269</v>
      </c>
      <c r="C367" s="425">
        <v>5514.25</v>
      </c>
      <c r="D367" s="426">
        <v>5545.0999999999995</v>
      </c>
      <c r="E367" s="426">
        <v>5470.1999999999989</v>
      </c>
      <c r="F367" s="426">
        <v>5426.15</v>
      </c>
      <c r="G367" s="426">
        <v>5351.2499999999991</v>
      </c>
      <c r="H367" s="426">
        <v>5589.1499999999987</v>
      </c>
      <c r="I367" s="426">
        <v>5664.0499999999984</v>
      </c>
      <c r="J367" s="426">
        <v>5708.0999999999985</v>
      </c>
      <c r="K367" s="425">
        <v>5620</v>
      </c>
      <c r="L367" s="425">
        <v>5501.05</v>
      </c>
      <c r="M367" s="425">
        <v>0.38400000000000001</v>
      </c>
    </row>
    <row r="368" spans="1:13">
      <c r="A368" s="245">
        <v>358</v>
      </c>
      <c r="B368" s="428" t="s">
        <v>459</v>
      </c>
      <c r="C368" s="425">
        <v>228.05</v>
      </c>
      <c r="D368" s="426">
        <v>227.13333333333335</v>
      </c>
      <c r="E368" s="426">
        <v>224.6166666666667</v>
      </c>
      <c r="F368" s="426">
        <v>221.18333333333334</v>
      </c>
      <c r="G368" s="426">
        <v>218.66666666666669</v>
      </c>
      <c r="H368" s="426">
        <v>230.56666666666672</v>
      </c>
      <c r="I368" s="426">
        <v>233.08333333333337</v>
      </c>
      <c r="J368" s="426">
        <v>236.51666666666674</v>
      </c>
      <c r="K368" s="425">
        <v>229.65</v>
      </c>
      <c r="L368" s="425">
        <v>223.7</v>
      </c>
      <c r="M368" s="425">
        <v>9.8204600000000006</v>
      </c>
    </row>
    <row r="369" spans="1:13">
      <c r="A369" s="245">
        <v>359</v>
      </c>
      <c r="B369" s="428" t="s">
        <v>460</v>
      </c>
      <c r="C369" s="425">
        <v>806.45</v>
      </c>
      <c r="D369" s="426">
        <v>810.6</v>
      </c>
      <c r="E369" s="426">
        <v>797.2</v>
      </c>
      <c r="F369" s="426">
        <v>787.95</v>
      </c>
      <c r="G369" s="426">
        <v>774.55000000000007</v>
      </c>
      <c r="H369" s="426">
        <v>819.85</v>
      </c>
      <c r="I369" s="426">
        <v>833.24999999999989</v>
      </c>
      <c r="J369" s="426">
        <v>842.5</v>
      </c>
      <c r="K369" s="425">
        <v>824</v>
      </c>
      <c r="L369" s="425">
        <v>801.35</v>
      </c>
      <c r="M369" s="425">
        <v>0.43491000000000002</v>
      </c>
    </row>
    <row r="370" spans="1:13">
      <c r="A370" s="245">
        <v>360</v>
      </c>
      <c r="B370" s="428" t="s">
        <v>160</v>
      </c>
      <c r="C370" s="425">
        <v>2156.15</v>
      </c>
      <c r="D370" s="426">
        <v>2149.1666666666665</v>
      </c>
      <c r="E370" s="426">
        <v>2138.333333333333</v>
      </c>
      <c r="F370" s="426">
        <v>2120.5166666666664</v>
      </c>
      <c r="G370" s="426">
        <v>2109.6833333333329</v>
      </c>
      <c r="H370" s="426">
        <v>2166.9833333333331</v>
      </c>
      <c r="I370" s="426">
        <v>2177.8166666666662</v>
      </c>
      <c r="J370" s="426">
        <v>2195.6333333333332</v>
      </c>
      <c r="K370" s="425">
        <v>2160</v>
      </c>
      <c r="L370" s="425">
        <v>2131.35</v>
      </c>
      <c r="M370" s="425">
        <v>2.05193</v>
      </c>
    </row>
    <row r="371" spans="1:13">
      <c r="A371" s="245">
        <v>361</v>
      </c>
      <c r="B371" s="428" t="s">
        <v>157</v>
      </c>
      <c r="C371" s="425">
        <v>2398.85</v>
      </c>
      <c r="D371" s="426">
        <v>2408.9500000000003</v>
      </c>
      <c r="E371" s="426">
        <v>2376.3000000000006</v>
      </c>
      <c r="F371" s="426">
        <v>2353.7500000000005</v>
      </c>
      <c r="G371" s="426">
        <v>2321.1000000000008</v>
      </c>
      <c r="H371" s="426">
        <v>2431.5000000000005</v>
      </c>
      <c r="I371" s="426">
        <v>2464.15</v>
      </c>
      <c r="J371" s="426">
        <v>2486.7000000000003</v>
      </c>
      <c r="K371" s="425">
        <v>2441.6</v>
      </c>
      <c r="L371" s="425">
        <v>2386.4</v>
      </c>
      <c r="M371" s="425">
        <v>8.9866700000000002</v>
      </c>
    </row>
    <row r="372" spans="1:13">
      <c r="A372" s="245">
        <v>362</v>
      </c>
      <c r="B372" s="428" t="s">
        <v>756</v>
      </c>
      <c r="C372" s="425">
        <v>960.15</v>
      </c>
      <c r="D372" s="426">
        <v>951.18333333333339</v>
      </c>
      <c r="E372" s="426">
        <v>934.01666666666677</v>
      </c>
      <c r="F372" s="426">
        <v>907.88333333333333</v>
      </c>
      <c r="G372" s="426">
        <v>890.7166666666667</v>
      </c>
      <c r="H372" s="426">
        <v>977.31666666666683</v>
      </c>
      <c r="I372" s="426">
        <v>994.48333333333335</v>
      </c>
      <c r="J372" s="426">
        <v>1020.6166666666669</v>
      </c>
      <c r="K372" s="425">
        <v>968.35</v>
      </c>
      <c r="L372" s="425">
        <v>925.05</v>
      </c>
      <c r="M372" s="425">
        <v>1.7340899999999999</v>
      </c>
    </row>
    <row r="373" spans="1:13">
      <c r="A373" s="245">
        <v>363</v>
      </c>
      <c r="B373" s="428" t="s">
        <v>461</v>
      </c>
      <c r="C373" s="425">
        <v>1977.4</v>
      </c>
      <c r="D373" s="426">
        <v>1984.1166666666668</v>
      </c>
      <c r="E373" s="426">
        <v>1963.2833333333335</v>
      </c>
      <c r="F373" s="426">
        <v>1949.1666666666667</v>
      </c>
      <c r="G373" s="426">
        <v>1928.3333333333335</v>
      </c>
      <c r="H373" s="426">
        <v>1998.2333333333336</v>
      </c>
      <c r="I373" s="426">
        <v>2019.0666666666666</v>
      </c>
      <c r="J373" s="426">
        <v>2033.1833333333336</v>
      </c>
      <c r="K373" s="425">
        <v>2004.95</v>
      </c>
      <c r="L373" s="425">
        <v>1970</v>
      </c>
      <c r="M373" s="425">
        <v>1.4024099999999999</v>
      </c>
    </row>
    <row r="374" spans="1:13">
      <c r="A374" s="245">
        <v>364</v>
      </c>
      <c r="B374" s="428" t="s">
        <v>757</v>
      </c>
      <c r="C374" s="425">
        <v>1337.65</v>
      </c>
      <c r="D374" s="426">
        <v>1335.8833333333334</v>
      </c>
      <c r="E374" s="426">
        <v>1315.7666666666669</v>
      </c>
      <c r="F374" s="426">
        <v>1293.8833333333334</v>
      </c>
      <c r="G374" s="426">
        <v>1273.7666666666669</v>
      </c>
      <c r="H374" s="426">
        <v>1357.7666666666669</v>
      </c>
      <c r="I374" s="426">
        <v>1377.8833333333332</v>
      </c>
      <c r="J374" s="426">
        <v>1399.7666666666669</v>
      </c>
      <c r="K374" s="425">
        <v>1356</v>
      </c>
      <c r="L374" s="425">
        <v>1314</v>
      </c>
      <c r="M374" s="425">
        <v>1.4779800000000001</v>
      </c>
    </row>
    <row r="375" spans="1:13">
      <c r="A375" s="245">
        <v>365</v>
      </c>
      <c r="B375" s="428" t="s">
        <v>159</v>
      </c>
      <c r="C375" s="425">
        <v>122.5</v>
      </c>
      <c r="D375" s="426">
        <v>122.63333333333333</v>
      </c>
      <c r="E375" s="426">
        <v>121.41666666666666</v>
      </c>
      <c r="F375" s="426">
        <v>120.33333333333333</v>
      </c>
      <c r="G375" s="426">
        <v>119.11666666666666</v>
      </c>
      <c r="H375" s="426">
        <v>123.71666666666665</v>
      </c>
      <c r="I375" s="426">
        <v>124.93333333333332</v>
      </c>
      <c r="J375" s="426">
        <v>126.01666666666665</v>
      </c>
      <c r="K375" s="425">
        <v>123.85</v>
      </c>
      <c r="L375" s="425">
        <v>121.55</v>
      </c>
      <c r="M375" s="425">
        <v>52.33446</v>
      </c>
    </row>
    <row r="376" spans="1:13">
      <c r="A376" s="245">
        <v>366</v>
      </c>
      <c r="B376" s="428" t="s">
        <v>162</v>
      </c>
      <c r="C376" s="425">
        <v>231.15</v>
      </c>
      <c r="D376" s="426">
        <v>230.73333333333335</v>
      </c>
      <c r="E376" s="426">
        <v>228.51666666666671</v>
      </c>
      <c r="F376" s="426">
        <v>225.88333333333335</v>
      </c>
      <c r="G376" s="426">
        <v>223.66666666666671</v>
      </c>
      <c r="H376" s="426">
        <v>233.3666666666667</v>
      </c>
      <c r="I376" s="426">
        <v>235.58333333333334</v>
      </c>
      <c r="J376" s="426">
        <v>238.2166666666667</v>
      </c>
      <c r="K376" s="425">
        <v>232.95</v>
      </c>
      <c r="L376" s="425">
        <v>228.1</v>
      </c>
      <c r="M376" s="425">
        <v>72.923689999999993</v>
      </c>
    </row>
    <row r="377" spans="1:13">
      <c r="A377" s="245">
        <v>367</v>
      </c>
      <c r="B377" s="428" t="s">
        <v>462</v>
      </c>
      <c r="C377" s="425">
        <v>361.55</v>
      </c>
      <c r="D377" s="426">
        <v>360.51666666666665</v>
      </c>
      <c r="E377" s="426">
        <v>354.0333333333333</v>
      </c>
      <c r="F377" s="426">
        <v>346.51666666666665</v>
      </c>
      <c r="G377" s="426">
        <v>340.0333333333333</v>
      </c>
      <c r="H377" s="426">
        <v>368.0333333333333</v>
      </c>
      <c r="I377" s="426">
        <v>374.51666666666665</v>
      </c>
      <c r="J377" s="426">
        <v>382.0333333333333</v>
      </c>
      <c r="K377" s="425">
        <v>367</v>
      </c>
      <c r="L377" s="425">
        <v>353</v>
      </c>
      <c r="M377" s="425">
        <v>4.6184700000000003</v>
      </c>
    </row>
    <row r="378" spans="1:13">
      <c r="A378" s="245">
        <v>368</v>
      </c>
      <c r="B378" s="428" t="s">
        <v>270</v>
      </c>
      <c r="C378" s="425">
        <v>289.2</v>
      </c>
      <c r="D378" s="426">
        <v>288.89999999999998</v>
      </c>
      <c r="E378" s="426">
        <v>286.14999999999998</v>
      </c>
      <c r="F378" s="426">
        <v>283.10000000000002</v>
      </c>
      <c r="G378" s="426">
        <v>280.35000000000002</v>
      </c>
      <c r="H378" s="426">
        <v>291.94999999999993</v>
      </c>
      <c r="I378" s="426">
        <v>294.69999999999993</v>
      </c>
      <c r="J378" s="426">
        <v>297.74999999999989</v>
      </c>
      <c r="K378" s="425">
        <v>291.64999999999998</v>
      </c>
      <c r="L378" s="425">
        <v>285.85000000000002</v>
      </c>
      <c r="M378" s="425">
        <v>2.9779100000000001</v>
      </c>
    </row>
    <row r="379" spans="1:13">
      <c r="A379" s="245">
        <v>369</v>
      </c>
      <c r="B379" s="428" t="s">
        <v>463</v>
      </c>
      <c r="C379" s="425">
        <v>127.85</v>
      </c>
      <c r="D379" s="426">
        <v>128.78333333333333</v>
      </c>
      <c r="E379" s="426">
        <v>126.16666666666666</v>
      </c>
      <c r="F379" s="426">
        <v>124.48333333333332</v>
      </c>
      <c r="G379" s="426">
        <v>121.86666666666665</v>
      </c>
      <c r="H379" s="426">
        <v>130.46666666666667</v>
      </c>
      <c r="I379" s="426">
        <v>133.08333333333334</v>
      </c>
      <c r="J379" s="426">
        <v>134.76666666666668</v>
      </c>
      <c r="K379" s="425">
        <v>131.4</v>
      </c>
      <c r="L379" s="425">
        <v>127.1</v>
      </c>
      <c r="M379" s="425">
        <v>2.0097900000000002</v>
      </c>
    </row>
    <row r="380" spans="1:13">
      <c r="A380" s="245">
        <v>370</v>
      </c>
      <c r="B380" s="428" t="s">
        <v>464</v>
      </c>
      <c r="C380" s="425">
        <v>5806.55</v>
      </c>
      <c r="D380" s="426">
        <v>5811.5166666666664</v>
      </c>
      <c r="E380" s="426">
        <v>5764.0333333333328</v>
      </c>
      <c r="F380" s="426">
        <v>5721.5166666666664</v>
      </c>
      <c r="G380" s="426">
        <v>5674.0333333333328</v>
      </c>
      <c r="H380" s="426">
        <v>5854.0333333333328</v>
      </c>
      <c r="I380" s="426">
        <v>5901.5166666666664</v>
      </c>
      <c r="J380" s="426">
        <v>5944.0333333333328</v>
      </c>
      <c r="K380" s="425">
        <v>5859</v>
      </c>
      <c r="L380" s="425">
        <v>5769</v>
      </c>
      <c r="M380" s="425">
        <v>9.3390000000000001E-2</v>
      </c>
    </row>
    <row r="381" spans="1:13">
      <c r="A381" s="245">
        <v>371</v>
      </c>
      <c r="B381" s="428" t="s">
        <v>271</v>
      </c>
      <c r="C381" s="425">
        <v>13912.4</v>
      </c>
      <c r="D381" s="426">
        <v>13871.316666666666</v>
      </c>
      <c r="E381" s="426">
        <v>13606.983333333332</v>
      </c>
      <c r="F381" s="426">
        <v>13301.566666666666</v>
      </c>
      <c r="G381" s="426">
        <v>13037.233333333332</v>
      </c>
      <c r="H381" s="426">
        <v>14176.733333333332</v>
      </c>
      <c r="I381" s="426">
        <v>14441.066666666668</v>
      </c>
      <c r="J381" s="426">
        <v>14746.483333333332</v>
      </c>
      <c r="K381" s="425">
        <v>14135.65</v>
      </c>
      <c r="L381" s="425">
        <v>13565.9</v>
      </c>
      <c r="M381" s="425">
        <v>0.12486</v>
      </c>
    </row>
    <row r="382" spans="1:13">
      <c r="A382" s="245">
        <v>372</v>
      </c>
      <c r="B382" s="428" t="s">
        <v>161</v>
      </c>
      <c r="C382" s="425">
        <v>41.55</v>
      </c>
      <c r="D382" s="426">
        <v>41.916666666666664</v>
      </c>
      <c r="E382" s="426">
        <v>41.033333333333331</v>
      </c>
      <c r="F382" s="426">
        <v>40.516666666666666</v>
      </c>
      <c r="G382" s="426">
        <v>39.633333333333333</v>
      </c>
      <c r="H382" s="426">
        <v>42.43333333333333</v>
      </c>
      <c r="I382" s="426">
        <v>43.31666666666667</v>
      </c>
      <c r="J382" s="426">
        <v>43.833333333333329</v>
      </c>
      <c r="K382" s="425">
        <v>42.8</v>
      </c>
      <c r="L382" s="425">
        <v>41.4</v>
      </c>
      <c r="M382" s="425">
        <v>1098.53745</v>
      </c>
    </row>
    <row r="383" spans="1:13">
      <c r="A383" s="245">
        <v>373</v>
      </c>
      <c r="B383" s="428" t="s">
        <v>272</v>
      </c>
      <c r="C383" s="425">
        <v>827.8</v>
      </c>
      <c r="D383" s="426">
        <v>830.31666666666661</v>
      </c>
      <c r="E383" s="426">
        <v>809.83333333333326</v>
      </c>
      <c r="F383" s="426">
        <v>791.86666666666667</v>
      </c>
      <c r="G383" s="426">
        <v>771.38333333333333</v>
      </c>
      <c r="H383" s="426">
        <v>848.28333333333319</v>
      </c>
      <c r="I383" s="426">
        <v>868.76666666666654</v>
      </c>
      <c r="J383" s="426">
        <v>886.73333333333312</v>
      </c>
      <c r="K383" s="425">
        <v>850.8</v>
      </c>
      <c r="L383" s="425">
        <v>812.35</v>
      </c>
      <c r="M383" s="425">
        <v>0.85765000000000002</v>
      </c>
    </row>
    <row r="384" spans="1:13">
      <c r="A384" s="245">
        <v>374</v>
      </c>
      <c r="B384" s="428" t="s">
        <v>165</v>
      </c>
      <c r="C384" s="425">
        <v>207.45</v>
      </c>
      <c r="D384" s="426">
        <v>207.98333333333335</v>
      </c>
      <c r="E384" s="426">
        <v>206.16666666666669</v>
      </c>
      <c r="F384" s="426">
        <v>204.88333333333333</v>
      </c>
      <c r="G384" s="426">
        <v>203.06666666666666</v>
      </c>
      <c r="H384" s="426">
        <v>209.26666666666671</v>
      </c>
      <c r="I384" s="426">
        <v>211.08333333333337</v>
      </c>
      <c r="J384" s="426">
        <v>212.36666666666673</v>
      </c>
      <c r="K384" s="425">
        <v>209.8</v>
      </c>
      <c r="L384" s="425">
        <v>206.7</v>
      </c>
      <c r="M384" s="425">
        <v>60.815280000000001</v>
      </c>
    </row>
    <row r="385" spans="1:13">
      <c r="A385" s="245">
        <v>375</v>
      </c>
      <c r="B385" s="428" t="s">
        <v>166</v>
      </c>
      <c r="C385" s="425">
        <v>141.35</v>
      </c>
      <c r="D385" s="426">
        <v>142.45000000000002</v>
      </c>
      <c r="E385" s="426">
        <v>139.40000000000003</v>
      </c>
      <c r="F385" s="426">
        <v>137.45000000000002</v>
      </c>
      <c r="G385" s="426">
        <v>134.40000000000003</v>
      </c>
      <c r="H385" s="426">
        <v>144.40000000000003</v>
      </c>
      <c r="I385" s="426">
        <v>147.45000000000005</v>
      </c>
      <c r="J385" s="426">
        <v>149.40000000000003</v>
      </c>
      <c r="K385" s="425">
        <v>145.5</v>
      </c>
      <c r="L385" s="425">
        <v>140.5</v>
      </c>
      <c r="M385" s="425">
        <v>70.289969999999997</v>
      </c>
    </row>
    <row r="386" spans="1:13">
      <c r="A386" s="245">
        <v>376</v>
      </c>
      <c r="B386" s="428" t="s">
        <v>465</v>
      </c>
      <c r="C386" s="425">
        <v>272.5</v>
      </c>
      <c r="D386" s="426">
        <v>272.25</v>
      </c>
      <c r="E386" s="426">
        <v>269.5</v>
      </c>
      <c r="F386" s="426">
        <v>266.5</v>
      </c>
      <c r="G386" s="426">
        <v>263.75</v>
      </c>
      <c r="H386" s="426">
        <v>275.25</v>
      </c>
      <c r="I386" s="426">
        <v>278</v>
      </c>
      <c r="J386" s="426">
        <v>281</v>
      </c>
      <c r="K386" s="425">
        <v>275</v>
      </c>
      <c r="L386" s="425">
        <v>269.25</v>
      </c>
      <c r="M386" s="425">
        <v>3.0911599999999999</v>
      </c>
    </row>
    <row r="387" spans="1:13">
      <c r="A387" s="245">
        <v>377</v>
      </c>
      <c r="B387" s="428" t="s">
        <v>466</v>
      </c>
      <c r="C387" s="425">
        <v>779.85</v>
      </c>
      <c r="D387" s="426">
        <v>789.1</v>
      </c>
      <c r="E387" s="426">
        <v>762.30000000000007</v>
      </c>
      <c r="F387" s="426">
        <v>744.75</v>
      </c>
      <c r="G387" s="426">
        <v>717.95</v>
      </c>
      <c r="H387" s="426">
        <v>806.65000000000009</v>
      </c>
      <c r="I387" s="426">
        <v>833.45</v>
      </c>
      <c r="J387" s="426">
        <v>851.00000000000011</v>
      </c>
      <c r="K387" s="425">
        <v>815.9</v>
      </c>
      <c r="L387" s="425">
        <v>771.55</v>
      </c>
      <c r="M387" s="425">
        <v>4.3575600000000003</v>
      </c>
    </row>
    <row r="388" spans="1:13">
      <c r="A388" s="245">
        <v>378</v>
      </c>
      <c r="B388" s="428" t="s">
        <v>467</v>
      </c>
      <c r="C388" s="425">
        <v>32.299999999999997</v>
      </c>
      <c r="D388" s="426">
        <v>32.43333333333333</v>
      </c>
      <c r="E388" s="426">
        <v>31.966666666666661</v>
      </c>
      <c r="F388" s="426">
        <v>31.633333333333333</v>
      </c>
      <c r="G388" s="426">
        <v>31.166666666666664</v>
      </c>
      <c r="H388" s="426">
        <v>32.766666666666659</v>
      </c>
      <c r="I388" s="426">
        <v>33.233333333333327</v>
      </c>
      <c r="J388" s="426">
        <v>33.566666666666656</v>
      </c>
      <c r="K388" s="425">
        <v>32.9</v>
      </c>
      <c r="L388" s="425">
        <v>32.1</v>
      </c>
      <c r="M388" s="425">
        <v>55.802309999999999</v>
      </c>
    </row>
    <row r="389" spans="1:13">
      <c r="A389" s="245">
        <v>379</v>
      </c>
      <c r="B389" s="428" t="s">
        <v>468</v>
      </c>
      <c r="C389" s="425">
        <v>187.7</v>
      </c>
      <c r="D389" s="426">
        <v>188.91666666666666</v>
      </c>
      <c r="E389" s="426">
        <v>185.2833333333333</v>
      </c>
      <c r="F389" s="426">
        <v>182.86666666666665</v>
      </c>
      <c r="G389" s="426">
        <v>179.23333333333329</v>
      </c>
      <c r="H389" s="426">
        <v>191.33333333333331</v>
      </c>
      <c r="I389" s="426">
        <v>194.9666666666667</v>
      </c>
      <c r="J389" s="426">
        <v>197.38333333333333</v>
      </c>
      <c r="K389" s="425">
        <v>192.55</v>
      </c>
      <c r="L389" s="425">
        <v>186.5</v>
      </c>
      <c r="M389" s="425">
        <v>21.529109999999999</v>
      </c>
    </row>
    <row r="390" spans="1:13">
      <c r="A390" s="245">
        <v>380</v>
      </c>
      <c r="B390" s="428" t="s">
        <v>273</v>
      </c>
      <c r="C390" s="425">
        <v>569.54999999999995</v>
      </c>
      <c r="D390" s="426">
        <v>575.81666666666661</v>
      </c>
      <c r="E390" s="426">
        <v>559.73333333333323</v>
      </c>
      <c r="F390" s="426">
        <v>549.91666666666663</v>
      </c>
      <c r="G390" s="426">
        <v>533.83333333333326</v>
      </c>
      <c r="H390" s="426">
        <v>585.63333333333321</v>
      </c>
      <c r="I390" s="426">
        <v>601.7166666666667</v>
      </c>
      <c r="J390" s="426">
        <v>611.53333333333319</v>
      </c>
      <c r="K390" s="425">
        <v>591.9</v>
      </c>
      <c r="L390" s="425">
        <v>566</v>
      </c>
      <c r="M390" s="425">
        <v>3.3352599999999999</v>
      </c>
    </row>
    <row r="391" spans="1:13">
      <c r="A391" s="245">
        <v>381</v>
      </c>
      <c r="B391" s="428" t="s">
        <v>469</v>
      </c>
      <c r="C391" s="425">
        <v>328</v>
      </c>
      <c r="D391" s="426">
        <v>330.76666666666665</v>
      </c>
      <c r="E391" s="426">
        <v>324.23333333333329</v>
      </c>
      <c r="F391" s="426">
        <v>320.46666666666664</v>
      </c>
      <c r="G391" s="426">
        <v>313.93333333333328</v>
      </c>
      <c r="H391" s="426">
        <v>334.5333333333333</v>
      </c>
      <c r="I391" s="426">
        <v>341.06666666666661</v>
      </c>
      <c r="J391" s="426">
        <v>344.83333333333331</v>
      </c>
      <c r="K391" s="425">
        <v>337.3</v>
      </c>
      <c r="L391" s="425">
        <v>327</v>
      </c>
      <c r="M391" s="425">
        <v>5.0915900000000001</v>
      </c>
    </row>
    <row r="392" spans="1:13">
      <c r="A392" s="245">
        <v>382</v>
      </c>
      <c r="B392" s="428" t="s">
        <v>470</v>
      </c>
      <c r="C392" s="425">
        <v>81.150000000000006</v>
      </c>
      <c r="D392" s="426">
        <v>81.416666666666671</v>
      </c>
      <c r="E392" s="426">
        <v>80.483333333333348</v>
      </c>
      <c r="F392" s="426">
        <v>79.816666666666677</v>
      </c>
      <c r="G392" s="426">
        <v>78.883333333333354</v>
      </c>
      <c r="H392" s="426">
        <v>82.083333333333343</v>
      </c>
      <c r="I392" s="426">
        <v>83.016666666666652</v>
      </c>
      <c r="J392" s="426">
        <v>83.683333333333337</v>
      </c>
      <c r="K392" s="425">
        <v>82.35</v>
      </c>
      <c r="L392" s="425">
        <v>80.75</v>
      </c>
      <c r="M392" s="425">
        <v>14.976150000000001</v>
      </c>
    </row>
    <row r="393" spans="1:13">
      <c r="A393" s="245">
        <v>383</v>
      </c>
      <c r="B393" s="428" t="s">
        <v>471</v>
      </c>
      <c r="C393" s="425">
        <v>2036.8</v>
      </c>
      <c r="D393" s="426">
        <v>2034.2333333333333</v>
      </c>
      <c r="E393" s="426">
        <v>2010.6166666666668</v>
      </c>
      <c r="F393" s="426">
        <v>1984.4333333333334</v>
      </c>
      <c r="G393" s="426">
        <v>1960.8166666666668</v>
      </c>
      <c r="H393" s="426">
        <v>2060.416666666667</v>
      </c>
      <c r="I393" s="426">
        <v>2084.0333333333328</v>
      </c>
      <c r="J393" s="426">
        <v>2110.2166666666667</v>
      </c>
      <c r="K393" s="425">
        <v>2057.85</v>
      </c>
      <c r="L393" s="425">
        <v>2008.05</v>
      </c>
      <c r="M393" s="425">
        <v>0.11852</v>
      </c>
    </row>
    <row r="394" spans="1:13">
      <c r="A394" s="245">
        <v>384</v>
      </c>
      <c r="B394" s="428" t="s">
        <v>472</v>
      </c>
      <c r="C394" s="425">
        <v>413.05</v>
      </c>
      <c r="D394" s="426">
        <v>420.25</v>
      </c>
      <c r="E394" s="426">
        <v>401.8</v>
      </c>
      <c r="F394" s="426">
        <v>390.55</v>
      </c>
      <c r="G394" s="426">
        <v>372.1</v>
      </c>
      <c r="H394" s="426">
        <v>431.5</v>
      </c>
      <c r="I394" s="426">
        <v>449.95000000000005</v>
      </c>
      <c r="J394" s="426">
        <v>461.2</v>
      </c>
      <c r="K394" s="425">
        <v>438.7</v>
      </c>
      <c r="L394" s="425">
        <v>409</v>
      </c>
      <c r="M394" s="425">
        <v>12.71725</v>
      </c>
    </row>
    <row r="395" spans="1:13">
      <c r="A395" s="245">
        <v>385</v>
      </c>
      <c r="B395" s="428" t="s">
        <v>473</v>
      </c>
      <c r="C395" s="425">
        <v>268.75</v>
      </c>
      <c r="D395" s="426">
        <v>274.56666666666666</v>
      </c>
      <c r="E395" s="426">
        <v>260.23333333333335</v>
      </c>
      <c r="F395" s="426">
        <v>251.7166666666667</v>
      </c>
      <c r="G395" s="426">
        <v>237.38333333333338</v>
      </c>
      <c r="H395" s="426">
        <v>283.08333333333331</v>
      </c>
      <c r="I395" s="426">
        <v>297.41666666666669</v>
      </c>
      <c r="J395" s="426">
        <v>305.93333333333328</v>
      </c>
      <c r="K395" s="425">
        <v>288.89999999999998</v>
      </c>
      <c r="L395" s="425">
        <v>266.05</v>
      </c>
      <c r="M395" s="425">
        <v>19.191549999999999</v>
      </c>
    </row>
    <row r="396" spans="1:13">
      <c r="A396" s="245">
        <v>386</v>
      </c>
      <c r="B396" s="428" t="s">
        <v>474</v>
      </c>
      <c r="C396" s="425">
        <v>1189.3499999999999</v>
      </c>
      <c r="D396" s="426">
        <v>1202.45</v>
      </c>
      <c r="E396" s="426">
        <v>1162</v>
      </c>
      <c r="F396" s="426">
        <v>1134.6499999999999</v>
      </c>
      <c r="G396" s="426">
        <v>1094.1999999999998</v>
      </c>
      <c r="H396" s="426">
        <v>1229.8000000000002</v>
      </c>
      <c r="I396" s="426">
        <v>1270.2500000000005</v>
      </c>
      <c r="J396" s="426">
        <v>1297.6000000000004</v>
      </c>
      <c r="K396" s="425">
        <v>1242.9000000000001</v>
      </c>
      <c r="L396" s="425">
        <v>1175.0999999999999</v>
      </c>
      <c r="M396" s="425">
        <v>18.393509999999999</v>
      </c>
    </row>
    <row r="397" spans="1:13">
      <c r="A397" s="245">
        <v>387</v>
      </c>
      <c r="B397" s="428" t="s">
        <v>167</v>
      </c>
      <c r="C397" s="425">
        <v>2153.5</v>
      </c>
      <c r="D397" s="426">
        <v>2169.3666666666668</v>
      </c>
      <c r="E397" s="426">
        <v>2124.1333333333337</v>
      </c>
      <c r="F397" s="426">
        <v>2094.7666666666669</v>
      </c>
      <c r="G397" s="426">
        <v>2049.5333333333338</v>
      </c>
      <c r="H397" s="426">
        <v>2198.7333333333336</v>
      </c>
      <c r="I397" s="426">
        <v>2243.9666666666672</v>
      </c>
      <c r="J397" s="426">
        <v>2273.3333333333335</v>
      </c>
      <c r="K397" s="425">
        <v>2214.6</v>
      </c>
      <c r="L397" s="425">
        <v>2140</v>
      </c>
      <c r="M397" s="425">
        <v>422.09687000000002</v>
      </c>
    </row>
    <row r="398" spans="1:13">
      <c r="A398" s="245">
        <v>388</v>
      </c>
      <c r="B398" s="428" t="s">
        <v>814</v>
      </c>
      <c r="C398" s="425">
        <v>971.8</v>
      </c>
      <c r="D398" s="426">
        <v>966.13333333333333</v>
      </c>
      <c r="E398" s="426">
        <v>946.76666666666665</v>
      </c>
      <c r="F398" s="426">
        <v>921.73333333333335</v>
      </c>
      <c r="G398" s="426">
        <v>902.36666666666667</v>
      </c>
      <c r="H398" s="426">
        <v>991.16666666666663</v>
      </c>
      <c r="I398" s="426">
        <v>1010.5333333333332</v>
      </c>
      <c r="J398" s="426">
        <v>1035.5666666666666</v>
      </c>
      <c r="K398" s="425">
        <v>985.5</v>
      </c>
      <c r="L398" s="425">
        <v>941.1</v>
      </c>
      <c r="M398" s="425">
        <v>81.269109999999998</v>
      </c>
    </row>
    <row r="399" spans="1:13">
      <c r="A399" s="245">
        <v>389</v>
      </c>
      <c r="B399" s="428" t="s">
        <v>274</v>
      </c>
      <c r="C399" s="425">
        <v>1002.15</v>
      </c>
      <c r="D399" s="426">
        <v>1000.8666666666667</v>
      </c>
      <c r="E399" s="426">
        <v>996.2833333333333</v>
      </c>
      <c r="F399" s="426">
        <v>990.41666666666663</v>
      </c>
      <c r="G399" s="426">
        <v>985.83333333333326</v>
      </c>
      <c r="H399" s="426">
        <v>1006.7333333333333</v>
      </c>
      <c r="I399" s="426">
        <v>1011.3166666666666</v>
      </c>
      <c r="J399" s="426">
        <v>1017.1833333333334</v>
      </c>
      <c r="K399" s="425">
        <v>1005.45</v>
      </c>
      <c r="L399" s="425">
        <v>995</v>
      </c>
      <c r="M399" s="425">
        <v>9.3272099999999991</v>
      </c>
    </row>
    <row r="400" spans="1:13">
      <c r="A400" s="245">
        <v>390</v>
      </c>
      <c r="B400" s="428" t="s">
        <v>476</v>
      </c>
      <c r="C400" s="425">
        <v>28.4</v>
      </c>
      <c r="D400" s="426">
        <v>28.483333333333334</v>
      </c>
      <c r="E400" s="426">
        <v>28.216666666666669</v>
      </c>
      <c r="F400" s="426">
        <v>28.033333333333335</v>
      </c>
      <c r="G400" s="426">
        <v>27.766666666666669</v>
      </c>
      <c r="H400" s="426">
        <v>28.666666666666668</v>
      </c>
      <c r="I400" s="426">
        <v>28.933333333333334</v>
      </c>
      <c r="J400" s="426">
        <v>29.116666666666667</v>
      </c>
      <c r="K400" s="425">
        <v>28.75</v>
      </c>
      <c r="L400" s="425">
        <v>28.3</v>
      </c>
      <c r="M400" s="425">
        <v>9.1695200000000003</v>
      </c>
    </row>
    <row r="401" spans="1:13">
      <c r="A401" s="245">
        <v>391</v>
      </c>
      <c r="B401" s="428" t="s">
        <v>477</v>
      </c>
      <c r="C401" s="425">
        <v>2583.6</v>
      </c>
      <c r="D401" s="426">
        <v>2600.4333333333329</v>
      </c>
      <c r="E401" s="426">
        <v>2538.1666666666661</v>
      </c>
      <c r="F401" s="426">
        <v>2492.7333333333331</v>
      </c>
      <c r="G401" s="426">
        <v>2430.4666666666662</v>
      </c>
      <c r="H401" s="426">
        <v>2645.8666666666659</v>
      </c>
      <c r="I401" s="426">
        <v>2708.1333333333332</v>
      </c>
      <c r="J401" s="426">
        <v>2753.5666666666657</v>
      </c>
      <c r="K401" s="425">
        <v>2662.7</v>
      </c>
      <c r="L401" s="425">
        <v>2555</v>
      </c>
      <c r="M401" s="425">
        <v>0.46869</v>
      </c>
    </row>
    <row r="402" spans="1:13">
      <c r="A402" s="245">
        <v>392</v>
      </c>
      <c r="B402" s="428" t="s">
        <v>172</v>
      </c>
      <c r="C402" s="425">
        <v>6936.2</v>
      </c>
      <c r="D402" s="426">
        <v>6925.7333333333336</v>
      </c>
      <c r="E402" s="426">
        <v>6877.7666666666673</v>
      </c>
      <c r="F402" s="426">
        <v>6819.3333333333339</v>
      </c>
      <c r="G402" s="426">
        <v>6771.3666666666677</v>
      </c>
      <c r="H402" s="426">
        <v>6984.166666666667</v>
      </c>
      <c r="I402" s="426">
        <v>7032.1333333333341</v>
      </c>
      <c r="J402" s="426">
        <v>7090.5666666666666</v>
      </c>
      <c r="K402" s="425">
        <v>6973.7</v>
      </c>
      <c r="L402" s="425">
        <v>6867.3</v>
      </c>
      <c r="M402" s="425">
        <v>0.74095</v>
      </c>
    </row>
    <row r="403" spans="1:13">
      <c r="A403" s="245">
        <v>393</v>
      </c>
      <c r="B403" s="428" t="s">
        <v>478</v>
      </c>
      <c r="C403" s="425">
        <v>7726.55</v>
      </c>
      <c r="D403" s="426">
        <v>7719.6333333333341</v>
      </c>
      <c r="E403" s="426">
        <v>7686.9166666666679</v>
      </c>
      <c r="F403" s="426">
        <v>7647.2833333333338</v>
      </c>
      <c r="G403" s="426">
        <v>7614.5666666666675</v>
      </c>
      <c r="H403" s="426">
        <v>7759.2666666666682</v>
      </c>
      <c r="I403" s="426">
        <v>7791.9833333333336</v>
      </c>
      <c r="J403" s="426">
        <v>7831.6166666666686</v>
      </c>
      <c r="K403" s="425">
        <v>7752.35</v>
      </c>
      <c r="L403" s="425">
        <v>7680</v>
      </c>
      <c r="M403" s="425">
        <v>0.10314</v>
      </c>
    </row>
    <row r="404" spans="1:13">
      <c r="A404" s="245">
        <v>394</v>
      </c>
      <c r="B404" s="428" t="s">
        <v>479</v>
      </c>
      <c r="C404" s="425">
        <v>5456.9</v>
      </c>
      <c r="D404" s="426">
        <v>5417.75</v>
      </c>
      <c r="E404" s="426">
        <v>5344.5</v>
      </c>
      <c r="F404" s="426">
        <v>5232.1000000000004</v>
      </c>
      <c r="G404" s="426">
        <v>5158.8500000000004</v>
      </c>
      <c r="H404" s="426">
        <v>5530.15</v>
      </c>
      <c r="I404" s="426">
        <v>5603.4</v>
      </c>
      <c r="J404" s="426">
        <v>5715.7999999999993</v>
      </c>
      <c r="K404" s="425">
        <v>5491</v>
      </c>
      <c r="L404" s="425">
        <v>5305.35</v>
      </c>
      <c r="M404" s="425">
        <v>0.12421</v>
      </c>
    </row>
    <row r="405" spans="1:13">
      <c r="A405" s="245">
        <v>395</v>
      </c>
      <c r="B405" s="428" t="s">
        <v>759</v>
      </c>
      <c r="C405" s="425">
        <v>120.05</v>
      </c>
      <c r="D405" s="426">
        <v>121.28333333333335</v>
      </c>
      <c r="E405" s="426">
        <v>118.16666666666669</v>
      </c>
      <c r="F405" s="426">
        <v>116.28333333333335</v>
      </c>
      <c r="G405" s="426">
        <v>113.16666666666669</v>
      </c>
      <c r="H405" s="426">
        <v>123.16666666666669</v>
      </c>
      <c r="I405" s="426">
        <v>126.28333333333333</v>
      </c>
      <c r="J405" s="426">
        <v>128.16666666666669</v>
      </c>
      <c r="K405" s="425">
        <v>124.4</v>
      </c>
      <c r="L405" s="425">
        <v>119.4</v>
      </c>
      <c r="M405" s="425">
        <v>20.803660000000001</v>
      </c>
    </row>
    <row r="406" spans="1:13">
      <c r="A406" s="245">
        <v>396</v>
      </c>
      <c r="B406" s="428" t="s">
        <v>480</v>
      </c>
      <c r="C406" s="425">
        <v>430</v>
      </c>
      <c r="D406" s="426">
        <v>428.7833333333333</v>
      </c>
      <c r="E406" s="426">
        <v>426.21666666666658</v>
      </c>
      <c r="F406" s="426">
        <v>422.43333333333328</v>
      </c>
      <c r="G406" s="426">
        <v>419.86666666666656</v>
      </c>
      <c r="H406" s="426">
        <v>432.56666666666661</v>
      </c>
      <c r="I406" s="426">
        <v>435.13333333333333</v>
      </c>
      <c r="J406" s="426">
        <v>438.91666666666663</v>
      </c>
      <c r="K406" s="425">
        <v>431.35</v>
      </c>
      <c r="L406" s="425">
        <v>425</v>
      </c>
      <c r="M406" s="425">
        <v>2.4563299999999999</v>
      </c>
    </row>
    <row r="407" spans="1:13">
      <c r="A407" s="245">
        <v>397</v>
      </c>
      <c r="B407" s="428" t="s">
        <v>761</v>
      </c>
      <c r="C407" s="425">
        <v>261.64999999999998</v>
      </c>
      <c r="D407" s="426">
        <v>263.05</v>
      </c>
      <c r="E407" s="426">
        <v>258.70000000000005</v>
      </c>
      <c r="F407" s="426">
        <v>255.75000000000006</v>
      </c>
      <c r="G407" s="426">
        <v>251.40000000000009</v>
      </c>
      <c r="H407" s="426">
        <v>266</v>
      </c>
      <c r="I407" s="426">
        <v>270.35000000000002</v>
      </c>
      <c r="J407" s="426">
        <v>273.29999999999995</v>
      </c>
      <c r="K407" s="425">
        <v>267.39999999999998</v>
      </c>
      <c r="L407" s="425">
        <v>260.10000000000002</v>
      </c>
      <c r="M407" s="425">
        <v>5.3229600000000001</v>
      </c>
    </row>
    <row r="408" spans="1:13">
      <c r="A408" s="245">
        <v>398</v>
      </c>
      <c r="B408" s="428" t="s">
        <v>481</v>
      </c>
      <c r="C408" s="425">
        <v>2299.1999999999998</v>
      </c>
      <c r="D408" s="426">
        <v>2302.9333333333329</v>
      </c>
      <c r="E408" s="426">
        <v>2281.516666666666</v>
      </c>
      <c r="F408" s="426">
        <v>2263.833333333333</v>
      </c>
      <c r="G408" s="426">
        <v>2242.4166666666661</v>
      </c>
      <c r="H408" s="426">
        <v>2320.6166666666659</v>
      </c>
      <c r="I408" s="426">
        <v>2342.0333333333328</v>
      </c>
      <c r="J408" s="426">
        <v>2359.7166666666658</v>
      </c>
      <c r="K408" s="425">
        <v>2324.35</v>
      </c>
      <c r="L408" s="425">
        <v>2285.25</v>
      </c>
      <c r="M408" s="425">
        <v>0.41188000000000002</v>
      </c>
    </row>
    <row r="409" spans="1:13">
      <c r="A409" s="245">
        <v>399</v>
      </c>
      <c r="B409" s="428" t="s">
        <v>482</v>
      </c>
      <c r="C409" s="425">
        <v>550.4</v>
      </c>
      <c r="D409" s="426">
        <v>552.48333333333335</v>
      </c>
      <c r="E409" s="426">
        <v>542.86666666666667</v>
      </c>
      <c r="F409" s="426">
        <v>535.33333333333337</v>
      </c>
      <c r="G409" s="426">
        <v>525.7166666666667</v>
      </c>
      <c r="H409" s="426">
        <v>560.01666666666665</v>
      </c>
      <c r="I409" s="426">
        <v>569.63333333333344</v>
      </c>
      <c r="J409" s="426">
        <v>577.16666666666663</v>
      </c>
      <c r="K409" s="425">
        <v>562.1</v>
      </c>
      <c r="L409" s="425">
        <v>544.95000000000005</v>
      </c>
      <c r="M409" s="425">
        <v>3.8766400000000001</v>
      </c>
    </row>
    <row r="410" spans="1:13">
      <c r="A410" s="245">
        <v>400</v>
      </c>
      <c r="B410" s="428" t="s">
        <v>760</v>
      </c>
      <c r="C410" s="425">
        <v>110.75</v>
      </c>
      <c r="D410" s="426">
        <v>111.13333333333333</v>
      </c>
      <c r="E410" s="426">
        <v>109.86666666666665</v>
      </c>
      <c r="F410" s="426">
        <v>108.98333333333332</v>
      </c>
      <c r="G410" s="426">
        <v>107.71666666666664</v>
      </c>
      <c r="H410" s="426">
        <v>112.01666666666665</v>
      </c>
      <c r="I410" s="426">
        <v>113.28333333333333</v>
      </c>
      <c r="J410" s="426">
        <v>114.16666666666666</v>
      </c>
      <c r="K410" s="425">
        <v>112.4</v>
      </c>
      <c r="L410" s="425">
        <v>110.25</v>
      </c>
      <c r="M410" s="425">
        <v>9.7624200000000005</v>
      </c>
    </row>
    <row r="411" spans="1:13">
      <c r="A411" s="245">
        <v>401</v>
      </c>
      <c r="B411" s="428" t="s">
        <v>483</v>
      </c>
      <c r="C411" s="425">
        <v>225.75</v>
      </c>
      <c r="D411" s="426">
        <v>227</v>
      </c>
      <c r="E411" s="426">
        <v>223.6</v>
      </c>
      <c r="F411" s="426">
        <v>221.45</v>
      </c>
      <c r="G411" s="426">
        <v>218.04999999999998</v>
      </c>
      <c r="H411" s="426">
        <v>229.15</v>
      </c>
      <c r="I411" s="426">
        <v>232.54999999999998</v>
      </c>
      <c r="J411" s="426">
        <v>234.70000000000002</v>
      </c>
      <c r="K411" s="425">
        <v>230.4</v>
      </c>
      <c r="L411" s="425">
        <v>224.85</v>
      </c>
      <c r="M411" s="425">
        <v>0.50934000000000001</v>
      </c>
    </row>
    <row r="412" spans="1:13">
      <c r="A412" s="245">
        <v>402</v>
      </c>
      <c r="B412" s="428" t="s">
        <v>170</v>
      </c>
      <c r="C412" s="425">
        <v>28672.3</v>
      </c>
      <c r="D412" s="426">
        <v>28789.083333333332</v>
      </c>
      <c r="E412" s="426">
        <v>28483.216666666664</v>
      </c>
      <c r="F412" s="426">
        <v>28294.133333333331</v>
      </c>
      <c r="G412" s="426">
        <v>27988.266666666663</v>
      </c>
      <c r="H412" s="426">
        <v>28978.166666666664</v>
      </c>
      <c r="I412" s="426">
        <v>29284.033333333333</v>
      </c>
      <c r="J412" s="426">
        <v>29473.116666666665</v>
      </c>
      <c r="K412" s="425">
        <v>29094.95</v>
      </c>
      <c r="L412" s="425">
        <v>28600</v>
      </c>
      <c r="M412" s="425">
        <v>0.23493</v>
      </c>
    </row>
    <row r="413" spans="1:13">
      <c r="A413" s="245">
        <v>403</v>
      </c>
      <c r="B413" s="428" t="s">
        <v>484</v>
      </c>
      <c r="C413" s="425">
        <v>1693</v>
      </c>
      <c r="D413" s="426">
        <v>1701.5833333333333</v>
      </c>
      <c r="E413" s="426">
        <v>1673.4166666666665</v>
      </c>
      <c r="F413" s="426">
        <v>1653.8333333333333</v>
      </c>
      <c r="G413" s="426">
        <v>1625.6666666666665</v>
      </c>
      <c r="H413" s="426">
        <v>1721.1666666666665</v>
      </c>
      <c r="I413" s="426">
        <v>1749.333333333333</v>
      </c>
      <c r="J413" s="426">
        <v>1768.9166666666665</v>
      </c>
      <c r="K413" s="425">
        <v>1729.75</v>
      </c>
      <c r="L413" s="425">
        <v>1682</v>
      </c>
      <c r="M413" s="425">
        <v>0.24221999999999999</v>
      </c>
    </row>
    <row r="414" spans="1:13">
      <c r="A414" s="245">
        <v>404</v>
      </c>
      <c r="B414" s="428" t="s">
        <v>173</v>
      </c>
      <c r="C414" s="425">
        <v>1363.9</v>
      </c>
      <c r="D414" s="426">
        <v>1364.4333333333334</v>
      </c>
      <c r="E414" s="426">
        <v>1352.8666666666668</v>
      </c>
      <c r="F414" s="426">
        <v>1341.8333333333335</v>
      </c>
      <c r="G414" s="426">
        <v>1330.2666666666669</v>
      </c>
      <c r="H414" s="426">
        <v>1375.4666666666667</v>
      </c>
      <c r="I414" s="426">
        <v>1387.0333333333333</v>
      </c>
      <c r="J414" s="426">
        <v>1398.0666666666666</v>
      </c>
      <c r="K414" s="425">
        <v>1376</v>
      </c>
      <c r="L414" s="425">
        <v>1353.4</v>
      </c>
      <c r="M414" s="425">
        <v>9.3352500000000003</v>
      </c>
    </row>
    <row r="415" spans="1:13">
      <c r="A415" s="245">
        <v>405</v>
      </c>
      <c r="B415" s="428" t="s">
        <v>171</v>
      </c>
      <c r="C415" s="425">
        <v>2025.45</v>
      </c>
      <c r="D415" s="426">
        <v>2046.7666666666664</v>
      </c>
      <c r="E415" s="426">
        <v>1995.5333333333328</v>
      </c>
      <c r="F415" s="426">
        <v>1965.6166666666663</v>
      </c>
      <c r="G415" s="426">
        <v>1914.3833333333328</v>
      </c>
      <c r="H415" s="426">
        <v>2076.6833333333329</v>
      </c>
      <c r="I415" s="426">
        <v>2127.9166666666665</v>
      </c>
      <c r="J415" s="426">
        <v>2157.833333333333</v>
      </c>
      <c r="K415" s="425">
        <v>2098</v>
      </c>
      <c r="L415" s="425">
        <v>2016.85</v>
      </c>
      <c r="M415" s="425">
        <v>12.67595</v>
      </c>
    </row>
    <row r="416" spans="1:13">
      <c r="A416" s="245">
        <v>406</v>
      </c>
      <c r="B416" s="428" t="s">
        <v>485</v>
      </c>
      <c r="C416" s="425">
        <v>467.85</v>
      </c>
      <c r="D416" s="426">
        <v>476.31666666666666</v>
      </c>
      <c r="E416" s="426">
        <v>457.63333333333333</v>
      </c>
      <c r="F416" s="426">
        <v>447.41666666666669</v>
      </c>
      <c r="G416" s="426">
        <v>428.73333333333335</v>
      </c>
      <c r="H416" s="426">
        <v>486.5333333333333</v>
      </c>
      <c r="I416" s="426">
        <v>505.21666666666658</v>
      </c>
      <c r="J416" s="426">
        <v>515.43333333333328</v>
      </c>
      <c r="K416" s="425">
        <v>495</v>
      </c>
      <c r="L416" s="425">
        <v>466.1</v>
      </c>
      <c r="M416" s="425">
        <v>4.9648399999999997</v>
      </c>
    </row>
    <row r="417" spans="1:13">
      <c r="A417" s="245">
        <v>407</v>
      </c>
      <c r="B417" s="428" t="s">
        <v>486</v>
      </c>
      <c r="C417" s="425">
        <v>1590.2</v>
      </c>
      <c r="D417" s="426">
        <v>1598.75</v>
      </c>
      <c r="E417" s="426">
        <v>1571.5</v>
      </c>
      <c r="F417" s="426">
        <v>1552.8</v>
      </c>
      <c r="G417" s="426">
        <v>1525.55</v>
      </c>
      <c r="H417" s="426">
        <v>1617.45</v>
      </c>
      <c r="I417" s="426">
        <v>1644.7</v>
      </c>
      <c r="J417" s="426">
        <v>1663.4</v>
      </c>
      <c r="K417" s="425">
        <v>1626</v>
      </c>
      <c r="L417" s="425">
        <v>1580.05</v>
      </c>
      <c r="M417" s="425">
        <v>7.1279999999999996E-2</v>
      </c>
    </row>
    <row r="418" spans="1:13">
      <c r="A418" s="245">
        <v>408</v>
      </c>
      <c r="B418" s="428" t="s">
        <v>762</v>
      </c>
      <c r="C418" s="425">
        <v>1692.25</v>
      </c>
      <c r="D418" s="426">
        <v>1705.8833333333332</v>
      </c>
      <c r="E418" s="426">
        <v>1671.5666666666664</v>
      </c>
      <c r="F418" s="426">
        <v>1650.8833333333332</v>
      </c>
      <c r="G418" s="426">
        <v>1616.5666666666664</v>
      </c>
      <c r="H418" s="426">
        <v>1726.5666666666664</v>
      </c>
      <c r="I418" s="426">
        <v>1760.883333333333</v>
      </c>
      <c r="J418" s="426">
        <v>1781.5666666666664</v>
      </c>
      <c r="K418" s="425">
        <v>1740.2</v>
      </c>
      <c r="L418" s="425">
        <v>1685.2</v>
      </c>
      <c r="M418" s="425">
        <v>0.84164000000000005</v>
      </c>
    </row>
    <row r="419" spans="1:13">
      <c r="A419" s="245">
        <v>409</v>
      </c>
      <c r="B419" s="428" t="s">
        <v>487</v>
      </c>
      <c r="C419" s="425">
        <v>714.2</v>
      </c>
      <c r="D419" s="426">
        <v>715.38333333333333</v>
      </c>
      <c r="E419" s="426">
        <v>702.81666666666661</v>
      </c>
      <c r="F419" s="426">
        <v>691.43333333333328</v>
      </c>
      <c r="G419" s="426">
        <v>678.86666666666656</v>
      </c>
      <c r="H419" s="426">
        <v>726.76666666666665</v>
      </c>
      <c r="I419" s="426">
        <v>739.33333333333348</v>
      </c>
      <c r="J419" s="426">
        <v>750.7166666666667</v>
      </c>
      <c r="K419" s="425">
        <v>727.95</v>
      </c>
      <c r="L419" s="425">
        <v>704</v>
      </c>
      <c r="M419" s="425">
        <v>0.88090999999999997</v>
      </c>
    </row>
    <row r="420" spans="1:13">
      <c r="A420" s="245">
        <v>410</v>
      </c>
      <c r="B420" s="428" t="s">
        <v>488</v>
      </c>
      <c r="C420" s="425">
        <v>12.9</v>
      </c>
      <c r="D420" s="426">
        <v>13</v>
      </c>
      <c r="E420" s="426">
        <v>12.7</v>
      </c>
      <c r="F420" s="426">
        <v>12.5</v>
      </c>
      <c r="G420" s="426">
        <v>12.2</v>
      </c>
      <c r="H420" s="426">
        <v>13.2</v>
      </c>
      <c r="I420" s="426">
        <v>13.5</v>
      </c>
      <c r="J420" s="426">
        <v>13.7</v>
      </c>
      <c r="K420" s="425">
        <v>13.3</v>
      </c>
      <c r="L420" s="425">
        <v>12.8</v>
      </c>
      <c r="M420" s="425">
        <v>226.4051</v>
      </c>
    </row>
    <row r="421" spans="1:13">
      <c r="A421" s="245">
        <v>411</v>
      </c>
      <c r="B421" s="428" t="s">
        <v>763</v>
      </c>
      <c r="C421" s="425">
        <v>77.5</v>
      </c>
      <c r="D421" s="426">
        <v>77.95</v>
      </c>
      <c r="E421" s="426">
        <v>76.75</v>
      </c>
      <c r="F421" s="426">
        <v>76</v>
      </c>
      <c r="G421" s="426">
        <v>74.8</v>
      </c>
      <c r="H421" s="426">
        <v>78.7</v>
      </c>
      <c r="I421" s="426">
        <v>79.90000000000002</v>
      </c>
      <c r="J421" s="426">
        <v>80.650000000000006</v>
      </c>
      <c r="K421" s="425">
        <v>79.150000000000006</v>
      </c>
      <c r="L421" s="425">
        <v>77.2</v>
      </c>
      <c r="M421" s="425">
        <v>20.857230000000001</v>
      </c>
    </row>
    <row r="422" spans="1:13">
      <c r="A422" s="245">
        <v>412</v>
      </c>
      <c r="B422" s="428" t="s">
        <v>489</v>
      </c>
      <c r="C422" s="425">
        <v>102.55</v>
      </c>
      <c r="D422" s="426">
        <v>103.63333333333333</v>
      </c>
      <c r="E422" s="426">
        <v>100.81666666666665</v>
      </c>
      <c r="F422" s="426">
        <v>99.083333333333329</v>
      </c>
      <c r="G422" s="426">
        <v>96.266666666666652</v>
      </c>
      <c r="H422" s="426">
        <v>105.36666666666665</v>
      </c>
      <c r="I422" s="426">
        <v>108.18333333333331</v>
      </c>
      <c r="J422" s="426">
        <v>109.91666666666664</v>
      </c>
      <c r="K422" s="425">
        <v>106.45</v>
      </c>
      <c r="L422" s="425">
        <v>101.9</v>
      </c>
      <c r="M422" s="425">
        <v>4.1284799999999997</v>
      </c>
    </row>
    <row r="423" spans="1:13">
      <c r="A423" s="245">
        <v>413</v>
      </c>
      <c r="B423" s="428" t="s">
        <v>169</v>
      </c>
      <c r="C423" s="425">
        <v>417.2</v>
      </c>
      <c r="D423" s="426">
        <v>418.75</v>
      </c>
      <c r="E423" s="426">
        <v>414.75</v>
      </c>
      <c r="F423" s="426">
        <v>412.3</v>
      </c>
      <c r="G423" s="426">
        <v>408.3</v>
      </c>
      <c r="H423" s="426">
        <v>421.2</v>
      </c>
      <c r="I423" s="426">
        <v>425.2</v>
      </c>
      <c r="J423" s="426">
        <v>427.65</v>
      </c>
      <c r="K423" s="425">
        <v>422.75</v>
      </c>
      <c r="L423" s="425">
        <v>416.3</v>
      </c>
      <c r="M423" s="425">
        <v>192.14546999999999</v>
      </c>
    </row>
    <row r="424" spans="1:13">
      <c r="A424" s="245">
        <v>414</v>
      </c>
      <c r="B424" s="428" t="s">
        <v>168</v>
      </c>
      <c r="C424" s="425">
        <v>125</v>
      </c>
      <c r="D424" s="426">
        <v>125.21666666666665</v>
      </c>
      <c r="E424" s="426">
        <v>123.48333333333331</v>
      </c>
      <c r="F424" s="426">
        <v>121.96666666666665</v>
      </c>
      <c r="G424" s="426">
        <v>120.23333333333331</v>
      </c>
      <c r="H424" s="426">
        <v>126.73333333333331</v>
      </c>
      <c r="I424" s="426">
        <v>128.46666666666664</v>
      </c>
      <c r="J424" s="426">
        <v>129.98333333333329</v>
      </c>
      <c r="K424" s="425">
        <v>126.95</v>
      </c>
      <c r="L424" s="425">
        <v>123.7</v>
      </c>
      <c r="M424" s="425">
        <v>420.63029</v>
      </c>
    </row>
    <row r="425" spans="1:13">
      <c r="A425" s="245">
        <v>415</v>
      </c>
      <c r="B425" s="428" t="s">
        <v>766</v>
      </c>
      <c r="C425" s="425">
        <v>244.5</v>
      </c>
      <c r="D425" s="426">
        <v>245.86666666666667</v>
      </c>
      <c r="E425" s="426">
        <v>240.63333333333335</v>
      </c>
      <c r="F425" s="426">
        <v>236.76666666666668</v>
      </c>
      <c r="G425" s="426">
        <v>231.53333333333336</v>
      </c>
      <c r="H425" s="426">
        <v>249.73333333333335</v>
      </c>
      <c r="I425" s="426">
        <v>254.9666666666667</v>
      </c>
      <c r="J425" s="426">
        <v>258.83333333333337</v>
      </c>
      <c r="K425" s="425">
        <v>251.1</v>
      </c>
      <c r="L425" s="425">
        <v>242</v>
      </c>
      <c r="M425" s="425">
        <v>4.8278800000000004</v>
      </c>
    </row>
    <row r="426" spans="1:13">
      <c r="A426" s="245">
        <v>416</v>
      </c>
      <c r="B426" s="428" t="s">
        <v>831</v>
      </c>
      <c r="C426" s="425">
        <v>265.10000000000002</v>
      </c>
      <c r="D426" s="426">
        <v>265.56666666666666</v>
      </c>
      <c r="E426" s="426">
        <v>262.7833333333333</v>
      </c>
      <c r="F426" s="426">
        <v>260.46666666666664</v>
      </c>
      <c r="G426" s="426">
        <v>257.68333333333328</v>
      </c>
      <c r="H426" s="426">
        <v>267.88333333333333</v>
      </c>
      <c r="I426" s="426">
        <v>270.66666666666674</v>
      </c>
      <c r="J426" s="426">
        <v>272.98333333333335</v>
      </c>
      <c r="K426" s="425">
        <v>268.35000000000002</v>
      </c>
      <c r="L426" s="425">
        <v>263.25</v>
      </c>
      <c r="M426" s="425">
        <v>2.9807100000000002</v>
      </c>
    </row>
    <row r="427" spans="1:13">
      <c r="A427" s="245">
        <v>417</v>
      </c>
      <c r="B427" s="428" t="s">
        <v>174</v>
      </c>
      <c r="C427" s="425">
        <v>759.95</v>
      </c>
      <c r="D427" s="426">
        <v>762.41666666666663</v>
      </c>
      <c r="E427" s="426">
        <v>753.5333333333333</v>
      </c>
      <c r="F427" s="426">
        <v>747.11666666666667</v>
      </c>
      <c r="G427" s="426">
        <v>738.23333333333335</v>
      </c>
      <c r="H427" s="426">
        <v>768.83333333333326</v>
      </c>
      <c r="I427" s="426">
        <v>777.7166666666667</v>
      </c>
      <c r="J427" s="426">
        <v>784.13333333333321</v>
      </c>
      <c r="K427" s="425">
        <v>771.3</v>
      </c>
      <c r="L427" s="425">
        <v>756</v>
      </c>
      <c r="M427" s="425">
        <v>2.1014300000000001</v>
      </c>
    </row>
    <row r="428" spans="1:13">
      <c r="A428" s="245">
        <v>418</v>
      </c>
      <c r="B428" s="428" t="s">
        <v>490</v>
      </c>
      <c r="C428" s="425">
        <v>671.7</v>
      </c>
      <c r="D428" s="426">
        <v>676.31666666666672</v>
      </c>
      <c r="E428" s="426">
        <v>664.38333333333344</v>
      </c>
      <c r="F428" s="426">
        <v>657.06666666666672</v>
      </c>
      <c r="G428" s="426">
        <v>645.13333333333344</v>
      </c>
      <c r="H428" s="426">
        <v>683.63333333333344</v>
      </c>
      <c r="I428" s="426">
        <v>695.56666666666661</v>
      </c>
      <c r="J428" s="426">
        <v>702.88333333333344</v>
      </c>
      <c r="K428" s="425">
        <v>688.25</v>
      </c>
      <c r="L428" s="425">
        <v>669</v>
      </c>
      <c r="M428" s="425">
        <v>0.90795999999999999</v>
      </c>
    </row>
    <row r="429" spans="1:13">
      <c r="A429" s="245">
        <v>419</v>
      </c>
      <c r="B429" s="428" t="s">
        <v>793</v>
      </c>
      <c r="C429" s="425">
        <v>386.65</v>
      </c>
      <c r="D429" s="426">
        <v>389.48333333333335</v>
      </c>
      <c r="E429" s="426">
        <v>382.16666666666669</v>
      </c>
      <c r="F429" s="426">
        <v>377.68333333333334</v>
      </c>
      <c r="G429" s="426">
        <v>370.36666666666667</v>
      </c>
      <c r="H429" s="426">
        <v>393.9666666666667</v>
      </c>
      <c r="I429" s="426">
        <v>401.2833333333333</v>
      </c>
      <c r="J429" s="426">
        <v>405.76666666666671</v>
      </c>
      <c r="K429" s="425">
        <v>396.8</v>
      </c>
      <c r="L429" s="425">
        <v>385</v>
      </c>
      <c r="M429" s="425">
        <v>2.8942299999999999</v>
      </c>
    </row>
    <row r="430" spans="1:13">
      <c r="A430" s="245">
        <v>420</v>
      </c>
      <c r="B430" s="428" t="s">
        <v>491</v>
      </c>
      <c r="C430" s="425">
        <v>227.9</v>
      </c>
      <c r="D430" s="426">
        <v>228.66666666666666</v>
      </c>
      <c r="E430" s="426">
        <v>225.43333333333331</v>
      </c>
      <c r="F430" s="426">
        <v>222.96666666666664</v>
      </c>
      <c r="G430" s="426">
        <v>219.73333333333329</v>
      </c>
      <c r="H430" s="426">
        <v>231.13333333333333</v>
      </c>
      <c r="I430" s="426">
        <v>234.36666666666667</v>
      </c>
      <c r="J430" s="426">
        <v>236.83333333333334</v>
      </c>
      <c r="K430" s="425">
        <v>231.9</v>
      </c>
      <c r="L430" s="425">
        <v>226.2</v>
      </c>
      <c r="M430" s="425">
        <v>4.8797600000000001</v>
      </c>
    </row>
    <row r="431" spans="1:13">
      <c r="A431" s="245">
        <v>421</v>
      </c>
      <c r="B431" s="428" t="s">
        <v>175</v>
      </c>
      <c r="C431" s="425">
        <v>664.8</v>
      </c>
      <c r="D431" s="426">
        <v>665.76666666666665</v>
      </c>
      <c r="E431" s="426">
        <v>660.5333333333333</v>
      </c>
      <c r="F431" s="426">
        <v>656.26666666666665</v>
      </c>
      <c r="G431" s="426">
        <v>651.0333333333333</v>
      </c>
      <c r="H431" s="426">
        <v>670.0333333333333</v>
      </c>
      <c r="I431" s="426">
        <v>675.26666666666665</v>
      </c>
      <c r="J431" s="426">
        <v>679.5333333333333</v>
      </c>
      <c r="K431" s="425">
        <v>671</v>
      </c>
      <c r="L431" s="425">
        <v>661.5</v>
      </c>
      <c r="M431" s="425">
        <v>34.607759999999999</v>
      </c>
    </row>
    <row r="432" spans="1:13">
      <c r="A432" s="245">
        <v>422</v>
      </c>
      <c r="B432" s="428" t="s">
        <v>176</v>
      </c>
      <c r="C432" s="425">
        <v>535.04999999999995</v>
      </c>
      <c r="D432" s="426">
        <v>536.33333333333326</v>
      </c>
      <c r="E432" s="426">
        <v>527.26666666666654</v>
      </c>
      <c r="F432" s="426">
        <v>519.48333333333323</v>
      </c>
      <c r="G432" s="426">
        <v>510.41666666666652</v>
      </c>
      <c r="H432" s="426">
        <v>544.11666666666656</v>
      </c>
      <c r="I432" s="426">
        <v>553.18333333333317</v>
      </c>
      <c r="J432" s="426">
        <v>560.96666666666658</v>
      </c>
      <c r="K432" s="425">
        <v>545.4</v>
      </c>
      <c r="L432" s="425">
        <v>528.54999999999995</v>
      </c>
      <c r="M432" s="425">
        <v>35.17109</v>
      </c>
    </row>
    <row r="433" spans="1:13">
      <c r="A433" s="245">
        <v>423</v>
      </c>
      <c r="B433" s="428" t="s">
        <v>492</v>
      </c>
      <c r="C433" s="425">
        <v>2665.55</v>
      </c>
      <c r="D433" s="426">
        <v>2660.9500000000003</v>
      </c>
      <c r="E433" s="426">
        <v>2646.9000000000005</v>
      </c>
      <c r="F433" s="426">
        <v>2628.2500000000005</v>
      </c>
      <c r="G433" s="426">
        <v>2614.2000000000007</v>
      </c>
      <c r="H433" s="426">
        <v>2679.6000000000004</v>
      </c>
      <c r="I433" s="426">
        <v>2693.6500000000005</v>
      </c>
      <c r="J433" s="426">
        <v>2712.3</v>
      </c>
      <c r="K433" s="425">
        <v>2675</v>
      </c>
      <c r="L433" s="425">
        <v>2642.3</v>
      </c>
      <c r="M433" s="425">
        <v>0.22337000000000001</v>
      </c>
    </row>
    <row r="434" spans="1:13">
      <c r="A434" s="245">
        <v>424</v>
      </c>
      <c r="B434" s="428" t="s">
        <v>493</v>
      </c>
      <c r="C434" s="425">
        <v>795.6</v>
      </c>
      <c r="D434" s="426">
        <v>789.13333333333333</v>
      </c>
      <c r="E434" s="426">
        <v>779.4666666666667</v>
      </c>
      <c r="F434" s="426">
        <v>763.33333333333337</v>
      </c>
      <c r="G434" s="426">
        <v>753.66666666666674</v>
      </c>
      <c r="H434" s="426">
        <v>805.26666666666665</v>
      </c>
      <c r="I434" s="426">
        <v>814.93333333333339</v>
      </c>
      <c r="J434" s="426">
        <v>831.06666666666661</v>
      </c>
      <c r="K434" s="425">
        <v>798.8</v>
      </c>
      <c r="L434" s="425">
        <v>773</v>
      </c>
      <c r="M434" s="425">
        <v>0.70103000000000004</v>
      </c>
    </row>
    <row r="435" spans="1:13">
      <c r="A435" s="245">
        <v>425</v>
      </c>
      <c r="B435" s="428" t="s">
        <v>494</v>
      </c>
      <c r="C435" s="425">
        <v>297.7</v>
      </c>
      <c r="D435" s="426">
        <v>298.71666666666664</v>
      </c>
      <c r="E435" s="426">
        <v>293.58333333333326</v>
      </c>
      <c r="F435" s="426">
        <v>289.46666666666664</v>
      </c>
      <c r="G435" s="426">
        <v>284.33333333333326</v>
      </c>
      <c r="H435" s="426">
        <v>302.83333333333326</v>
      </c>
      <c r="I435" s="426">
        <v>307.96666666666658</v>
      </c>
      <c r="J435" s="426">
        <v>312.08333333333326</v>
      </c>
      <c r="K435" s="425">
        <v>303.85000000000002</v>
      </c>
      <c r="L435" s="425">
        <v>294.60000000000002</v>
      </c>
      <c r="M435" s="425">
        <v>2.8481700000000001</v>
      </c>
    </row>
    <row r="436" spans="1:13">
      <c r="A436" s="245">
        <v>426</v>
      </c>
      <c r="B436" s="428" t="s">
        <v>495</v>
      </c>
      <c r="C436" s="425">
        <v>278.95</v>
      </c>
      <c r="D436" s="426">
        <v>280.63333333333333</v>
      </c>
      <c r="E436" s="426">
        <v>274.31666666666666</v>
      </c>
      <c r="F436" s="426">
        <v>269.68333333333334</v>
      </c>
      <c r="G436" s="426">
        <v>263.36666666666667</v>
      </c>
      <c r="H436" s="426">
        <v>285.26666666666665</v>
      </c>
      <c r="I436" s="426">
        <v>291.58333333333326</v>
      </c>
      <c r="J436" s="426">
        <v>296.21666666666664</v>
      </c>
      <c r="K436" s="425">
        <v>286.95</v>
      </c>
      <c r="L436" s="425">
        <v>276</v>
      </c>
      <c r="M436" s="425">
        <v>1.58968</v>
      </c>
    </row>
    <row r="437" spans="1:13">
      <c r="A437" s="245">
        <v>427</v>
      </c>
      <c r="B437" s="428" t="s">
        <v>496</v>
      </c>
      <c r="C437" s="425">
        <v>2096.65</v>
      </c>
      <c r="D437" s="426">
        <v>2112.2000000000003</v>
      </c>
      <c r="E437" s="426">
        <v>2074.4500000000007</v>
      </c>
      <c r="F437" s="426">
        <v>2052.2500000000005</v>
      </c>
      <c r="G437" s="426">
        <v>2014.5000000000009</v>
      </c>
      <c r="H437" s="426">
        <v>2134.4000000000005</v>
      </c>
      <c r="I437" s="426">
        <v>2172.1499999999996</v>
      </c>
      <c r="J437" s="426">
        <v>2194.3500000000004</v>
      </c>
      <c r="K437" s="425">
        <v>2149.9499999999998</v>
      </c>
      <c r="L437" s="425">
        <v>2090</v>
      </c>
      <c r="M437" s="425">
        <v>0.64180000000000004</v>
      </c>
    </row>
    <row r="438" spans="1:13">
      <c r="A438" s="245">
        <v>428</v>
      </c>
      <c r="B438" s="428" t="s">
        <v>764</v>
      </c>
      <c r="C438" s="425">
        <v>732.75</v>
      </c>
      <c r="D438" s="426">
        <v>731.91666666666663</v>
      </c>
      <c r="E438" s="426">
        <v>728.83333333333326</v>
      </c>
      <c r="F438" s="426">
        <v>724.91666666666663</v>
      </c>
      <c r="G438" s="426">
        <v>721.83333333333326</v>
      </c>
      <c r="H438" s="426">
        <v>735.83333333333326</v>
      </c>
      <c r="I438" s="426">
        <v>738.91666666666652</v>
      </c>
      <c r="J438" s="426">
        <v>742.83333333333326</v>
      </c>
      <c r="K438" s="425">
        <v>735</v>
      </c>
      <c r="L438" s="425">
        <v>728</v>
      </c>
      <c r="M438" s="425">
        <v>0.28326000000000001</v>
      </c>
    </row>
    <row r="439" spans="1:13">
      <c r="A439" s="245">
        <v>429</v>
      </c>
      <c r="B439" s="428" t="s">
        <v>813</v>
      </c>
      <c r="C439" s="425">
        <v>473.65</v>
      </c>
      <c r="D439" s="426">
        <v>472.73333333333329</v>
      </c>
      <c r="E439" s="426">
        <v>465.51666666666659</v>
      </c>
      <c r="F439" s="426">
        <v>457.38333333333333</v>
      </c>
      <c r="G439" s="426">
        <v>450.16666666666663</v>
      </c>
      <c r="H439" s="426">
        <v>480.86666666666656</v>
      </c>
      <c r="I439" s="426">
        <v>488.08333333333326</v>
      </c>
      <c r="J439" s="426">
        <v>496.21666666666653</v>
      </c>
      <c r="K439" s="425">
        <v>479.95</v>
      </c>
      <c r="L439" s="425">
        <v>464.6</v>
      </c>
      <c r="M439" s="425">
        <v>1.5794900000000001</v>
      </c>
    </row>
    <row r="440" spans="1:13">
      <c r="A440" s="245">
        <v>430</v>
      </c>
      <c r="B440" s="428" t="s">
        <v>497</v>
      </c>
      <c r="C440" s="425">
        <v>7.45</v>
      </c>
      <c r="D440" s="426">
        <v>7.5333333333333341</v>
      </c>
      <c r="E440" s="426">
        <v>7.366666666666668</v>
      </c>
      <c r="F440" s="426">
        <v>7.2833333333333341</v>
      </c>
      <c r="G440" s="426">
        <v>7.116666666666668</v>
      </c>
      <c r="H440" s="426">
        <v>7.616666666666668</v>
      </c>
      <c r="I440" s="426">
        <v>7.7833333333333341</v>
      </c>
      <c r="J440" s="426">
        <v>7.866666666666668</v>
      </c>
      <c r="K440" s="425">
        <v>7.7</v>
      </c>
      <c r="L440" s="425">
        <v>7.45</v>
      </c>
      <c r="M440" s="425">
        <v>464.82218</v>
      </c>
    </row>
    <row r="441" spans="1:13">
      <c r="A441" s="245">
        <v>431</v>
      </c>
      <c r="B441" s="428" t="s">
        <v>498</v>
      </c>
      <c r="C441" s="425">
        <v>143.55000000000001</v>
      </c>
      <c r="D441" s="426">
        <v>143.20000000000002</v>
      </c>
      <c r="E441" s="426">
        <v>141.95000000000005</v>
      </c>
      <c r="F441" s="426">
        <v>140.35000000000002</v>
      </c>
      <c r="G441" s="426">
        <v>139.10000000000005</v>
      </c>
      <c r="H441" s="426">
        <v>144.80000000000004</v>
      </c>
      <c r="I441" s="426">
        <v>146.04999999999998</v>
      </c>
      <c r="J441" s="426">
        <v>147.65000000000003</v>
      </c>
      <c r="K441" s="425">
        <v>144.44999999999999</v>
      </c>
      <c r="L441" s="425">
        <v>141.6</v>
      </c>
      <c r="M441" s="425">
        <v>1.32962</v>
      </c>
    </row>
    <row r="442" spans="1:13">
      <c r="A442" s="245">
        <v>432</v>
      </c>
      <c r="B442" s="428" t="s">
        <v>765</v>
      </c>
      <c r="C442" s="425">
        <v>1760.4</v>
      </c>
      <c r="D442" s="426">
        <v>1769.8500000000001</v>
      </c>
      <c r="E442" s="426">
        <v>1745.7000000000003</v>
      </c>
      <c r="F442" s="426">
        <v>1731.0000000000002</v>
      </c>
      <c r="G442" s="426">
        <v>1706.8500000000004</v>
      </c>
      <c r="H442" s="426">
        <v>1784.5500000000002</v>
      </c>
      <c r="I442" s="426">
        <v>1808.7000000000003</v>
      </c>
      <c r="J442" s="426">
        <v>1823.4</v>
      </c>
      <c r="K442" s="425">
        <v>1794</v>
      </c>
      <c r="L442" s="425">
        <v>1755.15</v>
      </c>
      <c r="M442" s="425">
        <v>0.22625000000000001</v>
      </c>
    </row>
    <row r="443" spans="1:13">
      <c r="A443" s="245">
        <v>433</v>
      </c>
      <c r="B443" s="428" t="s">
        <v>499</v>
      </c>
      <c r="C443" s="425">
        <v>1031.3499999999999</v>
      </c>
      <c r="D443" s="426">
        <v>1039.9666666666665</v>
      </c>
      <c r="E443" s="426">
        <v>1021.383333333333</v>
      </c>
      <c r="F443" s="426">
        <v>1011.4166666666665</v>
      </c>
      <c r="G443" s="426">
        <v>992.83333333333303</v>
      </c>
      <c r="H443" s="426">
        <v>1049.9333333333329</v>
      </c>
      <c r="I443" s="426">
        <v>1068.5166666666664</v>
      </c>
      <c r="J443" s="426">
        <v>1078.4833333333329</v>
      </c>
      <c r="K443" s="425">
        <v>1058.55</v>
      </c>
      <c r="L443" s="425">
        <v>1030</v>
      </c>
      <c r="M443" s="425">
        <v>1.21499</v>
      </c>
    </row>
    <row r="444" spans="1:13">
      <c r="A444" s="245">
        <v>434</v>
      </c>
      <c r="B444" s="428" t="s">
        <v>275</v>
      </c>
      <c r="C444" s="425">
        <v>582.54999999999995</v>
      </c>
      <c r="D444" s="426">
        <v>581.31666666666661</v>
      </c>
      <c r="E444" s="426">
        <v>577.08333333333326</v>
      </c>
      <c r="F444" s="426">
        <v>571.61666666666667</v>
      </c>
      <c r="G444" s="426">
        <v>567.38333333333333</v>
      </c>
      <c r="H444" s="426">
        <v>586.78333333333319</v>
      </c>
      <c r="I444" s="426">
        <v>591.01666666666654</v>
      </c>
      <c r="J444" s="426">
        <v>596.48333333333312</v>
      </c>
      <c r="K444" s="425">
        <v>585.54999999999995</v>
      </c>
      <c r="L444" s="425">
        <v>575.85</v>
      </c>
      <c r="M444" s="425">
        <v>2.4385300000000001</v>
      </c>
    </row>
    <row r="445" spans="1:13">
      <c r="A445" s="245">
        <v>435</v>
      </c>
      <c r="B445" s="428" t="s">
        <v>500</v>
      </c>
      <c r="C445" s="425">
        <v>1422.25</v>
      </c>
      <c r="D445" s="426">
        <v>1436.8666666666668</v>
      </c>
      <c r="E445" s="426">
        <v>1400.6333333333337</v>
      </c>
      <c r="F445" s="426">
        <v>1379.0166666666669</v>
      </c>
      <c r="G445" s="426">
        <v>1342.7833333333338</v>
      </c>
      <c r="H445" s="426">
        <v>1458.4833333333336</v>
      </c>
      <c r="I445" s="426">
        <v>1494.7166666666667</v>
      </c>
      <c r="J445" s="426">
        <v>1516.3333333333335</v>
      </c>
      <c r="K445" s="425">
        <v>1473.1</v>
      </c>
      <c r="L445" s="425">
        <v>1415.25</v>
      </c>
      <c r="M445" s="425">
        <v>0.26012000000000002</v>
      </c>
    </row>
    <row r="446" spans="1:13">
      <c r="A446" s="245">
        <v>436</v>
      </c>
      <c r="B446" s="428" t="s">
        <v>501</v>
      </c>
      <c r="C446" s="425">
        <v>574.65</v>
      </c>
      <c r="D446" s="426">
        <v>572.94999999999993</v>
      </c>
      <c r="E446" s="426">
        <v>562.69999999999982</v>
      </c>
      <c r="F446" s="426">
        <v>550.74999999999989</v>
      </c>
      <c r="G446" s="426">
        <v>540.49999999999977</v>
      </c>
      <c r="H446" s="426">
        <v>584.89999999999986</v>
      </c>
      <c r="I446" s="426">
        <v>595.15000000000009</v>
      </c>
      <c r="J446" s="426">
        <v>607.09999999999991</v>
      </c>
      <c r="K446" s="425">
        <v>583.20000000000005</v>
      </c>
      <c r="L446" s="425">
        <v>561</v>
      </c>
      <c r="M446" s="425">
        <v>0.93442999999999998</v>
      </c>
    </row>
    <row r="447" spans="1:13">
      <c r="A447" s="245">
        <v>437</v>
      </c>
      <c r="B447" s="428" t="s">
        <v>502</v>
      </c>
      <c r="C447" s="425">
        <v>8989.4</v>
      </c>
      <c r="D447" s="426">
        <v>8996.5166666666682</v>
      </c>
      <c r="E447" s="426">
        <v>8943.0333333333365</v>
      </c>
      <c r="F447" s="426">
        <v>8896.6666666666679</v>
      </c>
      <c r="G447" s="426">
        <v>8843.1833333333361</v>
      </c>
      <c r="H447" s="426">
        <v>9042.8833333333369</v>
      </c>
      <c r="I447" s="426">
        <v>9096.3666666666704</v>
      </c>
      <c r="J447" s="426">
        <v>9142.7333333333372</v>
      </c>
      <c r="K447" s="425">
        <v>9050</v>
      </c>
      <c r="L447" s="425">
        <v>8950.15</v>
      </c>
      <c r="M447" s="425">
        <v>0.12956999999999999</v>
      </c>
    </row>
    <row r="448" spans="1:13">
      <c r="A448" s="245">
        <v>438</v>
      </c>
      <c r="B448" s="428" t="s">
        <v>503</v>
      </c>
      <c r="C448" s="425">
        <v>299</v>
      </c>
      <c r="D448" s="426">
        <v>300.75</v>
      </c>
      <c r="E448" s="426">
        <v>296.10000000000002</v>
      </c>
      <c r="F448" s="426">
        <v>293.20000000000005</v>
      </c>
      <c r="G448" s="426">
        <v>288.55000000000007</v>
      </c>
      <c r="H448" s="426">
        <v>303.64999999999998</v>
      </c>
      <c r="I448" s="426">
        <v>308.29999999999995</v>
      </c>
      <c r="J448" s="426">
        <v>311.19999999999993</v>
      </c>
      <c r="K448" s="425">
        <v>305.39999999999998</v>
      </c>
      <c r="L448" s="425">
        <v>297.85000000000002</v>
      </c>
      <c r="M448" s="425">
        <v>1.1045100000000001</v>
      </c>
    </row>
    <row r="449" spans="1:13">
      <c r="A449" s="245">
        <v>439</v>
      </c>
      <c r="B449" s="428" t="s">
        <v>504</v>
      </c>
      <c r="C449" s="425">
        <v>44.95</v>
      </c>
      <c r="D449" s="426">
        <v>45.266666666666673</v>
      </c>
      <c r="E449" s="426">
        <v>44.283333333333346</v>
      </c>
      <c r="F449" s="426">
        <v>43.616666666666674</v>
      </c>
      <c r="G449" s="426">
        <v>42.633333333333347</v>
      </c>
      <c r="H449" s="426">
        <v>45.933333333333344</v>
      </c>
      <c r="I449" s="426">
        <v>46.916666666666679</v>
      </c>
      <c r="J449" s="426">
        <v>47.583333333333343</v>
      </c>
      <c r="K449" s="425">
        <v>46.25</v>
      </c>
      <c r="L449" s="425">
        <v>44.6</v>
      </c>
      <c r="M449" s="425">
        <v>101.49033</v>
      </c>
    </row>
    <row r="450" spans="1:13">
      <c r="A450" s="245">
        <v>440</v>
      </c>
      <c r="B450" s="428" t="s">
        <v>188</v>
      </c>
      <c r="C450" s="425">
        <v>614.65</v>
      </c>
      <c r="D450" s="426">
        <v>615.65</v>
      </c>
      <c r="E450" s="426">
        <v>609.44999999999993</v>
      </c>
      <c r="F450" s="426">
        <v>604.25</v>
      </c>
      <c r="G450" s="426">
        <v>598.04999999999995</v>
      </c>
      <c r="H450" s="426">
        <v>620.84999999999991</v>
      </c>
      <c r="I450" s="426">
        <v>627.04999999999995</v>
      </c>
      <c r="J450" s="426">
        <v>632.24999999999989</v>
      </c>
      <c r="K450" s="425">
        <v>621.85</v>
      </c>
      <c r="L450" s="425">
        <v>610.45000000000005</v>
      </c>
      <c r="M450" s="425">
        <v>9.9965700000000002</v>
      </c>
    </row>
    <row r="451" spans="1:13">
      <c r="A451" s="245">
        <v>441</v>
      </c>
      <c r="B451" s="428" t="s">
        <v>767</v>
      </c>
      <c r="C451" s="425">
        <v>15303.15</v>
      </c>
      <c r="D451" s="426">
        <v>15208.733333333332</v>
      </c>
      <c r="E451" s="426">
        <v>15046.466666666664</v>
      </c>
      <c r="F451" s="426">
        <v>14789.783333333331</v>
      </c>
      <c r="G451" s="426">
        <v>14627.516666666663</v>
      </c>
      <c r="H451" s="426">
        <v>15465.416666666664</v>
      </c>
      <c r="I451" s="426">
        <v>15627.683333333331</v>
      </c>
      <c r="J451" s="426">
        <v>15884.366666666665</v>
      </c>
      <c r="K451" s="425">
        <v>15371</v>
      </c>
      <c r="L451" s="425">
        <v>14952.05</v>
      </c>
      <c r="M451" s="425">
        <v>2.443E-2</v>
      </c>
    </row>
    <row r="452" spans="1:13">
      <c r="A452" s="245">
        <v>442</v>
      </c>
      <c r="B452" s="428" t="s">
        <v>177</v>
      </c>
      <c r="C452" s="425">
        <v>705.95</v>
      </c>
      <c r="D452" s="426">
        <v>709.6</v>
      </c>
      <c r="E452" s="426">
        <v>699.2</v>
      </c>
      <c r="F452" s="426">
        <v>692.45</v>
      </c>
      <c r="G452" s="426">
        <v>682.05000000000007</v>
      </c>
      <c r="H452" s="426">
        <v>716.35</v>
      </c>
      <c r="I452" s="426">
        <v>726.74999999999989</v>
      </c>
      <c r="J452" s="426">
        <v>733.5</v>
      </c>
      <c r="K452" s="425">
        <v>720</v>
      </c>
      <c r="L452" s="425">
        <v>702.85</v>
      </c>
      <c r="M452" s="425">
        <v>14.350540000000001</v>
      </c>
    </row>
    <row r="453" spans="1:13">
      <c r="A453" s="245">
        <v>443</v>
      </c>
      <c r="B453" s="428" t="s">
        <v>768</v>
      </c>
      <c r="C453" s="425">
        <v>172.9</v>
      </c>
      <c r="D453" s="426">
        <v>173.56666666666669</v>
      </c>
      <c r="E453" s="426">
        <v>171.38333333333338</v>
      </c>
      <c r="F453" s="426">
        <v>169.8666666666667</v>
      </c>
      <c r="G453" s="426">
        <v>167.68333333333339</v>
      </c>
      <c r="H453" s="426">
        <v>175.08333333333337</v>
      </c>
      <c r="I453" s="426">
        <v>177.26666666666671</v>
      </c>
      <c r="J453" s="426">
        <v>178.78333333333336</v>
      </c>
      <c r="K453" s="425">
        <v>175.75</v>
      </c>
      <c r="L453" s="425">
        <v>172.05</v>
      </c>
      <c r="M453" s="425">
        <v>9.2249599999999994</v>
      </c>
    </row>
    <row r="454" spans="1:13">
      <c r="A454" s="245">
        <v>444</v>
      </c>
      <c r="B454" s="428" t="s">
        <v>769</v>
      </c>
      <c r="C454" s="425">
        <v>1282.1500000000001</v>
      </c>
      <c r="D454" s="426">
        <v>1274.1000000000001</v>
      </c>
      <c r="E454" s="426">
        <v>1263.2000000000003</v>
      </c>
      <c r="F454" s="426">
        <v>1244.2500000000002</v>
      </c>
      <c r="G454" s="426">
        <v>1233.3500000000004</v>
      </c>
      <c r="H454" s="426">
        <v>1293.0500000000002</v>
      </c>
      <c r="I454" s="426">
        <v>1303.9500000000003</v>
      </c>
      <c r="J454" s="426">
        <v>1322.9</v>
      </c>
      <c r="K454" s="425">
        <v>1285</v>
      </c>
      <c r="L454" s="425">
        <v>1255.1500000000001</v>
      </c>
      <c r="M454" s="425">
        <v>1.9959899999999999</v>
      </c>
    </row>
    <row r="455" spans="1:13">
      <c r="A455" s="245">
        <v>445</v>
      </c>
      <c r="B455" s="428" t="s">
        <v>183</v>
      </c>
      <c r="C455" s="425">
        <v>3373.6</v>
      </c>
      <c r="D455" s="426">
        <v>3345.0333333333333</v>
      </c>
      <c r="E455" s="426">
        <v>3307.0666666666666</v>
      </c>
      <c r="F455" s="426">
        <v>3240.5333333333333</v>
      </c>
      <c r="G455" s="426">
        <v>3202.5666666666666</v>
      </c>
      <c r="H455" s="426">
        <v>3411.5666666666666</v>
      </c>
      <c r="I455" s="426">
        <v>3449.5333333333328</v>
      </c>
      <c r="J455" s="426">
        <v>3516.0666666666666</v>
      </c>
      <c r="K455" s="425">
        <v>3383</v>
      </c>
      <c r="L455" s="425">
        <v>3278.5</v>
      </c>
      <c r="M455" s="425">
        <v>41.552039999999998</v>
      </c>
    </row>
    <row r="456" spans="1:13">
      <c r="A456" s="245">
        <v>446</v>
      </c>
      <c r="B456" s="428" t="s">
        <v>804</v>
      </c>
      <c r="C456" s="425">
        <v>757.45</v>
      </c>
      <c r="D456" s="426">
        <v>758.41666666666663</v>
      </c>
      <c r="E456" s="426">
        <v>753.0333333333333</v>
      </c>
      <c r="F456" s="426">
        <v>748.61666666666667</v>
      </c>
      <c r="G456" s="426">
        <v>743.23333333333335</v>
      </c>
      <c r="H456" s="426">
        <v>762.83333333333326</v>
      </c>
      <c r="I456" s="426">
        <v>768.2166666666667</v>
      </c>
      <c r="J456" s="426">
        <v>772.63333333333321</v>
      </c>
      <c r="K456" s="425">
        <v>763.8</v>
      </c>
      <c r="L456" s="425">
        <v>754</v>
      </c>
      <c r="M456" s="425">
        <v>16.68843</v>
      </c>
    </row>
    <row r="457" spans="1:13">
      <c r="A457" s="245">
        <v>447</v>
      </c>
      <c r="B457" s="428" t="s">
        <v>178</v>
      </c>
      <c r="C457" s="425">
        <v>3740.15</v>
      </c>
      <c r="D457" s="426">
        <v>3726.7166666666667</v>
      </c>
      <c r="E457" s="426">
        <v>3663.4333333333334</v>
      </c>
      <c r="F457" s="426">
        <v>3586.7166666666667</v>
      </c>
      <c r="G457" s="426">
        <v>3523.4333333333334</v>
      </c>
      <c r="H457" s="426">
        <v>3803.4333333333334</v>
      </c>
      <c r="I457" s="426">
        <v>3866.7166666666672</v>
      </c>
      <c r="J457" s="426">
        <v>3943.4333333333334</v>
      </c>
      <c r="K457" s="425">
        <v>3790</v>
      </c>
      <c r="L457" s="425">
        <v>3650</v>
      </c>
      <c r="M457" s="425">
        <v>1.5024200000000001</v>
      </c>
    </row>
    <row r="458" spans="1:13">
      <c r="A458" s="245">
        <v>448</v>
      </c>
      <c r="B458" s="428" t="s">
        <v>505</v>
      </c>
      <c r="C458" s="425">
        <v>1128.9000000000001</v>
      </c>
      <c r="D458" s="426">
        <v>1131.8166666666666</v>
      </c>
      <c r="E458" s="426">
        <v>1117.0833333333333</v>
      </c>
      <c r="F458" s="426">
        <v>1105.2666666666667</v>
      </c>
      <c r="G458" s="426">
        <v>1090.5333333333333</v>
      </c>
      <c r="H458" s="426">
        <v>1143.6333333333332</v>
      </c>
      <c r="I458" s="426">
        <v>1158.3666666666668</v>
      </c>
      <c r="J458" s="426">
        <v>1170.1833333333332</v>
      </c>
      <c r="K458" s="425">
        <v>1146.55</v>
      </c>
      <c r="L458" s="425">
        <v>1120</v>
      </c>
      <c r="M458" s="425">
        <v>0.22095000000000001</v>
      </c>
    </row>
    <row r="459" spans="1:13">
      <c r="A459" s="245">
        <v>449</v>
      </c>
      <c r="B459" s="428" t="s">
        <v>180</v>
      </c>
      <c r="C459" s="425">
        <v>155.1</v>
      </c>
      <c r="D459" s="426">
        <v>155.70000000000002</v>
      </c>
      <c r="E459" s="426">
        <v>154.00000000000003</v>
      </c>
      <c r="F459" s="426">
        <v>152.9</v>
      </c>
      <c r="G459" s="426">
        <v>151.20000000000002</v>
      </c>
      <c r="H459" s="426">
        <v>156.80000000000004</v>
      </c>
      <c r="I459" s="426">
        <v>158.50000000000003</v>
      </c>
      <c r="J459" s="426">
        <v>159.60000000000005</v>
      </c>
      <c r="K459" s="425">
        <v>157.4</v>
      </c>
      <c r="L459" s="425">
        <v>154.6</v>
      </c>
      <c r="M459" s="425">
        <v>13.769209999999999</v>
      </c>
    </row>
    <row r="460" spans="1:13">
      <c r="A460" s="245">
        <v>450</v>
      </c>
      <c r="B460" s="428" t="s">
        <v>179</v>
      </c>
      <c r="C460" s="425">
        <v>334.65</v>
      </c>
      <c r="D460" s="426">
        <v>335.13333333333333</v>
      </c>
      <c r="E460" s="426">
        <v>332.86666666666667</v>
      </c>
      <c r="F460" s="426">
        <v>331.08333333333337</v>
      </c>
      <c r="G460" s="426">
        <v>328.81666666666672</v>
      </c>
      <c r="H460" s="426">
        <v>336.91666666666663</v>
      </c>
      <c r="I460" s="426">
        <v>339.18333333333328</v>
      </c>
      <c r="J460" s="426">
        <v>340.96666666666658</v>
      </c>
      <c r="K460" s="425">
        <v>337.4</v>
      </c>
      <c r="L460" s="425">
        <v>333.35</v>
      </c>
      <c r="M460" s="425">
        <v>155.80223000000001</v>
      </c>
    </row>
    <row r="461" spans="1:13">
      <c r="A461" s="245">
        <v>451</v>
      </c>
      <c r="B461" s="428" t="s">
        <v>181</v>
      </c>
      <c r="C461" s="425">
        <v>118.85</v>
      </c>
      <c r="D461" s="426">
        <v>119.5</v>
      </c>
      <c r="E461" s="426">
        <v>117.55</v>
      </c>
      <c r="F461" s="426">
        <v>116.25</v>
      </c>
      <c r="G461" s="426">
        <v>114.3</v>
      </c>
      <c r="H461" s="426">
        <v>120.8</v>
      </c>
      <c r="I461" s="426">
        <v>122.74999999999999</v>
      </c>
      <c r="J461" s="426">
        <v>124.05</v>
      </c>
      <c r="K461" s="425">
        <v>121.45</v>
      </c>
      <c r="L461" s="425">
        <v>118.2</v>
      </c>
      <c r="M461" s="425">
        <v>280.09357</v>
      </c>
    </row>
    <row r="462" spans="1:13">
      <c r="A462" s="245">
        <v>452</v>
      </c>
      <c r="B462" s="428" t="s">
        <v>770</v>
      </c>
      <c r="C462" s="425">
        <v>90.25</v>
      </c>
      <c r="D462" s="426">
        <v>90.666666666666671</v>
      </c>
      <c r="E462" s="426">
        <v>89.63333333333334</v>
      </c>
      <c r="F462" s="426">
        <v>89.016666666666666</v>
      </c>
      <c r="G462" s="426">
        <v>87.983333333333334</v>
      </c>
      <c r="H462" s="426">
        <v>91.283333333333346</v>
      </c>
      <c r="I462" s="426">
        <v>92.316666666666677</v>
      </c>
      <c r="J462" s="426">
        <v>92.933333333333351</v>
      </c>
      <c r="K462" s="425">
        <v>91.7</v>
      </c>
      <c r="L462" s="425">
        <v>90.05</v>
      </c>
      <c r="M462" s="425">
        <v>19.068629999999999</v>
      </c>
    </row>
    <row r="463" spans="1:13">
      <c r="A463" s="245">
        <v>453</v>
      </c>
      <c r="B463" s="428" t="s">
        <v>182</v>
      </c>
      <c r="C463" s="425">
        <v>1113.1500000000001</v>
      </c>
      <c r="D463" s="426">
        <v>1110.7</v>
      </c>
      <c r="E463" s="426">
        <v>1100.9000000000001</v>
      </c>
      <c r="F463" s="426">
        <v>1088.6500000000001</v>
      </c>
      <c r="G463" s="426">
        <v>1078.8500000000001</v>
      </c>
      <c r="H463" s="426">
        <v>1122.95</v>
      </c>
      <c r="I463" s="426">
        <v>1132.7499999999998</v>
      </c>
      <c r="J463" s="426">
        <v>1145</v>
      </c>
      <c r="K463" s="425">
        <v>1120.5</v>
      </c>
      <c r="L463" s="425">
        <v>1098.45</v>
      </c>
      <c r="M463" s="425">
        <v>72.3947</v>
      </c>
    </row>
    <row r="464" spans="1:13">
      <c r="A464" s="245">
        <v>454</v>
      </c>
      <c r="B464" s="428" t="s">
        <v>506</v>
      </c>
      <c r="C464" s="425">
        <v>3547.4</v>
      </c>
      <c r="D464" s="426">
        <v>3560.35</v>
      </c>
      <c r="E464" s="426">
        <v>3508.7</v>
      </c>
      <c r="F464" s="426">
        <v>3470</v>
      </c>
      <c r="G464" s="426">
        <v>3418.35</v>
      </c>
      <c r="H464" s="426">
        <v>3599.0499999999997</v>
      </c>
      <c r="I464" s="426">
        <v>3650.7000000000003</v>
      </c>
      <c r="J464" s="426">
        <v>3689.3999999999996</v>
      </c>
      <c r="K464" s="425">
        <v>3612</v>
      </c>
      <c r="L464" s="425">
        <v>3521.65</v>
      </c>
      <c r="M464" s="425">
        <v>7.0889999999999995E-2</v>
      </c>
    </row>
    <row r="465" spans="1:13">
      <c r="A465" s="245">
        <v>455</v>
      </c>
      <c r="B465" s="428" t="s">
        <v>184</v>
      </c>
      <c r="C465" s="425">
        <v>1080</v>
      </c>
      <c r="D465" s="426">
        <v>1071.6000000000001</v>
      </c>
      <c r="E465" s="426">
        <v>1060.9000000000003</v>
      </c>
      <c r="F465" s="426">
        <v>1041.8000000000002</v>
      </c>
      <c r="G465" s="426">
        <v>1031.1000000000004</v>
      </c>
      <c r="H465" s="426">
        <v>1090.7000000000003</v>
      </c>
      <c r="I465" s="426">
        <v>1101.4000000000001</v>
      </c>
      <c r="J465" s="426">
        <v>1120.5000000000002</v>
      </c>
      <c r="K465" s="425">
        <v>1082.3</v>
      </c>
      <c r="L465" s="425">
        <v>1052.5</v>
      </c>
      <c r="M465" s="425">
        <v>36.170099999999998</v>
      </c>
    </row>
    <row r="466" spans="1:13">
      <c r="A466" s="245">
        <v>456</v>
      </c>
      <c r="B466" s="428" t="s">
        <v>276</v>
      </c>
      <c r="C466" s="425">
        <v>165.85</v>
      </c>
      <c r="D466" s="426">
        <v>166.6</v>
      </c>
      <c r="E466" s="426">
        <v>164.25</v>
      </c>
      <c r="F466" s="426">
        <v>162.65</v>
      </c>
      <c r="G466" s="426">
        <v>160.30000000000001</v>
      </c>
      <c r="H466" s="426">
        <v>168.2</v>
      </c>
      <c r="I466" s="426">
        <v>170.54999999999995</v>
      </c>
      <c r="J466" s="426">
        <v>172.14999999999998</v>
      </c>
      <c r="K466" s="425">
        <v>168.95</v>
      </c>
      <c r="L466" s="425">
        <v>165</v>
      </c>
      <c r="M466" s="425">
        <v>3.9193500000000001</v>
      </c>
    </row>
    <row r="467" spans="1:13">
      <c r="A467" s="245">
        <v>457</v>
      </c>
      <c r="B467" s="428" t="s">
        <v>164</v>
      </c>
      <c r="C467" s="425">
        <v>1034.4000000000001</v>
      </c>
      <c r="D467" s="426">
        <v>1030.75</v>
      </c>
      <c r="E467" s="426">
        <v>1022.45</v>
      </c>
      <c r="F467" s="426">
        <v>1010.5</v>
      </c>
      <c r="G467" s="426">
        <v>1002.2</v>
      </c>
      <c r="H467" s="426">
        <v>1042.7</v>
      </c>
      <c r="I467" s="426">
        <v>1051.0000000000002</v>
      </c>
      <c r="J467" s="426">
        <v>1062.95</v>
      </c>
      <c r="K467" s="425">
        <v>1039.05</v>
      </c>
      <c r="L467" s="425">
        <v>1018.8</v>
      </c>
      <c r="M467" s="425">
        <v>3.5294400000000001</v>
      </c>
    </row>
    <row r="468" spans="1:13">
      <c r="A468" s="245">
        <v>458</v>
      </c>
      <c r="B468" s="428" t="s">
        <v>507</v>
      </c>
      <c r="C468" s="425">
        <v>1429.4</v>
      </c>
      <c r="D468" s="426">
        <v>1423.0666666666666</v>
      </c>
      <c r="E468" s="426">
        <v>1402.8333333333333</v>
      </c>
      <c r="F468" s="426">
        <v>1376.2666666666667</v>
      </c>
      <c r="G468" s="426">
        <v>1356.0333333333333</v>
      </c>
      <c r="H468" s="426">
        <v>1449.6333333333332</v>
      </c>
      <c r="I468" s="426">
        <v>1469.8666666666668</v>
      </c>
      <c r="J468" s="426">
        <v>1496.4333333333332</v>
      </c>
      <c r="K468" s="425">
        <v>1443.3</v>
      </c>
      <c r="L468" s="425">
        <v>1396.5</v>
      </c>
      <c r="M468" s="425">
        <v>0.45591999999999999</v>
      </c>
    </row>
    <row r="469" spans="1:13">
      <c r="A469" s="245">
        <v>459</v>
      </c>
      <c r="B469" s="428" t="s">
        <v>508</v>
      </c>
      <c r="C469" s="425">
        <v>1364.1</v>
      </c>
      <c r="D469" s="426">
        <v>1366.75</v>
      </c>
      <c r="E469" s="426">
        <v>1338.6</v>
      </c>
      <c r="F469" s="426">
        <v>1313.1</v>
      </c>
      <c r="G469" s="426">
        <v>1284.9499999999998</v>
      </c>
      <c r="H469" s="426">
        <v>1392.25</v>
      </c>
      <c r="I469" s="426">
        <v>1420.4</v>
      </c>
      <c r="J469" s="426">
        <v>1445.9</v>
      </c>
      <c r="K469" s="425">
        <v>1394.9</v>
      </c>
      <c r="L469" s="425">
        <v>1341.25</v>
      </c>
      <c r="M469" s="425">
        <v>3.9705300000000001</v>
      </c>
    </row>
    <row r="470" spans="1:13">
      <c r="A470" s="245">
        <v>460</v>
      </c>
      <c r="B470" s="428" t="s">
        <v>509</v>
      </c>
      <c r="C470" s="425">
        <v>1481.6</v>
      </c>
      <c r="D470" s="426">
        <v>1502.5333333333335</v>
      </c>
      <c r="E470" s="426">
        <v>1439.0666666666671</v>
      </c>
      <c r="F470" s="426">
        <v>1396.5333333333335</v>
      </c>
      <c r="G470" s="426">
        <v>1333.0666666666671</v>
      </c>
      <c r="H470" s="426">
        <v>1545.0666666666671</v>
      </c>
      <c r="I470" s="426">
        <v>1608.5333333333338</v>
      </c>
      <c r="J470" s="426">
        <v>1651.0666666666671</v>
      </c>
      <c r="K470" s="425">
        <v>1566</v>
      </c>
      <c r="L470" s="425">
        <v>1460</v>
      </c>
      <c r="M470" s="425">
        <v>2.0867300000000002</v>
      </c>
    </row>
    <row r="471" spans="1:13">
      <c r="A471" s="245">
        <v>461</v>
      </c>
      <c r="B471" s="428" t="s">
        <v>185</v>
      </c>
      <c r="C471" s="425">
        <v>1780.85</v>
      </c>
      <c r="D471" s="426">
        <v>1780.4666666666665</v>
      </c>
      <c r="E471" s="426">
        <v>1767.9833333333329</v>
      </c>
      <c r="F471" s="426">
        <v>1755.1166666666663</v>
      </c>
      <c r="G471" s="426">
        <v>1742.6333333333328</v>
      </c>
      <c r="H471" s="426">
        <v>1793.333333333333</v>
      </c>
      <c r="I471" s="426">
        <v>1805.8166666666666</v>
      </c>
      <c r="J471" s="426">
        <v>1818.6833333333332</v>
      </c>
      <c r="K471" s="425">
        <v>1792.95</v>
      </c>
      <c r="L471" s="425">
        <v>1767.6</v>
      </c>
      <c r="M471" s="425">
        <v>12.71298</v>
      </c>
    </row>
    <row r="472" spans="1:13">
      <c r="A472" s="245">
        <v>462</v>
      </c>
      <c r="B472" s="428" t="s">
        <v>186</v>
      </c>
      <c r="C472" s="425">
        <v>2885.3</v>
      </c>
      <c r="D472" s="426">
        <v>2894.5499999999997</v>
      </c>
      <c r="E472" s="426">
        <v>2866.7499999999995</v>
      </c>
      <c r="F472" s="426">
        <v>2848.2</v>
      </c>
      <c r="G472" s="426">
        <v>2820.3999999999996</v>
      </c>
      <c r="H472" s="426">
        <v>2913.0999999999995</v>
      </c>
      <c r="I472" s="426">
        <v>2940.8999999999996</v>
      </c>
      <c r="J472" s="426">
        <v>2959.4499999999994</v>
      </c>
      <c r="K472" s="425">
        <v>2922.35</v>
      </c>
      <c r="L472" s="425">
        <v>2876</v>
      </c>
      <c r="M472" s="425">
        <v>1.1096699999999999</v>
      </c>
    </row>
    <row r="473" spans="1:13">
      <c r="A473" s="245">
        <v>463</v>
      </c>
      <c r="B473" s="428" t="s">
        <v>187</v>
      </c>
      <c r="C473" s="425">
        <v>447.45</v>
      </c>
      <c r="D473" s="426">
        <v>448.48333333333335</v>
      </c>
      <c r="E473" s="426">
        <v>441.9666666666667</v>
      </c>
      <c r="F473" s="426">
        <v>436.48333333333335</v>
      </c>
      <c r="G473" s="426">
        <v>429.9666666666667</v>
      </c>
      <c r="H473" s="426">
        <v>453.9666666666667</v>
      </c>
      <c r="I473" s="426">
        <v>460.48333333333335</v>
      </c>
      <c r="J473" s="426">
        <v>465.9666666666667</v>
      </c>
      <c r="K473" s="425">
        <v>455</v>
      </c>
      <c r="L473" s="425">
        <v>443</v>
      </c>
      <c r="M473" s="425">
        <v>13.893409999999999</v>
      </c>
    </row>
    <row r="474" spans="1:13">
      <c r="A474" s="245">
        <v>464</v>
      </c>
      <c r="B474" s="428" t="s">
        <v>510</v>
      </c>
      <c r="C474" s="425">
        <v>857</v>
      </c>
      <c r="D474" s="426">
        <v>857.13333333333333</v>
      </c>
      <c r="E474" s="426">
        <v>849.86666666666667</v>
      </c>
      <c r="F474" s="426">
        <v>842.73333333333335</v>
      </c>
      <c r="G474" s="426">
        <v>835.4666666666667</v>
      </c>
      <c r="H474" s="426">
        <v>864.26666666666665</v>
      </c>
      <c r="I474" s="426">
        <v>871.5333333333333</v>
      </c>
      <c r="J474" s="426">
        <v>878.66666666666663</v>
      </c>
      <c r="K474" s="425">
        <v>864.4</v>
      </c>
      <c r="L474" s="425">
        <v>850</v>
      </c>
      <c r="M474" s="425">
        <v>3.3756200000000001</v>
      </c>
    </row>
    <row r="475" spans="1:13">
      <c r="A475" s="245">
        <v>465</v>
      </c>
      <c r="B475" s="428" t="s">
        <v>511</v>
      </c>
      <c r="C475" s="425">
        <v>16.600000000000001</v>
      </c>
      <c r="D475" s="426">
        <v>16.633333333333336</v>
      </c>
      <c r="E475" s="426">
        <v>16.516666666666673</v>
      </c>
      <c r="F475" s="426">
        <v>16.433333333333337</v>
      </c>
      <c r="G475" s="426">
        <v>16.316666666666674</v>
      </c>
      <c r="H475" s="426">
        <v>16.716666666666672</v>
      </c>
      <c r="I475" s="426">
        <v>16.833333333333339</v>
      </c>
      <c r="J475" s="426">
        <v>16.916666666666671</v>
      </c>
      <c r="K475" s="425">
        <v>16.75</v>
      </c>
      <c r="L475" s="425">
        <v>16.55</v>
      </c>
      <c r="M475" s="425">
        <v>66.60275</v>
      </c>
    </row>
    <row r="476" spans="1:13">
      <c r="A476" s="245">
        <v>466</v>
      </c>
      <c r="B476" s="428" t="s">
        <v>512</v>
      </c>
      <c r="C476" s="425">
        <v>1157.8499999999999</v>
      </c>
      <c r="D476" s="426">
        <v>1162.1666666666667</v>
      </c>
      <c r="E476" s="426">
        <v>1145.8833333333334</v>
      </c>
      <c r="F476" s="426">
        <v>1133.9166666666667</v>
      </c>
      <c r="G476" s="426">
        <v>1117.6333333333334</v>
      </c>
      <c r="H476" s="426">
        <v>1174.1333333333334</v>
      </c>
      <c r="I476" s="426">
        <v>1190.4166666666667</v>
      </c>
      <c r="J476" s="426">
        <v>1202.3833333333334</v>
      </c>
      <c r="K476" s="425">
        <v>1178.45</v>
      </c>
      <c r="L476" s="425">
        <v>1150.2</v>
      </c>
      <c r="M476" s="425">
        <v>0.22581999999999999</v>
      </c>
    </row>
    <row r="477" spans="1:13">
      <c r="A477" s="245">
        <v>467</v>
      </c>
      <c r="B477" s="428" t="s">
        <v>513</v>
      </c>
      <c r="C477" s="425">
        <v>14.5</v>
      </c>
      <c r="D477" s="426">
        <v>14.616666666666667</v>
      </c>
      <c r="E477" s="426">
        <v>14.183333333333334</v>
      </c>
      <c r="F477" s="426">
        <v>13.866666666666667</v>
      </c>
      <c r="G477" s="426">
        <v>13.433333333333334</v>
      </c>
      <c r="H477" s="426">
        <v>14.933333333333334</v>
      </c>
      <c r="I477" s="426">
        <v>15.366666666666667</v>
      </c>
      <c r="J477" s="426">
        <v>15.683333333333334</v>
      </c>
      <c r="K477" s="425">
        <v>15.05</v>
      </c>
      <c r="L477" s="425">
        <v>14.3</v>
      </c>
      <c r="M477" s="425">
        <v>144.93541999999999</v>
      </c>
    </row>
    <row r="478" spans="1:13">
      <c r="A478" s="245">
        <v>468</v>
      </c>
      <c r="B478" s="428" t="s">
        <v>514</v>
      </c>
      <c r="C478" s="425">
        <v>467</v>
      </c>
      <c r="D478" s="426">
        <v>468.65000000000003</v>
      </c>
      <c r="E478" s="426">
        <v>462.30000000000007</v>
      </c>
      <c r="F478" s="426">
        <v>457.6</v>
      </c>
      <c r="G478" s="426">
        <v>451.25000000000006</v>
      </c>
      <c r="H478" s="426">
        <v>473.35000000000008</v>
      </c>
      <c r="I478" s="426">
        <v>479.7000000000001</v>
      </c>
      <c r="J478" s="426">
        <v>484.40000000000009</v>
      </c>
      <c r="K478" s="425">
        <v>475</v>
      </c>
      <c r="L478" s="425">
        <v>463.95</v>
      </c>
      <c r="M478" s="425">
        <v>0.80330000000000001</v>
      </c>
    </row>
    <row r="479" spans="1:13">
      <c r="A479" s="245">
        <v>469</v>
      </c>
      <c r="B479" s="428" t="s">
        <v>193</v>
      </c>
      <c r="C479" s="425">
        <v>813.45</v>
      </c>
      <c r="D479" s="426">
        <v>808.5</v>
      </c>
      <c r="E479" s="426">
        <v>801.55</v>
      </c>
      <c r="F479" s="426">
        <v>789.65</v>
      </c>
      <c r="G479" s="426">
        <v>782.69999999999993</v>
      </c>
      <c r="H479" s="426">
        <v>820.4</v>
      </c>
      <c r="I479" s="426">
        <v>827.35</v>
      </c>
      <c r="J479" s="426">
        <v>839.25</v>
      </c>
      <c r="K479" s="425">
        <v>815.45</v>
      </c>
      <c r="L479" s="425">
        <v>796.6</v>
      </c>
      <c r="M479" s="425">
        <v>35.698979999999999</v>
      </c>
    </row>
    <row r="480" spans="1:13">
      <c r="A480" s="245">
        <v>470</v>
      </c>
      <c r="B480" s="428" t="s">
        <v>190</v>
      </c>
      <c r="C480" s="425">
        <v>209.1</v>
      </c>
      <c r="D480" s="426">
        <v>209.73333333333335</v>
      </c>
      <c r="E480" s="426">
        <v>207.4666666666667</v>
      </c>
      <c r="F480" s="426">
        <v>205.83333333333334</v>
      </c>
      <c r="G480" s="426">
        <v>203.56666666666669</v>
      </c>
      <c r="H480" s="426">
        <v>211.3666666666667</v>
      </c>
      <c r="I480" s="426">
        <v>213.63333333333335</v>
      </c>
      <c r="J480" s="426">
        <v>215.26666666666671</v>
      </c>
      <c r="K480" s="425">
        <v>212</v>
      </c>
      <c r="L480" s="425">
        <v>208.1</v>
      </c>
      <c r="M480" s="425">
        <v>2.4812799999999999</v>
      </c>
    </row>
    <row r="481" spans="1:13">
      <c r="A481" s="245">
        <v>471</v>
      </c>
      <c r="B481" s="428" t="s">
        <v>784</v>
      </c>
      <c r="C481" s="425">
        <v>30.8</v>
      </c>
      <c r="D481" s="426">
        <v>30.983333333333334</v>
      </c>
      <c r="E481" s="426">
        <v>30.416666666666668</v>
      </c>
      <c r="F481" s="426">
        <v>30.033333333333335</v>
      </c>
      <c r="G481" s="426">
        <v>29.466666666666669</v>
      </c>
      <c r="H481" s="426">
        <v>31.366666666666667</v>
      </c>
      <c r="I481" s="426">
        <v>31.93333333333333</v>
      </c>
      <c r="J481" s="426">
        <v>32.316666666666663</v>
      </c>
      <c r="K481" s="425">
        <v>31.55</v>
      </c>
      <c r="L481" s="425">
        <v>30.6</v>
      </c>
      <c r="M481" s="425">
        <v>20.5075</v>
      </c>
    </row>
    <row r="482" spans="1:13">
      <c r="A482" s="245">
        <v>472</v>
      </c>
      <c r="B482" s="428" t="s">
        <v>191</v>
      </c>
      <c r="C482" s="425">
        <v>6961.95</v>
      </c>
      <c r="D482" s="426">
        <v>6943.166666666667</v>
      </c>
      <c r="E482" s="426">
        <v>6907.8333333333339</v>
      </c>
      <c r="F482" s="426">
        <v>6853.7166666666672</v>
      </c>
      <c r="G482" s="426">
        <v>6818.3833333333341</v>
      </c>
      <c r="H482" s="426">
        <v>6997.2833333333338</v>
      </c>
      <c r="I482" s="426">
        <v>7032.6166666666677</v>
      </c>
      <c r="J482" s="426">
        <v>7086.7333333333336</v>
      </c>
      <c r="K482" s="425">
        <v>6978.5</v>
      </c>
      <c r="L482" s="425">
        <v>6889.05</v>
      </c>
      <c r="M482" s="425">
        <v>2.7830499999999998</v>
      </c>
    </row>
    <row r="483" spans="1:13">
      <c r="A483" s="245">
        <v>473</v>
      </c>
      <c r="B483" s="428" t="s">
        <v>192</v>
      </c>
      <c r="C483" s="425">
        <v>38.35</v>
      </c>
      <c r="D483" s="426">
        <v>38.816666666666663</v>
      </c>
      <c r="E483" s="426">
        <v>37.633333333333326</v>
      </c>
      <c r="F483" s="426">
        <v>36.916666666666664</v>
      </c>
      <c r="G483" s="426">
        <v>35.733333333333327</v>
      </c>
      <c r="H483" s="426">
        <v>39.533333333333324</v>
      </c>
      <c r="I483" s="426">
        <v>40.716666666666661</v>
      </c>
      <c r="J483" s="426">
        <v>41.433333333333323</v>
      </c>
      <c r="K483" s="425">
        <v>40</v>
      </c>
      <c r="L483" s="425">
        <v>38.1</v>
      </c>
      <c r="M483" s="425">
        <v>275.45319000000001</v>
      </c>
    </row>
    <row r="484" spans="1:13">
      <c r="A484" s="245">
        <v>474</v>
      </c>
      <c r="B484" s="428" t="s">
        <v>189</v>
      </c>
      <c r="C484" s="425">
        <v>1380.1</v>
      </c>
      <c r="D484" s="426">
        <v>1389.6833333333334</v>
      </c>
      <c r="E484" s="426">
        <v>1361.4166666666667</v>
      </c>
      <c r="F484" s="426">
        <v>1342.7333333333333</v>
      </c>
      <c r="G484" s="426">
        <v>1314.4666666666667</v>
      </c>
      <c r="H484" s="426">
        <v>1408.3666666666668</v>
      </c>
      <c r="I484" s="426">
        <v>1436.6333333333332</v>
      </c>
      <c r="J484" s="426">
        <v>1455.3166666666668</v>
      </c>
      <c r="K484" s="425">
        <v>1417.95</v>
      </c>
      <c r="L484" s="425">
        <v>1371</v>
      </c>
      <c r="M484" s="425">
        <v>11.961399999999999</v>
      </c>
    </row>
    <row r="485" spans="1:13">
      <c r="A485" s="245">
        <v>475</v>
      </c>
      <c r="B485" s="428" t="s">
        <v>141</v>
      </c>
      <c r="C485" s="425">
        <v>675.15</v>
      </c>
      <c r="D485" s="426">
        <v>672.08333333333337</v>
      </c>
      <c r="E485" s="426">
        <v>665.16666666666674</v>
      </c>
      <c r="F485" s="426">
        <v>655.18333333333339</v>
      </c>
      <c r="G485" s="426">
        <v>648.26666666666677</v>
      </c>
      <c r="H485" s="426">
        <v>682.06666666666672</v>
      </c>
      <c r="I485" s="426">
        <v>688.98333333333346</v>
      </c>
      <c r="J485" s="426">
        <v>698.9666666666667</v>
      </c>
      <c r="K485" s="425">
        <v>679</v>
      </c>
      <c r="L485" s="425">
        <v>662.1</v>
      </c>
      <c r="M485" s="425">
        <v>14.95153</v>
      </c>
    </row>
    <row r="486" spans="1:13">
      <c r="A486" s="245">
        <v>476</v>
      </c>
      <c r="B486" s="428" t="s">
        <v>277</v>
      </c>
      <c r="C486" s="425">
        <v>272.3</v>
      </c>
      <c r="D486" s="426">
        <v>273.15000000000003</v>
      </c>
      <c r="E486" s="426">
        <v>269.45000000000005</v>
      </c>
      <c r="F486" s="426">
        <v>266.60000000000002</v>
      </c>
      <c r="G486" s="426">
        <v>262.90000000000003</v>
      </c>
      <c r="H486" s="426">
        <v>276.00000000000006</v>
      </c>
      <c r="I486" s="426">
        <v>279.7</v>
      </c>
      <c r="J486" s="426">
        <v>282.55000000000007</v>
      </c>
      <c r="K486" s="425">
        <v>276.85000000000002</v>
      </c>
      <c r="L486" s="425">
        <v>270.3</v>
      </c>
      <c r="M486" s="425">
        <v>13.486879999999999</v>
      </c>
    </row>
    <row r="487" spans="1:13">
      <c r="A487" s="245">
        <v>477</v>
      </c>
      <c r="B487" s="428" t="s">
        <v>515</v>
      </c>
      <c r="C487" s="425">
        <v>2829.3</v>
      </c>
      <c r="D487" s="426">
        <v>2915.4</v>
      </c>
      <c r="E487" s="426">
        <v>2688.9</v>
      </c>
      <c r="F487" s="426">
        <v>2548.5</v>
      </c>
      <c r="G487" s="426">
        <v>2322</v>
      </c>
      <c r="H487" s="426">
        <v>3055.8</v>
      </c>
      <c r="I487" s="426">
        <v>3282.3</v>
      </c>
      <c r="J487" s="426">
        <v>3422.7000000000003</v>
      </c>
      <c r="K487" s="425">
        <v>3141.9</v>
      </c>
      <c r="L487" s="425">
        <v>2775</v>
      </c>
      <c r="M487" s="425">
        <v>4.1714500000000001</v>
      </c>
    </row>
    <row r="488" spans="1:13">
      <c r="A488" s="245">
        <v>478</v>
      </c>
      <c r="B488" s="428" t="s">
        <v>516</v>
      </c>
      <c r="C488" s="425">
        <v>385.15</v>
      </c>
      <c r="D488" s="426">
        <v>386.66666666666669</v>
      </c>
      <c r="E488" s="426">
        <v>381.58333333333337</v>
      </c>
      <c r="F488" s="426">
        <v>378.01666666666671</v>
      </c>
      <c r="G488" s="426">
        <v>372.93333333333339</v>
      </c>
      <c r="H488" s="426">
        <v>390.23333333333335</v>
      </c>
      <c r="I488" s="426">
        <v>395.31666666666672</v>
      </c>
      <c r="J488" s="426">
        <v>398.88333333333333</v>
      </c>
      <c r="K488" s="425">
        <v>391.75</v>
      </c>
      <c r="L488" s="425">
        <v>383.1</v>
      </c>
      <c r="M488" s="425">
        <v>2.0430100000000002</v>
      </c>
    </row>
    <row r="489" spans="1:13">
      <c r="A489" s="245">
        <v>479</v>
      </c>
      <c r="B489" s="428" t="s">
        <v>517</v>
      </c>
      <c r="C489" s="425">
        <v>270.89999999999998</v>
      </c>
      <c r="D489" s="426">
        <v>273.16666666666669</v>
      </c>
      <c r="E489" s="426">
        <v>267.83333333333337</v>
      </c>
      <c r="F489" s="426">
        <v>264.76666666666671</v>
      </c>
      <c r="G489" s="426">
        <v>259.43333333333339</v>
      </c>
      <c r="H489" s="426">
        <v>276.23333333333335</v>
      </c>
      <c r="I489" s="426">
        <v>281.56666666666672</v>
      </c>
      <c r="J489" s="426">
        <v>284.63333333333333</v>
      </c>
      <c r="K489" s="425">
        <v>278.5</v>
      </c>
      <c r="L489" s="425">
        <v>270.10000000000002</v>
      </c>
      <c r="M489" s="425">
        <v>3.1825600000000001</v>
      </c>
    </row>
    <row r="490" spans="1:13">
      <c r="A490" s="245">
        <v>480</v>
      </c>
      <c r="B490" s="428" t="s">
        <v>518</v>
      </c>
      <c r="C490" s="425">
        <v>3589.5</v>
      </c>
      <c r="D490" s="426">
        <v>3573.4</v>
      </c>
      <c r="E490" s="426">
        <v>3499</v>
      </c>
      <c r="F490" s="426">
        <v>3408.5</v>
      </c>
      <c r="G490" s="426">
        <v>3334.1</v>
      </c>
      <c r="H490" s="426">
        <v>3663.9</v>
      </c>
      <c r="I490" s="426">
        <v>3738.3000000000006</v>
      </c>
      <c r="J490" s="426">
        <v>3828.8</v>
      </c>
      <c r="K490" s="425">
        <v>3647.8</v>
      </c>
      <c r="L490" s="425">
        <v>3482.9</v>
      </c>
      <c r="M490" s="425">
        <v>0.49019000000000001</v>
      </c>
    </row>
    <row r="491" spans="1:13">
      <c r="A491" s="245">
        <v>481</v>
      </c>
      <c r="B491" s="428" t="s">
        <v>519</v>
      </c>
      <c r="C491" s="425">
        <v>794.25</v>
      </c>
      <c r="D491" s="426">
        <v>799.08333333333337</v>
      </c>
      <c r="E491" s="426">
        <v>785.16666666666674</v>
      </c>
      <c r="F491" s="426">
        <v>776.08333333333337</v>
      </c>
      <c r="G491" s="426">
        <v>762.16666666666674</v>
      </c>
      <c r="H491" s="426">
        <v>808.16666666666674</v>
      </c>
      <c r="I491" s="426">
        <v>822.08333333333348</v>
      </c>
      <c r="J491" s="426">
        <v>831.16666666666674</v>
      </c>
      <c r="K491" s="425">
        <v>813</v>
      </c>
      <c r="L491" s="425">
        <v>790</v>
      </c>
      <c r="M491" s="425">
        <v>3.3837600000000001</v>
      </c>
    </row>
    <row r="492" spans="1:13">
      <c r="A492" s="245">
        <v>482</v>
      </c>
      <c r="B492" s="428" t="s">
        <v>520</v>
      </c>
      <c r="C492" s="425">
        <v>43.9</v>
      </c>
      <c r="D492" s="426">
        <v>44.4</v>
      </c>
      <c r="E492" s="426">
        <v>43.05</v>
      </c>
      <c r="F492" s="426">
        <v>42.199999999999996</v>
      </c>
      <c r="G492" s="426">
        <v>40.849999999999994</v>
      </c>
      <c r="H492" s="426">
        <v>45.25</v>
      </c>
      <c r="I492" s="426">
        <v>46.600000000000009</v>
      </c>
      <c r="J492" s="426">
        <v>47.45</v>
      </c>
      <c r="K492" s="425">
        <v>45.75</v>
      </c>
      <c r="L492" s="425">
        <v>43.55</v>
      </c>
      <c r="M492" s="425">
        <v>44.774470000000001</v>
      </c>
    </row>
    <row r="493" spans="1:13">
      <c r="A493" s="245">
        <v>483</v>
      </c>
      <c r="B493" s="428" t="s">
        <v>521</v>
      </c>
      <c r="C493" s="425">
        <v>1376.8</v>
      </c>
      <c r="D493" s="426">
        <v>1374</v>
      </c>
      <c r="E493" s="426">
        <v>1366.85</v>
      </c>
      <c r="F493" s="426">
        <v>1356.8999999999999</v>
      </c>
      <c r="G493" s="426">
        <v>1349.7499999999998</v>
      </c>
      <c r="H493" s="426">
        <v>1383.95</v>
      </c>
      <c r="I493" s="426">
        <v>1391.1000000000001</v>
      </c>
      <c r="J493" s="426">
        <v>1401.0500000000002</v>
      </c>
      <c r="K493" s="425">
        <v>1381.15</v>
      </c>
      <c r="L493" s="425">
        <v>1364.05</v>
      </c>
      <c r="M493" s="425">
        <v>0.36808999999999997</v>
      </c>
    </row>
    <row r="494" spans="1:13">
      <c r="A494" s="245">
        <v>484</v>
      </c>
      <c r="B494" s="428" t="s">
        <v>278</v>
      </c>
      <c r="C494" s="425">
        <v>367.75</v>
      </c>
      <c r="D494" s="426">
        <v>369.7166666666667</v>
      </c>
      <c r="E494" s="426">
        <v>364.53333333333342</v>
      </c>
      <c r="F494" s="426">
        <v>361.31666666666672</v>
      </c>
      <c r="G494" s="426">
        <v>356.13333333333344</v>
      </c>
      <c r="H494" s="426">
        <v>372.93333333333339</v>
      </c>
      <c r="I494" s="426">
        <v>378.11666666666667</v>
      </c>
      <c r="J494" s="426">
        <v>381.33333333333337</v>
      </c>
      <c r="K494" s="425">
        <v>374.9</v>
      </c>
      <c r="L494" s="425">
        <v>366.5</v>
      </c>
      <c r="M494" s="425">
        <v>1.121</v>
      </c>
    </row>
    <row r="495" spans="1:13">
      <c r="A495" s="245">
        <v>485</v>
      </c>
      <c r="B495" s="428" t="s">
        <v>522</v>
      </c>
      <c r="C495" s="425">
        <v>721.4</v>
      </c>
      <c r="D495" s="426">
        <v>733.4666666666667</v>
      </c>
      <c r="E495" s="426">
        <v>706.93333333333339</v>
      </c>
      <c r="F495" s="426">
        <v>692.4666666666667</v>
      </c>
      <c r="G495" s="426">
        <v>665.93333333333339</v>
      </c>
      <c r="H495" s="426">
        <v>747.93333333333339</v>
      </c>
      <c r="I495" s="426">
        <v>774.4666666666667</v>
      </c>
      <c r="J495" s="426">
        <v>788.93333333333339</v>
      </c>
      <c r="K495" s="425">
        <v>760</v>
      </c>
      <c r="L495" s="425">
        <v>719</v>
      </c>
      <c r="M495" s="425">
        <v>5.5914200000000003</v>
      </c>
    </row>
    <row r="496" spans="1:13">
      <c r="A496" s="245">
        <v>486</v>
      </c>
      <c r="B496" s="428" t="s">
        <v>523</v>
      </c>
      <c r="C496" s="425">
        <v>3548.2</v>
      </c>
      <c r="D496" s="426">
        <v>3609</v>
      </c>
      <c r="E496" s="426">
        <v>3434.25</v>
      </c>
      <c r="F496" s="426">
        <v>3320.3</v>
      </c>
      <c r="G496" s="426">
        <v>3145.55</v>
      </c>
      <c r="H496" s="426">
        <v>3722.95</v>
      </c>
      <c r="I496" s="426">
        <v>3897.7</v>
      </c>
      <c r="J496" s="426">
        <v>4011.6499999999996</v>
      </c>
      <c r="K496" s="425">
        <v>3783.75</v>
      </c>
      <c r="L496" s="425">
        <v>3495.05</v>
      </c>
      <c r="M496" s="425">
        <v>11.55668</v>
      </c>
    </row>
    <row r="497" spans="1:13">
      <c r="A497" s="245">
        <v>487</v>
      </c>
      <c r="B497" s="428" t="s">
        <v>524</v>
      </c>
      <c r="C497" s="425">
        <v>1854.35</v>
      </c>
      <c r="D497" s="426">
        <v>1867.3833333333332</v>
      </c>
      <c r="E497" s="426">
        <v>1824.7666666666664</v>
      </c>
      <c r="F497" s="426">
        <v>1795.1833333333332</v>
      </c>
      <c r="G497" s="426">
        <v>1752.5666666666664</v>
      </c>
      <c r="H497" s="426">
        <v>1896.9666666666665</v>
      </c>
      <c r="I497" s="426">
        <v>1939.5833333333333</v>
      </c>
      <c r="J497" s="426">
        <v>1969.1666666666665</v>
      </c>
      <c r="K497" s="425">
        <v>1910</v>
      </c>
      <c r="L497" s="425">
        <v>1837.8</v>
      </c>
      <c r="M497" s="425">
        <v>1.5737699999999999</v>
      </c>
    </row>
    <row r="498" spans="1:13">
      <c r="A498" s="245">
        <v>488</v>
      </c>
      <c r="B498" s="428" t="s">
        <v>118</v>
      </c>
      <c r="C498" s="425">
        <v>9.5500000000000007</v>
      </c>
      <c r="D498" s="426">
        <v>9.7333333333333343</v>
      </c>
      <c r="E498" s="426">
        <v>9.3166666666666682</v>
      </c>
      <c r="F498" s="426">
        <v>9.0833333333333339</v>
      </c>
      <c r="G498" s="426">
        <v>8.6666666666666679</v>
      </c>
      <c r="H498" s="426">
        <v>9.9666666666666686</v>
      </c>
      <c r="I498" s="426">
        <v>10.383333333333333</v>
      </c>
      <c r="J498" s="426">
        <v>10.616666666666669</v>
      </c>
      <c r="K498" s="425">
        <v>10.15</v>
      </c>
      <c r="L498" s="425">
        <v>9.5</v>
      </c>
      <c r="M498" s="425">
        <v>2895.6863199999998</v>
      </c>
    </row>
    <row r="499" spans="1:13">
      <c r="A499" s="245">
        <v>489</v>
      </c>
      <c r="B499" s="428" t="s">
        <v>195</v>
      </c>
      <c r="C499" s="425">
        <v>1023.6</v>
      </c>
      <c r="D499" s="426">
        <v>1026.6166666666666</v>
      </c>
      <c r="E499" s="426">
        <v>1016.2333333333331</v>
      </c>
      <c r="F499" s="426">
        <v>1008.8666666666666</v>
      </c>
      <c r="G499" s="426">
        <v>998.48333333333312</v>
      </c>
      <c r="H499" s="426">
        <v>1033.9833333333331</v>
      </c>
      <c r="I499" s="426">
        <v>1044.3666666666668</v>
      </c>
      <c r="J499" s="426">
        <v>1051.7333333333331</v>
      </c>
      <c r="K499" s="425">
        <v>1037</v>
      </c>
      <c r="L499" s="425">
        <v>1019.25</v>
      </c>
      <c r="M499" s="425">
        <v>8.3115500000000004</v>
      </c>
    </row>
    <row r="500" spans="1:13">
      <c r="A500" s="245">
        <v>490</v>
      </c>
      <c r="B500" s="428" t="s">
        <v>525</v>
      </c>
      <c r="C500" s="425">
        <v>6833.8</v>
      </c>
      <c r="D500" s="426">
        <v>6854.5999999999995</v>
      </c>
      <c r="E500" s="426">
        <v>6779.1999999999989</v>
      </c>
      <c r="F500" s="426">
        <v>6724.5999999999995</v>
      </c>
      <c r="G500" s="426">
        <v>6649.1999999999989</v>
      </c>
      <c r="H500" s="426">
        <v>6909.1999999999989</v>
      </c>
      <c r="I500" s="426">
        <v>6984.5999999999985</v>
      </c>
      <c r="J500" s="426">
        <v>7039.1999999999989</v>
      </c>
      <c r="K500" s="425">
        <v>6930</v>
      </c>
      <c r="L500" s="425">
        <v>6800</v>
      </c>
      <c r="M500" s="425">
        <v>0.36770000000000003</v>
      </c>
    </row>
    <row r="501" spans="1:13">
      <c r="A501" s="245">
        <v>491</v>
      </c>
      <c r="B501" s="428" t="s">
        <v>526</v>
      </c>
      <c r="C501" s="425">
        <v>147.69999999999999</v>
      </c>
      <c r="D501" s="426">
        <v>148.33333333333334</v>
      </c>
      <c r="E501" s="426">
        <v>145.66666666666669</v>
      </c>
      <c r="F501" s="426">
        <v>143.63333333333335</v>
      </c>
      <c r="G501" s="426">
        <v>140.9666666666667</v>
      </c>
      <c r="H501" s="426">
        <v>150.36666666666667</v>
      </c>
      <c r="I501" s="426">
        <v>153.03333333333336</v>
      </c>
      <c r="J501" s="426">
        <v>155.06666666666666</v>
      </c>
      <c r="K501" s="425">
        <v>151</v>
      </c>
      <c r="L501" s="425">
        <v>146.30000000000001</v>
      </c>
      <c r="M501" s="425">
        <v>10.76545</v>
      </c>
    </row>
    <row r="502" spans="1:13">
      <c r="A502" s="245">
        <v>492</v>
      </c>
      <c r="B502" s="428" t="s">
        <v>527</v>
      </c>
      <c r="C502" s="425">
        <v>93.1</v>
      </c>
      <c r="D502" s="426">
        <v>93.383333333333326</v>
      </c>
      <c r="E502" s="426">
        <v>92.216666666666654</v>
      </c>
      <c r="F502" s="426">
        <v>91.333333333333329</v>
      </c>
      <c r="G502" s="426">
        <v>90.166666666666657</v>
      </c>
      <c r="H502" s="426">
        <v>94.266666666666652</v>
      </c>
      <c r="I502" s="426">
        <v>95.433333333333337</v>
      </c>
      <c r="J502" s="426">
        <v>96.316666666666649</v>
      </c>
      <c r="K502" s="425">
        <v>94.55</v>
      </c>
      <c r="L502" s="425">
        <v>92.5</v>
      </c>
      <c r="M502" s="425">
        <v>9.3724500000000006</v>
      </c>
    </row>
    <row r="503" spans="1:13">
      <c r="A503" s="245">
        <v>493</v>
      </c>
      <c r="B503" s="428" t="s">
        <v>771</v>
      </c>
      <c r="C503" s="425">
        <v>487.4</v>
      </c>
      <c r="D503" s="426">
        <v>488.93333333333334</v>
      </c>
      <c r="E503" s="426">
        <v>483.76666666666665</v>
      </c>
      <c r="F503" s="426">
        <v>480.13333333333333</v>
      </c>
      <c r="G503" s="426">
        <v>474.96666666666664</v>
      </c>
      <c r="H503" s="426">
        <v>492.56666666666666</v>
      </c>
      <c r="I503" s="426">
        <v>497.73333333333329</v>
      </c>
      <c r="J503" s="426">
        <v>501.36666666666667</v>
      </c>
      <c r="K503" s="425">
        <v>494.1</v>
      </c>
      <c r="L503" s="425">
        <v>485.3</v>
      </c>
      <c r="M503" s="425">
        <v>0.73297000000000001</v>
      </c>
    </row>
    <row r="504" spans="1:13">
      <c r="A504" s="245">
        <v>494</v>
      </c>
      <c r="B504" s="428" t="s">
        <v>528</v>
      </c>
      <c r="C504" s="425">
        <v>2190.3000000000002</v>
      </c>
      <c r="D504" s="426">
        <v>2194.0666666666666</v>
      </c>
      <c r="E504" s="426">
        <v>2180.2833333333333</v>
      </c>
      <c r="F504" s="426">
        <v>2170.2666666666669</v>
      </c>
      <c r="G504" s="426">
        <v>2156.4833333333336</v>
      </c>
      <c r="H504" s="426">
        <v>2204.083333333333</v>
      </c>
      <c r="I504" s="426">
        <v>2217.8666666666659</v>
      </c>
      <c r="J504" s="426">
        <v>2227.8833333333328</v>
      </c>
      <c r="K504" s="425">
        <v>2207.85</v>
      </c>
      <c r="L504" s="425">
        <v>2184.0500000000002</v>
      </c>
      <c r="M504" s="425">
        <v>0.42176999999999998</v>
      </c>
    </row>
    <row r="505" spans="1:13">
      <c r="A505" s="245">
        <v>495</v>
      </c>
      <c r="B505" s="428" t="s">
        <v>196</v>
      </c>
      <c r="C505" s="425">
        <v>549.04999999999995</v>
      </c>
      <c r="D505" s="426">
        <v>546.26666666666665</v>
      </c>
      <c r="E505" s="426">
        <v>541.98333333333335</v>
      </c>
      <c r="F505" s="426">
        <v>534.91666666666674</v>
      </c>
      <c r="G505" s="426">
        <v>530.63333333333344</v>
      </c>
      <c r="H505" s="426">
        <v>553.33333333333326</v>
      </c>
      <c r="I505" s="426">
        <v>557.61666666666656</v>
      </c>
      <c r="J505" s="426">
        <v>564.68333333333317</v>
      </c>
      <c r="K505" s="425">
        <v>550.54999999999995</v>
      </c>
      <c r="L505" s="425">
        <v>539.20000000000005</v>
      </c>
      <c r="M505" s="425">
        <v>86.686800000000005</v>
      </c>
    </row>
    <row r="506" spans="1:13">
      <c r="A506" s="245">
        <v>496</v>
      </c>
      <c r="B506" s="428" t="s">
        <v>529</v>
      </c>
      <c r="C506" s="425">
        <v>541.85</v>
      </c>
      <c r="D506" s="426">
        <v>552.01666666666665</v>
      </c>
      <c r="E506" s="426">
        <v>529.0333333333333</v>
      </c>
      <c r="F506" s="426">
        <v>516.2166666666667</v>
      </c>
      <c r="G506" s="426">
        <v>493.23333333333335</v>
      </c>
      <c r="H506" s="426">
        <v>564.83333333333326</v>
      </c>
      <c r="I506" s="426">
        <v>587.81666666666661</v>
      </c>
      <c r="J506" s="426">
        <v>600.63333333333321</v>
      </c>
      <c r="K506" s="425">
        <v>575</v>
      </c>
      <c r="L506" s="425">
        <v>539.20000000000005</v>
      </c>
      <c r="M506" s="425">
        <v>12.816039999999999</v>
      </c>
    </row>
    <row r="507" spans="1:13">
      <c r="A507" s="245">
        <v>497</v>
      </c>
      <c r="B507" s="428" t="s">
        <v>197</v>
      </c>
      <c r="C507" s="425">
        <v>13.6</v>
      </c>
      <c r="D507" s="426">
        <v>13.700000000000001</v>
      </c>
      <c r="E507" s="426">
        <v>13.500000000000002</v>
      </c>
      <c r="F507" s="426">
        <v>13.4</v>
      </c>
      <c r="G507" s="426">
        <v>13.200000000000001</v>
      </c>
      <c r="H507" s="426">
        <v>13.800000000000002</v>
      </c>
      <c r="I507" s="426">
        <v>14.000000000000002</v>
      </c>
      <c r="J507" s="426">
        <v>14.100000000000003</v>
      </c>
      <c r="K507" s="425">
        <v>13.9</v>
      </c>
      <c r="L507" s="425">
        <v>13.6</v>
      </c>
      <c r="M507" s="425">
        <v>838.38008000000002</v>
      </c>
    </row>
    <row r="508" spans="1:13">
      <c r="A508" s="245">
        <v>498</v>
      </c>
      <c r="B508" s="428" t="s">
        <v>198</v>
      </c>
      <c r="C508" s="425">
        <v>214.75</v>
      </c>
      <c r="D508" s="426">
        <v>215.63333333333333</v>
      </c>
      <c r="E508" s="426">
        <v>212.71666666666664</v>
      </c>
      <c r="F508" s="426">
        <v>210.68333333333331</v>
      </c>
      <c r="G508" s="426">
        <v>207.76666666666662</v>
      </c>
      <c r="H508" s="426">
        <v>217.66666666666666</v>
      </c>
      <c r="I508" s="426">
        <v>220.58333333333334</v>
      </c>
      <c r="J508" s="426">
        <v>222.61666666666667</v>
      </c>
      <c r="K508" s="425">
        <v>218.55</v>
      </c>
      <c r="L508" s="425">
        <v>213.6</v>
      </c>
      <c r="M508" s="425">
        <v>82.67604</v>
      </c>
    </row>
    <row r="509" spans="1:13">
      <c r="A509" s="245">
        <v>499</v>
      </c>
      <c r="B509" s="428" t="s">
        <v>530</v>
      </c>
      <c r="C509" s="425">
        <v>299.10000000000002</v>
      </c>
      <c r="D509" s="426">
        <v>297.63333333333338</v>
      </c>
      <c r="E509" s="426">
        <v>294.76666666666677</v>
      </c>
      <c r="F509" s="426">
        <v>290.43333333333339</v>
      </c>
      <c r="G509" s="426">
        <v>287.56666666666678</v>
      </c>
      <c r="H509" s="426">
        <v>301.96666666666675</v>
      </c>
      <c r="I509" s="426">
        <v>304.83333333333343</v>
      </c>
      <c r="J509" s="426">
        <v>309.16666666666674</v>
      </c>
      <c r="K509" s="425">
        <v>300.5</v>
      </c>
      <c r="L509" s="425">
        <v>293.3</v>
      </c>
      <c r="M509" s="425">
        <v>3.6236799999999998</v>
      </c>
    </row>
    <row r="510" spans="1:13">
      <c r="A510" s="245">
        <v>500</v>
      </c>
      <c r="B510" s="428" t="s">
        <v>531</v>
      </c>
      <c r="C510" s="425">
        <v>2077.6999999999998</v>
      </c>
      <c r="D510" s="426">
        <v>2068.8333333333335</v>
      </c>
      <c r="E510" s="426">
        <v>2043.8666666666668</v>
      </c>
      <c r="F510" s="426">
        <v>2010.0333333333333</v>
      </c>
      <c r="G510" s="426">
        <v>1985.0666666666666</v>
      </c>
      <c r="H510" s="426">
        <v>2102.666666666667</v>
      </c>
      <c r="I510" s="426">
        <v>2127.6333333333332</v>
      </c>
      <c r="J510" s="426">
        <v>2161.4666666666672</v>
      </c>
      <c r="K510" s="425">
        <v>2093.8000000000002</v>
      </c>
      <c r="L510" s="425">
        <v>2035</v>
      </c>
      <c r="M510" s="425">
        <v>0.23532</v>
      </c>
    </row>
    <row r="511" spans="1:13">
      <c r="A511" s="245">
        <v>501</v>
      </c>
      <c r="B511" s="428" t="s">
        <v>741</v>
      </c>
      <c r="C511" s="425">
        <v>1823.55</v>
      </c>
      <c r="D511" s="426">
        <v>1806.45</v>
      </c>
      <c r="E511" s="426">
        <v>1782.1000000000001</v>
      </c>
      <c r="F511" s="426">
        <v>1740.65</v>
      </c>
      <c r="G511" s="426">
        <v>1716.3000000000002</v>
      </c>
      <c r="H511" s="426">
        <v>1847.9</v>
      </c>
      <c r="I511" s="426">
        <v>1872.25</v>
      </c>
      <c r="J511" s="426">
        <v>1913.7</v>
      </c>
      <c r="K511" s="425">
        <v>1830.8</v>
      </c>
      <c r="L511" s="425">
        <v>1765</v>
      </c>
      <c r="M511" s="425">
        <v>1.51569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76"/>
      <c r="B5" s="576"/>
      <c r="C5" s="577"/>
      <c r="D5" s="577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78" t="s">
        <v>533</v>
      </c>
      <c r="C7" s="578"/>
      <c r="D7" s="239">
        <f>Main!B10</f>
        <v>44372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44371</v>
      </c>
      <c r="B10" s="244">
        <v>530043</v>
      </c>
      <c r="C10" s="245" t="s">
        <v>1060</v>
      </c>
      <c r="D10" s="245" t="s">
        <v>1061</v>
      </c>
      <c r="E10" s="446" t="s">
        <v>542</v>
      </c>
      <c r="F10" s="337">
        <v>19206</v>
      </c>
      <c r="G10" s="244">
        <v>126.36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44371</v>
      </c>
      <c r="B11" s="244">
        <v>530043</v>
      </c>
      <c r="C11" s="245" t="s">
        <v>1060</v>
      </c>
      <c r="D11" s="245" t="s">
        <v>1061</v>
      </c>
      <c r="E11" s="245" t="s">
        <v>543</v>
      </c>
      <c r="F11" s="337">
        <v>14209</v>
      </c>
      <c r="G11" s="244">
        <v>133.93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44371</v>
      </c>
      <c r="B12" s="244">
        <v>530043</v>
      </c>
      <c r="C12" s="245" t="s">
        <v>1060</v>
      </c>
      <c r="D12" s="245" t="s">
        <v>1062</v>
      </c>
      <c r="E12" s="446" t="s">
        <v>542</v>
      </c>
      <c r="F12" s="337">
        <v>18892</v>
      </c>
      <c r="G12" s="244">
        <v>131.79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44371</v>
      </c>
      <c r="B13" s="244">
        <v>530043</v>
      </c>
      <c r="C13" s="245" t="s">
        <v>1060</v>
      </c>
      <c r="D13" s="245" t="s">
        <v>1062</v>
      </c>
      <c r="E13" s="446" t="s">
        <v>543</v>
      </c>
      <c r="F13" s="337">
        <v>2590</v>
      </c>
      <c r="G13" s="244">
        <v>135.87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44371</v>
      </c>
      <c r="B14" s="244">
        <v>522005</v>
      </c>
      <c r="C14" s="245" t="s">
        <v>1063</v>
      </c>
      <c r="D14" s="245" t="s">
        <v>1064</v>
      </c>
      <c r="E14" s="245" t="s">
        <v>542</v>
      </c>
      <c r="F14" s="337">
        <v>24870</v>
      </c>
      <c r="G14" s="244">
        <v>69.239999999999995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44371</v>
      </c>
      <c r="B15" s="244">
        <v>542285</v>
      </c>
      <c r="C15" s="245" t="s">
        <v>1065</v>
      </c>
      <c r="D15" s="245" t="s">
        <v>1066</v>
      </c>
      <c r="E15" s="245" t="s">
        <v>543</v>
      </c>
      <c r="F15" s="337">
        <v>112000</v>
      </c>
      <c r="G15" s="244">
        <v>38.409999999999997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44371</v>
      </c>
      <c r="B16" s="244">
        <v>500074</v>
      </c>
      <c r="C16" s="245" t="s">
        <v>1067</v>
      </c>
      <c r="D16" s="245" t="s">
        <v>1068</v>
      </c>
      <c r="E16" s="245" t="s">
        <v>542</v>
      </c>
      <c r="F16" s="337">
        <v>100000</v>
      </c>
      <c r="G16" s="244">
        <v>37.64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44371</v>
      </c>
      <c r="B17" s="244">
        <v>500074</v>
      </c>
      <c r="C17" s="245" t="s">
        <v>1067</v>
      </c>
      <c r="D17" s="245" t="s">
        <v>1068</v>
      </c>
      <c r="E17" s="245" t="s">
        <v>543</v>
      </c>
      <c r="F17" s="337">
        <v>250000</v>
      </c>
      <c r="G17" s="244">
        <v>37.700000000000003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44371</v>
      </c>
      <c r="B18" s="244">
        <v>514030</v>
      </c>
      <c r="C18" s="245" t="s">
        <v>1069</v>
      </c>
      <c r="D18" s="245" t="s">
        <v>1070</v>
      </c>
      <c r="E18" s="446" t="s">
        <v>542</v>
      </c>
      <c r="F18" s="337">
        <v>76555</v>
      </c>
      <c r="G18" s="244">
        <v>167.21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44371</v>
      </c>
      <c r="B19" s="244">
        <v>514030</v>
      </c>
      <c r="C19" s="245" t="s">
        <v>1069</v>
      </c>
      <c r="D19" s="245" t="s">
        <v>1071</v>
      </c>
      <c r="E19" s="245" t="s">
        <v>543</v>
      </c>
      <c r="F19" s="337">
        <v>41302</v>
      </c>
      <c r="G19" s="244">
        <v>156.43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44371</v>
      </c>
      <c r="B20" s="244">
        <v>530643</v>
      </c>
      <c r="C20" s="245" t="s">
        <v>1072</v>
      </c>
      <c r="D20" s="245" t="s">
        <v>1073</v>
      </c>
      <c r="E20" s="245" t="s">
        <v>543</v>
      </c>
      <c r="F20" s="337">
        <v>370552</v>
      </c>
      <c r="G20" s="244">
        <v>59.81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44371</v>
      </c>
      <c r="B21" s="244">
        <v>514312</v>
      </c>
      <c r="C21" s="245" t="s">
        <v>1074</v>
      </c>
      <c r="D21" s="245" t="s">
        <v>1075</v>
      </c>
      <c r="E21" s="245" t="s">
        <v>542</v>
      </c>
      <c r="F21" s="337">
        <v>24142</v>
      </c>
      <c r="G21" s="244">
        <v>8.26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44371</v>
      </c>
      <c r="B22" s="244">
        <v>530357</v>
      </c>
      <c r="C22" s="245" t="s">
        <v>1076</v>
      </c>
      <c r="D22" s="245" t="s">
        <v>1077</v>
      </c>
      <c r="E22" s="446" t="s">
        <v>542</v>
      </c>
      <c r="F22" s="337">
        <v>100000</v>
      </c>
      <c r="G22" s="244">
        <v>5.34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44371</v>
      </c>
      <c r="B23" s="244">
        <v>530357</v>
      </c>
      <c r="C23" s="245" t="s">
        <v>1076</v>
      </c>
      <c r="D23" s="245" t="s">
        <v>1078</v>
      </c>
      <c r="E23" s="245" t="s">
        <v>543</v>
      </c>
      <c r="F23" s="337">
        <v>101250</v>
      </c>
      <c r="G23" s="244">
        <v>5.34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44371</v>
      </c>
      <c r="B24" s="244">
        <v>537669</v>
      </c>
      <c r="C24" s="245" t="s">
        <v>1036</v>
      </c>
      <c r="D24" s="245" t="s">
        <v>1037</v>
      </c>
      <c r="E24" s="245" t="s">
        <v>542</v>
      </c>
      <c r="F24" s="337">
        <v>30000</v>
      </c>
      <c r="G24" s="244">
        <v>25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44371</v>
      </c>
      <c r="B25" s="244">
        <v>537669</v>
      </c>
      <c r="C25" s="245" t="s">
        <v>1036</v>
      </c>
      <c r="D25" s="245" t="s">
        <v>1079</v>
      </c>
      <c r="E25" s="446" t="s">
        <v>543</v>
      </c>
      <c r="F25" s="337">
        <v>30000</v>
      </c>
      <c r="G25" s="244">
        <v>25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44371</v>
      </c>
      <c r="B26" s="244">
        <v>500284</v>
      </c>
      <c r="C26" s="245" t="s">
        <v>1038</v>
      </c>
      <c r="D26" s="245" t="s">
        <v>1080</v>
      </c>
      <c r="E26" s="245" t="s">
        <v>542</v>
      </c>
      <c r="F26" s="337">
        <v>203900</v>
      </c>
      <c r="G26" s="244">
        <v>38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44371</v>
      </c>
      <c r="B27" s="244">
        <v>500284</v>
      </c>
      <c r="C27" s="245" t="s">
        <v>1038</v>
      </c>
      <c r="D27" s="245" t="s">
        <v>1039</v>
      </c>
      <c r="E27" s="446" t="s">
        <v>543</v>
      </c>
      <c r="F27" s="337">
        <v>199255</v>
      </c>
      <c r="G27" s="244">
        <v>38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44371</v>
      </c>
      <c r="B28" s="244">
        <v>538891</v>
      </c>
      <c r="C28" s="245" t="s">
        <v>1081</v>
      </c>
      <c r="D28" s="245" t="s">
        <v>1082</v>
      </c>
      <c r="E28" s="446" t="s">
        <v>542</v>
      </c>
      <c r="F28" s="337">
        <v>315000</v>
      </c>
      <c r="G28" s="244">
        <v>60.19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44371</v>
      </c>
      <c r="B29" s="244">
        <v>526235</v>
      </c>
      <c r="C29" s="245" t="s">
        <v>1083</v>
      </c>
      <c r="D29" s="245" t="s">
        <v>1035</v>
      </c>
      <c r="E29" s="245" t="s">
        <v>542</v>
      </c>
      <c r="F29" s="337">
        <v>2839830</v>
      </c>
      <c r="G29" s="244">
        <v>2.14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44371</v>
      </c>
      <c r="B30" s="244">
        <v>526235</v>
      </c>
      <c r="C30" s="245" t="s">
        <v>1083</v>
      </c>
      <c r="D30" s="245" t="s">
        <v>1035</v>
      </c>
      <c r="E30" s="446" t="s">
        <v>543</v>
      </c>
      <c r="F30" s="337">
        <v>112910</v>
      </c>
      <c r="G30" s="244">
        <v>2.2200000000000002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44371</v>
      </c>
      <c r="B31" s="244">
        <v>539938</v>
      </c>
      <c r="C31" s="245" t="s">
        <v>1084</v>
      </c>
      <c r="D31" s="245" t="s">
        <v>1085</v>
      </c>
      <c r="E31" s="446" t="s">
        <v>543</v>
      </c>
      <c r="F31" s="337">
        <v>20000</v>
      </c>
      <c r="G31" s="244">
        <v>42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44371</v>
      </c>
      <c r="B32" s="244">
        <v>543262</v>
      </c>
      <c r="C32" s="245" t="s">
        <v>1086</v>
      </c>
      <c r="D32" s="245" t="s">
        <v>1087</v>
      </c>
      <c r="E32" s="245" t="s">
        <v>542</v>
      </c>
      <c r="F32" s="337">
        <v>21000</v>
      </c>
      <c r="G32" s="244">
        <v>32.659999999999997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44371</v>
      </c>
      <c r="B33" s="244">
        <v>543262</v>
      </c>
      <c r="C33" s="245" t="s">
        <v>1086</v>
      </c>
      <c r="D33" s="245" t="s">
        <v>1088</v>
      </c>
      <c r="E33" s="446" t="s">
        <v>542</v>
      </c>
      <c r="F33" s="337">
        <v>24000</v>
      </c>
      <c r="G33" s="244">
        <v>32.75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44371</v>
      </c>
      <c r="B34" s="244">
        <v>540416</v>
      </c>
      <c r="C34" s="245" t="s">
        <v>1089</v>
      </c>
      <c r="D34" s="245" t="s">
        <v>1090</v>
      </c>
      <c r="E34" s="245" t="s">
        <v>542</v>
      </c>
      <c r="F34" s="337">
        <v>20800</v>
      </c>
      <c r="G34" s="244">
        <v>86.95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44371</v>
      </c>
      <c r="B35" s="244">
        <v>540416</v>
      </c>
      <c r="C35" s="245" t="s">
        <v>1089</v>
      </c>
      <c r="D35" s="245" t="s">
        <v>1091</v>
      </c>
      <c r="E35" s="446" t="s">
        <v>543</v>
      </c>
      <c r="F35" s="337">
        <v>20800</v>
      </c>
      <c r="G35" s="244">
        <v>86.95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44371</v>
      </c>
      <c r="B36" s="244">
        <v>540198</v>
      </c>
      <c r="C36" s="245" t="s">
        <v>1092</v>
      </c>
      <c r="D36" s="245" t="s">
        <v>1093</v>
      </c>
      <c r="E36" s="245" t="s">
        <v>542</v>
      </c>
      <c r="F36" s="337">
        <v>29612</v>
      </c>
      <c r="G36" s="244">
        <v>34.71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44371</v>
      </c>
      <c r="B37" s="244">
        <v>504335</v>
      </c>
      <c r="C37" s="245" t="s">
        <v>1094</v>
      </c>
      <c r="D37" s="245" t="s">
        <v>1095</v>
      </c>
      <c r="E37" s="446" t="s">
        <v>542</v>
      </c>
      <c r="F37" s="337">
        <v>900000</v>
      </c>
      <c r="G37" s="244">
        <v>0.62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44371</v>
      </c>
      <c r="B38" s="244">
        <v>504335</v>
      </c>
      <c r="C38" s="245" t="s">
        <v>1094</v>
      </c>
      <c r="D38" s="245" t="s">
        <v>1096</v>
      </c>
      <c r="E38" s="245" t="s">
        <v>543</v>
      </c>
      <c r="F38" s="337">
        <v>1000000</v>
      </c>
      <c r="G38" s="244">
        <v>0.62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44371</v>
      </c>
      <c r="B39" s="244">
        <v>543171</v>
      </c>
      <c r="C39" s="245" t="s">
        <v>1097</v>
      </c>
      <c r="D39" s="245" t="s">
        <v>1098</v>
      </c>
      <c r="E39" s="446" t="s">
        <v>542</v>
      </c>
      <c r="F39" s="337">
        <v>33000</v>
      </c>
      <c r="G39" s="244">
        <v>28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44371</v>
      </c>
      <c r="B40" s="244">
        <v>532092</v>
      </c>
      <c r="C40" s="245" t="s">
        <v>1017</v>
      </c>
      <c r="D40" s="245" t="s">
        <v>1040</v>
      </c>
      <c r="E40" s="446" t="s">
        <v>543</v>
      </c>
      <c r="F40" s="337">
        <v>300000</v>
      </c>
      <c r="G40" s="244">
        <v>2.4500000000000002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44371</v>
      </c>
      <c r="B41" s="244">
        <v>542725</v>
      </c>
      <c r="C41" s="245" t="s">
        <v>1099</v>
      </c>
      <c r="D41" s="245" t="s">
        <v>1100</v>
      </c>
      <c r="E41" s="245" t="s">
        <v>542</v>
      </c>
      <c r="F41" s="337">
        <v>150000</v>
      </c>
      <c r="G41" s="244">
        <v>38.61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44371</v>
      </c>
      <c r="B42" s="244">
        <v>542725</v>
      </c>
      <c r="C42" s="245" t="s">
        <v>1099</v>
      </c>
      <c r="D42" s="245" t="s">
        <v>1101</v>
      </c>
      <c r="E42" s="245" t="s">
        <v>542</v>
      </c>
      <c r="F42" s="337">
        <v>150000</v>
      </c>
      <c r="G42" s="244">
        <v>39.24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44371</v>
      </c>
      <c r="B43" s="244">
        <v>542725</v>
      </c>
      <c r="C43" s="245" t="s">
        <v>1099</v>
      </c>
      <c r="D43" s="245" t="s">
        <v>1102</v>
      </c>
      <c r="E43" s="446" t="s">
        <v>543</v>
      </c>
      <c r="F43" s="337">
        <v>60000</v>
      </c>
      <c r="G43" s="244">
        <v>38.64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44371</v>
      </c>
      <c r="B44" s="244">
        <v>542725</v>
      </c>
      <c r="C44" s="245" t="s">
        <v>1099</v>
      </c>
      <c r="D44" s="245" t="s">
        <v>1103</v>
      </c>
      <c r="E44" s="446" t="s">
        <v>543</v>
      </c>
      <c r="F44" s="337">
        <v>60000</v>
      </c>
      <c r="G44" s="244">
        <v>38.229999999999997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44371</v>
      </c>
      <c r="B45" s="244">
        <v>520155</v>
      </c>
      <c r="C45" s="245" t="s">
        <v>1041</v>
      </c>
      <c r="D45" s="245" t="s">
        <v>1104</v>
      </c>
      <c r="E45" s="245" t="s">
        <v>543</v>
      </c>
      <c r="F45" s="337">
        <v>76727</v>
      </c>
      <c r="G45" s="244">
        <v>10.16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44371</v>
      </c>
      <c r="B46" s="244">
        <v>530419</v>
      </c>
      <c r="C46" s="245" t="s">
        <v>969</v>
      </c>
      <c r="D46" s="245" t="s">
        <v>1105</v>
      </c>
      <c r="E46" s="446" t="s">
        <v>542</v>
      </c>
      <c r="F46" s="337">
        <v>41996</v>
      </c>
      <c r="G46" s="244">
        <v>33.56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44371</v>
      </c>
      <c r="B47" s="244">
        <v>530419</v>
      </c>
      <c r="C47" s="245" t="s">
        <v>969</v>
      </c>
      <c r="D47" s="245" t="s">
        <v>1105</v>
      </c>
      <c r="E47" s="245" t="s">
        <v>543</v>
      </c>
      <c r="F47" s="337">
        <v>3098</v>
      </c>
      <c r="G47" s="244">
        <v>32.99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44371</v>
      </c>
      <c r="B48" s="244">
        <v>530419</v>
      </c>
      <c r="C48" s="245" t="s">
        <v>969</v>
      </c>
      <c r="D48" s="245" t="s">
        <v>1001</v>
      </c>
      <c r="E48" s="446" t="s">
        <v>543</v>
      </c>
      <c r="F48" s="337">
        <v>50000</v>
      </c>
      <c r="G48" s="244">
        <v>32.5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44371</v>
      </c>
      <c r="B49" s="244">
        <v>533157</v>
      </c>
      <c r="C49" s="245" t="s">
        <v>1106</v>
      </c>
      <c r="D49" s="245" t="s">
        <v>1107</v>
      </c>
      <c r="E49" s="446" t="s">
        <v>542</v>
      </c>
      <c r="F49" s="337">
        <v>217000</v>
      </c>
      <c r="G49" s="244">
        <v>4.33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44371</v>
      </c>
      <c r="B50" s="244">
        <v>509945</v>
      </c>
      <c r="C50" s="245" t="s">
        <v>1108</v>
      </c>
      <c r="D50" s="245" t="s">
        <v>1109</v>
      </c>
      <c r="E50" s="245" t="s">
        <v>542</v>
      </c>
      <c r="F50" s="337">
        <v>38317</v>
      </c>
      <c r="G50" s="244">
        <v>206.65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44371</v>
      </c>
      <c r="B51" s="244">
        <v>509945</v>
      </c>
      <c r="C51" s="245" t="s">
        <v>1108</v>
      </c>
      <c r="D51" s="245" t="s">
        <v>1110</v>
      </c>
      <c r="E51" s="245" t="s">
        <v>543</v>
      </c>
      <c r="F51" s="337">
        <v>16775</v>
      </c>
      <c r="G51" s="244">
        <v>206.97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44371</v>
      </c>
      <c r="B52" s="244">
        <v>509945</v>
      </c>
      <c r="C52" s="245" t="s">
        <v>1108</v>
      </c>
      <c r="D52" s="245" t="s">
        <v>1111</v>
      </c>
      <c r="E52" s="245" t="s">
        <v>543</v>
      </c>
      <c r="F52" s="337">
        <v>22418</v>
      </c>
      <c r="G52" s="244">
        <v>206.65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44371</v>
      </c>
      <c r="B53" s="244">
        <v>542923</v>
      </c>
      <c r="C53" s="245" t="s">
        <v>1112</v>
      </c>
      <c r="D53" s="245" t="s">
        <v>1113</v>
      </c>
      <c r="E53" s="446" t="s">
        <v>542</v>
      </c>
      <c r="F53" s="337">
        <v>150000</v>
      </c>
      <c r="G53" s="244">
        <v>5.95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44371</v>
      </c>
      <c r="B54" s="244">
        <v>542923</v>
      </c>
      <c r="C54" s="245" t="s">
        <v>1112</v>
      </c>
      <c r="D54" s="245" t="s">
        <v>1114</v>
      </c>
      <c r="E54" s="446" t="s">
        <v>543</v>
      </c>
      <c r="F54" s="337">
        <v>70000</v>
      </c>
      <c r="G54" s="244">
        <v>5.97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44371</v>
      </c>
      <c r="B55" s="244">
        <v>513216</v>
      </c>
      <c r="C55" s="245" t="s">
        <v>1019</v>
      </c>
      <c r="D55" s="245" t="s">
        <v>1020</v>
      </c>
      <c r="E55" s="245" t="s">
        <v>543</v>
      </c>
      <c r="F55" s="337">
        <v>776774</v>
      </c>
      <c r="G55" s="244">
        <v>5.57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44371</v>
      </c>
      <c r="B56" s="244">
        <v>513216</v>
      </c>
      <c r="C56" s="245" t="s">
        <v>1019</v>
      </c>
      <c r="D56" s="245" t="s">
        <v>1048</v>
      </c>
      <c r="E56" s="245" t="s">
        <v>542</v>
      </c>
      <c r="F56" s="337">
        <v>842374</v>
      </c>
      <c r="G56" s="244">
        <v>5.68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44371</v>
      </c>
      <c r="B57" s="244">
        <v>513216</v>
      </c>
      <c r="C57" s="245" t="s">
        <v>1019</v>
      </c>
      <c r="D57" s="245" t="s">
        <v>1048</v>
      </c>
      <c r="E57" s="446" t="s">
        <v>543</v>
      </c>
      <c r="F57" s="337">
        <v>842374</v>
      </c>
      <c r="G57" s="244">
        <v>5.77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44371</v>
      </c>
      <c r="B58" s="244">
        <v>513713</v>
      </c>
      <c r="C58" s="245" t="s">
        <v>1021</v>
      </c>
      <c r="D58" s="245" t="s">
        <v>841</v>
      </c>
      <c r="E58" s="245" t="s">
        <v>542</v>
      </c>
      <c r="F58" s="337">
        <v>5</v>
      </c>
      <c r="G58" s="244">
        <v>9.09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44371</v>
      </c>
      <c r="B59" s="244">
        <v>513713</v>
      </c>
      <c r="C59" s="245" t="s">
        <v>1021</v>
      </c>
      <c r="D59" s="245" t="s">
        <v>841</v>
      </c>
      <c r="E59" s="245" t="s">
        <v>543</v>
      </c>
      <c r="F59" s="337">
        <v>236946</v>
      </c>
      <c r="G59" s="244">
        <v>9.2200000000000006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44371</v>
      </c>
      <c r="B60" s="244" t="s">
        <v>1115</v>
      </c>
      <c r="C60" s="245" t="s">
        <v>1116</v>
      </c>
      <c r="D60" s="245" t="s">
        <v>1117</v>
      </c>
      <c r="E60" s="245" t="s">
        <v>542</v>
      </c>
      <c r="F60" s="337">
        <v>272487</v>
      </c>
      <c r="G60" s="244">
        <v>223.21</v>
      </c>
      <c r="H60" s="315" t="s">
        <v>836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44371</v>
      </c>
      <c r="B61" s="244" t="s">
        <v>1118</v>
      </c>
      <c r="C61" s="245" t="s">
        <v>1119</v>
      </c>
      <c r="D61" s="245" t="s">
        <v>916</v>
      </c>
      <c r="E61" s="245" t="s">
        <v>542</v>
      </c>
      <c r="F61" s="337">
        <v>143870</v>
      </c>
      <c r="G61" s="244">
        <v>472.38</v>
      </c>
      <c r="H61" s="315" t="s">
        <v>836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44371</v>
      </c>
      <c r="B62" s="244" t="s">
        <v>1120</v>
      </c>
      <c r="C62" s="222" t="s">
        <v>1121</v>
      </c>
      <c r="D62" s="222" t="s">
        <v>916</v>
      </c>
      <c r="E62" s="245" t="s">
        <v>542</v>
      </c>
      <c r="F62" s="337">
        <v>135681</v>
      </c>
      <c r="G62" s="244">
        <v>401.9</v>
      </c>
      <c r="H62" s="315" t="s">
        <v>836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44371</v>
      </c>
      <c r="B63" s="244" t="s">
        <v>1067</v>
      </c>
      <c r="C63" s="245" t="s">
        <v>1122</v>
      </c>
      <c r="D63" s="245" t="s">
        <v>1068</v>
      </c>
      <c r="E63" s="245" t="s">
        <v>542</v>
      </c>
      <c r="F63" s="337">
        <v>310868</v>
      </c>
      <c r="G63" s="244">
        <v>37.64</v>
      </c>
      <c r="H63" s="315" t="s">
        <v>836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44371</v>
      </c>
      <c r="B64" s="244" t="s">
        <v>1022</v>
      </c>
      <c r="C64" s="245" t="s">
        <v>1023</v>
      </c>
      <c r="D64" s="245" t="s">
        <v>845</v>
      </c>
      <c r="E64" s="245" t="s">
        <v>542</v>
      </c>
      <c r="F64" s="337">
        <v>145166</v>
      </c>
      <c r="G64" s="244">
        <v>70.319999999999993</v>
      </c>
      <c r="H64" s="315" t="s">
        <v>836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44371</v>
      </c>
      <c r="B65" s="244" t="s">
        <v>1022</v>
      </c>
      <c r="C65" s="245" t="s">
        <v>1023</v>
      </c>
      <c r="D65" s="245" t="s">
        <v>1123</v>
      </c>
      <c r="E65" s="245" t="s">
        <v>542</v>
      </c>
      <c r="F65" s="337">
        <v>100000</v>
      </c>
      <c r="G65" s="244">
        <v>73.25</v>
      </c>
      <c r="H65" s="315" t="s">
        <v>836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44371</v>
      </c>
      <c r="B66" s="244" t="s">
        <v>1022</v>
      </c>
      <c r="C66" s="245" t="s">
        <v>1023</v>
      </c>
      <c r="D66" s="245" t="s">
        <v>954</v>
      </c>
      <c r="E66" s="245" t="s">
        <v>542</v>
      </c>
      <c r="F66" s="337">
        <v>521652</v>
      </c>
      <c r="G66" s="244">
        <v>71.73</v>
      </c>
      <c r="H66" s="315" t="s">
        <v>836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44371</v>
      </c>
      <c r="B67" s="244" t="s">
        <v>1022</v>
      </c>
      <c r="C67" s="245" t="s">
        <v>1023</v>
      </c>
      <c r="D67" s="245" t="s">
        <v>1124</v>
      </c>
      <c r="E67" s="245" t="s">
        <v>542</v>
      </c>
      <c r="F67" s="337">
        <v>96466</v>
      </c>
      <c r="G67" s="244">
        <v>73.099999999999994</v>
      </c>
      <c r="H67" s="315" t="s">
        <v>836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44371</v>
      </c>
      <c r="B68" s="244" t="s">
        <v>1022</v>
      </c>
      <c r="C68" s="245" t="s">
        <v>1023</v>
      </c>
      <c r="D68" s="245" t="s">
        <v>907</v>
      </c>
      <c r="E68" s="245" t="s">
        <v>542</v>
      </c>
      <c r="F68" s="337">
        <v>99559</v>
      </c>
      <c r="G68" s="244">
        <v>72.73</v>
      </c>
      <c r="H68" s="315" t="s">
        <v>836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44371</v>
      </c>
      <c r="B69" s="244" t="s">
        <v>1022</v>
      </c>
      <c r="C69" s="245" t="s">
        <v>1023</v>
      </c>
      <c r="D69" s="245" t="s">
        <v>1125</v>
      </c>
      <c r="E69" s="245" t="s">
        <v>542</v>
      </c>
      <c r="F69" s="337">
        <v>100000</v>
      </c>
      <c r="G69" s="244">
        <v>75.5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44371</v>
      </c>
      <c r="B70" s="244" t="s">
        <v>1022</v>
      </c>
      <c r="C70" s="245" t="s">
        <v>1023</v>
      </c>
      <c r="D70" s="245" t="s">
        <v>1024</v>
      </c>
      <c r="E70" s="245" t="s">
        <v>542</v>
      </c>
      <c r="F70" s="337">
        <v>109647</v>
      </c>
      <c r="G70" s="244">
        <v>72.23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44371</v>
      </c>
      <c r="B71" s="244" t="s">
        <v>1025</v>
      </c>
      <c r="C71" s="245" t="s">
        <v>1026</v>
      </c>
      <c r="D71" s="245" t="s">
        <v>1126</v>
      </c>
      <c r="E71" s="245" t="s">
        <v>542</v>
      </c>
      <c r="F71" s="337">
        <v>69200</v>
      </c>
      <c r="G71" s="244">
        <v>153.65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44371</v>
      </c>
      <c r="B72" s="244" t="s">
        <v>1025</v>
      </c>
      <c r="C72" s="245" t="s">
        <v>1026</v>
      </c>
      <c r="D72" s="245" t="s">
        <v>907</v>
      </c>
      <c r="E72" s="245" t="s">
        <v>542</v>
      </c>
      <c r="F72" s="337">
        <v>75239</v>
      </c>
      <c r="G72" s="244">
        <v>149.78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44371</v>
      </c>
      <c r="B73" s="244" t="s">
        <v>1127</v>
      </c>
      <c r="C73" s="245" t="s">
        <v>1128</v>
      </c>
      <c r="D73" s="245" t="s">
        <v>845</v>
      </c>
      <c r="E73" s="245" t="s">
        <v>542</v>
      </c>
      <c r="F73" s="337">
        <v>1454394</v>
      </c>
      <c r="G73" s="244">
        <v>40.29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44371</v>
      </c>
      <c r="B74" s="244" t="s">
        <v>1129</v>
      </c>
      <c r="C74" s="245" t="s">
        <v>1130</v>
      </c>
      <c r="D74" s="245" t="s">
        <v>845</v>
      </c>
      <c r="E74" s="245" t="s">
        <v>542</v>
      </c>
      <c r="F74" s="337">
        <v>1064330</v>
      </c>
      <c r="G74" s="244">
        <v>70.22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44371</v>
      </c>
      <c r="B75" s="244" t="s">
        <v>369</v>
      </c>
      <c r="C75" s="245" t="s">
        <v>1131</v>
      </c>
      <c r="D75" s="245" t="s">
        <v>845</v>
      </c>
      <c r="E75" s="245" t="s">
        <v>542</v>
      </c>
      <c r="F75" s="337">
        <v>2464652</v>
      </c>
      <c r="G75" s="244">
        <v>178.63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44371</v>
      </c>
      <c r="B76" s="244" t="s">
        <v>369</v>
      </c>
      <c r="C76" s="245" t="s">
        <v>1131</v>
      </c>
      <c r="D76" s="245" t="s">
        <v>916</v>
      </c>
      <c r="E76" s="245" t="s">
        <v>542</v>
      </c>
      <c r="F76" s="337">
        <v>1743252</v>
      </c>
      <c r="G76" s="244">
        <v>177.7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44371</v>
      </c>
      <c r="B77" s="244" t="s">
        <v>1132</v>
      </c>
      <c r="C77" s="245" t="s">
        <v>1133</v>
      </c>
      <c r="D77" s="245" t="s">
        <v>1134</v>
      </c>
      <c r="E77" s="245" t="s">
        <v>542</v>
      </c>
      <c r="F77" s="337">
        <v>34500</v>
      </c>
      <c r="G77" s="244">
        <v>46.27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44371</v>
      </c>
      <c r="B78" s="244" t="s">
        <v>1042</v>
      </c>
      <c r="C78" s="245" t="s">
        <v>1043</v>
      </c>
      <c r="D78" s="245" t="s">
        <v>1135</v>
      </c>
      <c r="E78" s="245" t="s">
        <v>542</v>
      </c>
      <c r="F78" s="337">
        <v>100000</v>
      </c>
      <c r="G78" s="244">
        <v>302.62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44371</v>
      </c>
      <c r="B79" s="244" t="s">
        <v>1044</v>
      </c>
      <c r="C79" s="245" t="s">
        <v>1045</v>
      </c>
      <c r="D79" s="245" t="s">
        <v>845</v>
      </c>
      <c r="E79" s="245" t="s">
        <v>542</v>
      </c>
      <c r="F79" s="337">
        <v>132857</v>
      </c>
      <c r="G79" s="244">
        <v>166.65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44371</v>
      </c>
      <c r="B80" s="244" t="s">
        <v>1083</v>
      </c>
      <c r="C80" s="245" t="s">
        <v>1136</v>
      </c>
      <c r="D80" s="245" t="s">
        <v>1035</v>
      </c>
      <c r="E80" s="245" t="s">
        <v>542</v>
      </c>
      <c r="F80" s="337">
        <v>73055</v>
      </c>
      <c r="G80" s="244">
        <v>1.9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44371</v>
      </c>
      <c r="B81" s="244" t="s">
        <v>1046</v>
      </c>
      <c r="C81" s="245" t="s">
        <v>1047</v>
      </c>
      <c r="D81" s="245" t="s">
        <v>1137</v>
      </c>
      <c r="E81" s="245" t="s">
        <v>542</v>
      </c>
      <c r="F81" s="337">
        <v>125000</v>
      </c>
      <c r="G81" s="244">
        <v>84.17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44371</v>
      </c>
      <c r="B82" s="244" t="s">
        <v>1046</v>
      </c>
      <c r="C82" s="245" t="s">
        <v>1047</v>
      </c>
      <c r="D82" s="245" t="s">
        <v>1138</v>
      </c>
      <c r="E82" s="245" t="s">
        <v>542</v>
      </c>
      <c r="F82" s="337">
        <v>70000</v>
      </c>
      <c r="G82" s="244">
        <v>85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44371</v>
      </c>
      <c r="B83" s="244" t="s">
        <v>1139</v>
      </c>
      <c r="C83" s="245" t="s">
        <v>1140</v>
      </c>
      <c r="D83" s="245" t="s">
        <v>845</v>
      </c>
      <c r="E83" s="245" t="s">
        <v>542</v>
      </c>
      <c r="F83" s="337">
        <v>158010</v>
      </c>
      <c r="G83" s="244">
        <v>66.849999999999994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44371</v>
      </c>
      <c r="B84" s="244" t="s">
        <v>1141</v>
      </c>
      <c r="C84" s="245" t="s">
        <v>1142</v>
      </c>
      <c r="D84" s="245" t="s">
        <v>1002</v>
      </c>
      <c r="E84" s="245" t="s">
        <v>542</v>
      </c>
      <c r="F84" s="337">
        <v>100000</v>
      </c>
      <c r="G84" s="244">
        <v>420.47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44371</v>
      </c>
      <c r="B85" s="244" t="s">
        <v>1143</v>
      </c>
      <c r="C85" s="245" t="s">
        <v>1144</v>
      </c>
      <c r="D85" s="245" t="s">
        <v>1145</v>
      </c>
      <c r="E85" s="245" t="s">
        <v>542</v>
      </c>
      <c r="F85" s="337">
        <v>20111</v>
      </c>
      <c r="G85" s="244">
        <v>2200.08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44371</v>
      </c>
      <c r="B86" s="244" t="s">
        <v>721</v>
      </c>
      <c r="C86" s="245" t="s">
        <v>1146</v>
      </c>
      <c r="D86" s="245" t="s">
        <v>1147</v>
      </c>
      <c r="E86" s="245" t="s">
        <v>542</v>
      </c>
      <c r="F86" s="337">
        <v>544280</v>
      </c>
      <c r="G86" s="244">
        <v>81.41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44371</v>
      </c>
      <c r="B87" s="244" t="s">
        <v>1148</v>
      </c>
      <c r="C87" s="245" t="s">
        <v>1149</v>
      </c>
      <c r="D87" s="245" t="s">
        <v>1150</v>
      </c>
      <c r="E87" s="245" t="s">
        <v>542</v>
      </c>
      <c r="F87" s="337">
        <v>800804</v>
      </c>
      <c r="G87" s="244">
        <v>24.85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44371</v>
      </c>
      <c r="B88" s="244" t="s">
        <v>1148</v>
      </c>
      <c r="C88" s="245" t="s">
        <v>1149</v>
      </c>
      <c r="D88" s="245" t="s">
        <v>1049</v>
      </c>
      <c r="E88" s="245" t="s">
        <v>542</v>
      </c>
      <c r="F88" s="337">
        <v>723399</v>
      </c>
      <c r="G88" s="244">
        <v>24.55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44371</v>
      </c>
      <c r="B89" s="244" t="s">
        <v>1151</v>
      </c>
      <c r="C89" s="245" t="s">
        <v>1152</v>
      </c>
      <c r="D89" s="245" t="s">
        <v>1153</v>
      </c>
      <c r="E89" s="245" t="s">
        <v>542</v>
      </c>
      <c r="F89" s="337">
        <v>852797</v>
      </c>
      <c r="G89" s="244">
        <v>8.91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44371</v>
      </c>
      <c r="B90" s="244" t="s">
        <v>1154</v>
      </c>
      <c r="C90" s="245" t="s">
        <v>1155</v>
      </c>
      <c r="D90" s="245" t="s">
        <v>845</v>
      </c>
      <c r="E90" s="245" t="s">
        <v>542</v>
      </c>
      <c r="F90" s="337">
        <v>899133</v>
      </c>
      <c r="G90" s="244">
        <v>72.05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44371</v>
      </c>
      <c r="B91" s="244" t="s">
        <v>1018</v>
      </c>
      <c r="C91" s="245" t="s">
        <v>1028</v>
      </c>
      <c r="D91" s="245" t="s">
        <v>845</v>
      </c>
      <c r="E91" s="245" t="s">
        <v>542</v>
      </c>
      <c r="F91" s="337">
        <v>199946</v>
      </c>
      <c r="G91" s="244">
        <v>97.52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44371</v>
      </c>
      <c r="B92" s="244" t="s">
        <v>1019</v>
      </c>
      <c r="C92" s="245" t="s">
        <v>1029</v>
      </c>
      <c r="D92" s="245" t="s">
        <v>1048</v>
      </c>
      <c r="E92" s="245" t="s">
        <v>542</v>
      </c>
      <c r="F92" s="337">
        <v>717939</v>
      </c>
      <c r="G92" s="244">
        <v>5.9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44371</v>
      </c>
      <c r="B93" s="244" t="s">
        <v>1019</v>
      </c>
      <c r="C93" s="245" t="s">
        <v>1029</v>
      </c>
      <c r="D93" s="245" t="s">
        <v>1156</v>
      </c>
      <c r="E93" s="245" t="s">
        <v>542</v>
      </c>
      <c r="F93" s="337">
        <v>778061</v>
      </c>
      <c r="G93" s="244">
        <v>6.05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44371</v>
      </c>
      <c r="B94" s="244" t="s">
        <v>523</v>
      </c>
      <c r="C94" s="245" t="s">
        <v>1027</v>
      </c>
      <c r="D94" s="245" t="s">
        <v>845</v>
      </c>
      <c r="E94" s="245" t="s">
        <v>542</v>
      </c>
      <c r="F94" s="337">
        <v>88061</v>
      </c>
      <c r="G94" s="244">
        <v>3657.82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44371</v>
      </c>
      <c r="B95" s="244" t="s">
        <v>917</v>
      </c>
      <c r="C95" s="245" t="s">
        <v>918</v>
      </c>
      <c r="D95" s="245" t="s">
        <v>987</v>
      </c>
      <c r="E95" s="245" t="s">
        <v>542</v>
      </c>
      <c r="F95" s="337">
        <v>90765</v>
      </c>
      <c r="G95" s="244">
        <v>193.03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44371</v>
      </c>
      <c r="B96" s="244" t="s">
        <v>917</v>
      </c>
      <c r="C96" s="245" t="s">
        <v>918</v>
      </c>
      <c r="D96" s="245" t="s">
        <v>1157</v>
      </c>
      <c r="E96" s="245" t="s">
        <v>542</v>
      </c>
      <c r="F96" s="337">
        <v>66880</v>
      </c>
      <c r="G96" s="244">
        <v>191.52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44371</v>
      </c>
      <c r="B97" s="244" t="s">
        <v>1115</v>
      </c>
      <c r="C97" s="245" t="s">
        <v>1116</v>
      </c>
      <c r="D97" s="245" t="s">
        <v>1117</v>
      </c>
      <c r="E97" s="245" t="s">
        <v>543</v>
      </c>
      <c r="F97" s="337">
        <v>54487</v>
      </c>
      <c r="G97" s="244">
        <v>226.21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44371</v>
      </c>
      <c r="B98" s="244" t="s">
        <v>1118</v>
      </c>
      <c r="C98" s="245" t="s">
        <v>1119</v>
      </c>
      <c r="D98" s="245" t="s">
        <v>916</v>
      </c>
      <c r="E98" s="245" t="s">
        <v>543</v>
      </c>
      <c r="F98" s="337">
        <v>144617</v>
      </c>
      <c r="G98" s="244">
        <v>473.73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44371</v>
      </c>
      <c r="B99" s="244" t="s">
        <v>1120</v>
      </c>
      <c r="C99" s="245" t="s">
        <v>1121</v>
      </c>
      <c r="D99" s="245" t="s">
        <v>916</v>
      </c>
      <c r="E99" s="245" t="s">
        <v>543</v>
      </c>
      <c r="F99" s="337">
        <v>133598</v>
      </c>
      <c r="G99" s="244">
        <v>403.76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44371</v>
      </c>
      <c r="B100" s="244" t="s">
        <v>1067</v>
      </c>
      <c r="C100" s="245" t="s">
        <v>1122</v>
      </c>
      <c r="D100" s="245" t="s">
        <v>1068</v>
      </c>
      <c r="E100" s="245" t="s">
        <v>543</v>
      </c>
      <c r="F100" s="337">
        <v>116484</v>
      </c>
      <c r="G100" s="244">
        <v>37.68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44371</v>
      </c>
      <c r="B101" s="244" t="s">
        <v>1022</v>
      </c>
      <c r="C101" s="245" t="s">
        <v>1023</v>
      </c>
      <c r="D101" s="245" t="s">
        <v>1125</v>
      </c>
      <c r="E101" s="245" t="s">
        <v>543</v>
      </c>
      <c r="F101" s="337">
        <v>100000</v>
      </c>
      <c r="G101" s="244">
        <v>72.22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44371</v>
      </c>
      <c r="B102" s="244" t="s">
        <v>1022</v>
      </c>
      <c r="C102" s="245" t="s">
        <v>1023</v>
      </c>
      <c r="D102" s="245" t="s">
        <v>1024</v>
      </c>
      <c r="E102" s="245" t="s">
        <v>543</v>
      </c>
      <c r="F102" s="337">
        <v>5647</v>
      </c>
      <c r="G102" s="244">
        <v>72.510000000000005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44371</v>
      </c>
      <c r="B103" s="244" t="s">
        <v>1022</v>
      </c>
      <c r="C103" s="245" t="s">
        <v>1023</v>
      </c>
      <c r="D103" s="245" t="s">
        <v>845</v>
      </c>
      <c r="E103" s="245" t="s">
        <v>543</v>
      </c>
      <c r="F103" s="337">
        <v>145166</v>
      </c>
      <c r="G103" s="244">
        <v>70.489999999999995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44371</v>
      </c>
      <c r="B104" s="244" t="s">
        <v>1022</v>
      </c>
      <c r="C104" s="245" t="s">
        <v>1023</v>
      </c>
      <c r="D104" s="245" t="s">
        <v>1123</v>
      </c>
      <c r="E104" s="245" t="s">
        <v>543</v>
      </c>
      <c r="F104" s="337">
        <v>100000</v>
      </c>
      <c r="G104" s="244">
        <v>73.099999999999994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44371</v>
      </c>
      <c r="B105" s="244" t="s">
        <v>1022</v>
      </c>
      <c r="C105" s="245" t="s">
        <v>1023</v>
      </c>
      <c r="D105" s="245" t="s">
        <v>954</v>
      </c>
      <c r="E105" s="245" t="s">
        <v>543</v>
      </c>
      <c r="F105" s="337">
        <v>521652</v>
      </c>
      <c r="G105" s="244">
        <v>73.25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44371</v>
      </c>
      <c r="B106" s="244" t="s">
        <v>1022</v>
      </c>
      <c r="C106" s="245" t="s">
        <v>1023</v>
      </c>
      <c r="D106" s="245" t="s">
        <v>907</v>
      </c>
      <c r="E106" s="245" t="s">
        <v>543</v>
      </c>
      <c r="F106" s="337">
        <v>99559</v>
      </c>
      <c r="G106" s="244">
        <v>72.81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44371</v>
      </c>
      <c r="B107" s="244" t="s">
        <v>1158</v>
      </c>
      <c r="C107" s="245" t="s">
        <v>1159</v>
      </c>
      <c r="D107" s="245" t="s">
        <v>1160</v>
      </c>
      <c r="E107" s="245" t="s">
        <v>543</v>
      </c>
      <c r="F107" s="337">
        <v>998000</v>
      </c>
      <c r="G107" s="244">
        <v>2.63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44371</v>
      </c>
      <c r="B108" s="244" t="s">
        <v>1025</v>
      </c>
      <c r="C108" s="245" t="s">
        <v>1026</v>
      </c>
      <c r="D108" s="245" t="s">
        <v>907</v>
      </c>
      <c r="E108" s="245" t="s">
        <v>543</v>
      </c>
      <c r="F108" s="337">
        <v>75239</v>
      </c>
      <c r="G108" s="244">
        <v>149.93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44371</v>
      </c>
      <c r="B109" s="244" t="s">
        <v>1127</v>
      </c>
      <c r="C109" s="245" t="s">
        <v>1128</v>
      </c>
      <c r="D109" s="245" t="s">
        <v>845</v>
      </c>
      <c r="E109" s="245" t="s">
        <v>543</v>
      </c>
      <c r="F109" s="337">
        <v>1454394</v>
      </c>
      <c r="G109" s="244">
        <v>40.200000000000003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44371</v>
      </c>
      <c r="B110" s="244" t="s">
        <v>1129</v>
      </c>
      <c r="C110" s="245" t="s">
        <v>1130</v>
      </c>
      <c r="D110" s="245" t="s">
        <v>845</v>
      </c>
      <c r="E110" s="245" t="s">
        <v>543</v>
      </c>
      <c r="F110" s="337">
        <v>1064330</v>
      </c>
      <c r="G110" s="244">
        <v>70.17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44371</v>
      </c>
      <c r="B111" s="244" t="s">
        <v>369</v>
      </c>
      <c r="C111" s="245" t="s">
        <v>1131</v>
      </c>
      <c r="D111" s="245" t="s">
        <v>845</v>
      </c>
      <c r="E111" s="245" t="s">
        <v>543</v>
      </c>
      <c r="F111" s="337">
        <v>2464652</v>
      </c>
      <c r="G111" s="244">
        <v>178.74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44371</v>
      </c>
      <c r="B112" s="244" t="s">
        <v>369</v>
      </c>
      <c r="C112" s="245" t="s">
        <v>1131</v>
      </c>
      <c r="D112" s="245" t="s">
        <v>916</v>
      </c>
      <c r="E112" s="245" t="s">
        <v>543</v>
      </c>
      <c r="F112" s="337">
        <v>1750629</v>
      </c>
      <c r="G112" s="244">
        <v>177.99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44371</v>
      </c>
      <c r="B113" s="244" t="s">
        <v>1042</v>
      </c>
      <c r="C113" s="245" t="s">
        <v>1043</v>
      </c>
      <c r="D113" s="245" t="s">
        <v>1135</v>
      </c>
      <c r="E113" s="245" t="s">
        <v>543</v>
      </c>
      <c r="F113" s="337">
        <v>31325</v>
      </c>
      <c r="G113" s="244">
        <v>301.05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44371</v>
      </c>
      <c r="B114" s="244" t="s">
        <v>1044</v>
      </c>
      <c r="C114" s="245" t="s">
        <v>1045</v>
      </c>
      <c r="D114" s="245" t="s">
        <v>845</v>
      </c>
      <c r="E114" s="245" t="s">
        <v>543</v>
      </c>
      <c r="F114" s="337">
        <v>132857</v>
      </c>
      <c r="G114" s="244">
        <v>166.79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44371</v>
      </c>
      <c r="B115" s="244" t="s">
        <v>1083</v>
      </c>
      <c r="C115" s="245" t="s">
        <v>1136</v>
      </c>
      <c r="D115" s="245" t="s">
        <v>1035</v>
      </c>
      <c r="E115" s="245" t="s">
        <v>543</v>
      </c>
      <c r="F115" s="337">
        <v>2800002</v>
      </c>
      <c r="G115" s="244">
        <v>1.95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44371</v>
      </c>
      <c r="B116" s="244" t="s">
        <v>1046</v>
      </c>
      <c r="C116" s="245" t="s">
        <v>1047</v>
      </c>
      <c r="D116" s="245" t="s">
        <v>1161</v>
      </c>
      <c r="E116" s="245" t="s">
        <v>543</v>
      </c>
      <c r="F116" s="337">
        <v>69784</v>
      </c>
      <c r="G116" s="244">
        <v>83.94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44371</v>
      </c>
      <c r="B117" s="244" t="s">
        <v>1046</v>
      </c>
      <c r="C117" s="245" t="s">
        <v>1047</v>
      </c>
      <c r="D117" s="245" t="s">
        <v>1162</v>
      </c>
      <c r="E117" s="245" t="s">
        <v>543</v>
      </c>
      <c r="F117" s="337">
        <v>91000</v>
      </c>
      <c r="G117" s="244">
        <v>85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44371</v>
      </c>
      <c r="B118" s="244" t="s">
        <v>1139</v>
      </c>
      <c r="C118" s="245" t="s">
        <v>1140</v>
      </c>
      <c r="D118" s="245" t="s">
        <v>845</v>
      </c>
      <c r="E118" s="245" t="s">
        <v>543</v>
      </c>
      <c r="F118" s="337">
        <v>158010</v>
      </c>
      <c r="G118" s="244">
        <v>66.959999999999994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44371</v>
      </c>
      <c r="B119" s="244" t="s">
        <v>1141</v>
      </c>
      <c r="C119" s="245" t="s">
        <v>1142</v>
      </c>
      <c r="D119" s="245" t="s">
        <v>1163</v>
      </c>
      <c r="E119" s="245" t="s">
        <v>543</v>
      </c>
      <c r="F119" s="337">
        <v>112645</v>
      </c>
      <c r="G119" s="244">
        <v>420.6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44371</v>
      </c>
      <c r="B120" s="244" t="s">
        <v>1143</v>
      </c>
      <c r="C120" s="245" t="s">
        <v>1144</v>
      </c>
      <c r="D120" s="245" t="s">
        <v>1164</v>
      </c>
      <c r="E120" s="245" t="s">
        <v>543</v>
      </c>
      <c r="F120" s="337">
        <v>20000</v>
      </c>
      <c r="G120" s="244">
        <v>2200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44371</v>
      </c>
      <c r="B121" s="244" t="s">
        <v>721</v>
      </c>
      <c r="C121" s="245" t="s">
        <v>1146</v>
      </c>
      <c r="D121" s="245" t="s">
        <v>1147</v>
      </c>
      <c r="E121" s="245" t="s">
        <v>543</v>
      </c>
      <c r="F121" s="337">
        <v>367280</v>
      </c>
      <c r="G121" s="244">
        <v>78.209999999999994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44371</v>
      </c>
      <c r="B122" s="244" t="s">
        <v>1148</v>
      </c>
      <c r="C122" s="245" t="s">
        <v>1149</v>
      </c>
      <c r="D122" s="245" t="s">
        <v>1049</v>
      </c>
      <c r="E122" s="245" t="s">
        <v>543</v>
      </c>
      <c r="F122" s="337">
        <v>1173410</v>
      </c>
      <c r="G122" s="244">
        <v>24.85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44371</v>
      </c>
      <c r="B123" s="244" t="s">
        <v>1148</v>
      </c>
      <c r="C123" s="245" t="s">
        <v>1149</v>
      </c>
      <c r="D123" s="245" t="s">
        <v>1150</v>
      </c>
      <c r="E123" s="245" t="s">
        <v>543</v>
      </c>
      <c r="F123" s="337">
        <v>818525</v>
      </c>
      <c r="G123" s="244">
        <v>24.85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44371</v>
      </c>
      <c r="B124" s="244" t="s">
        <v>1151</v>
      </c>
      <c r="C124" s="245" t="s">
        <v>1152</v>
      </c>
      <c r="D124" s="245" t="s">
        <v>1153</v>
      </c>
      <c r="E124" s="245" t="s">
        <v>543</v>
      </c>
      <c r="F124" s="337">
        <v>839583</v>
      </c>
      <c r="G124" s="244">
        <v>8.83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44371</v>
      </c>
      <c r="B125" s="244" t="s">
        <v>1165</v>
      </c>
      <c r="C125" s="245" t="s">
        <v>1166</v>
      </c>
      <c r="D125" s="245" t="s">
        <v>1167</v>
      </c>
      <c r="E125" s="245" t="s">
        <v>543</v>
      </c>
      <c r="F125" s="337">
        <v>5559932</v>
      </c>
      <c r="G125" s="244">
        <v>0.85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44371</v>
      </c>
      <c r="B126" s="244" t="s">
        <v>1154</v>
      </c>
      <c r="C126" s="245" t="s">
        <v>1155</v>
      </c>
      <c r="D126" s="245" t="s">
        <v>845</v>
      </c>
      <c r="E126" s="245" t="s">
        <v>543</v>
      </c>
      <c r="F126" s="337">
        <v>899133</v>
      </c>
      <c r="G126" s="244">
        <v>72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44371</v>
      </c>
      <c r="B127" s="244" t="s">
        <v>1018</v>
      </c>
      <c r="C127" s="245" t="s">
        <v>1028</v>
      </c>
      <c r="D127" s="245" t="s">
        <v>845</v>
      </c>
      <c r="E127" s="245" t="s">
        <v>543</v>
      </c>
      <c r="F127" s="337">
        <v>199946</v>
      </c>
      <c r="G127" s="244">
        <v>97.66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44371</v>
      </c>
      <c r="B128" s="244" t="s">
        <v>1019</v>
      </c>
      <c r="C128" s="245" t="s">
        <v>1029</v>
      </c>
      <c r="D128" s="245" t="s">
        <v>1156</v>
      </c>
      <c r="E128" s="245" t="s">
        <v>543</v>
      </c>
      <c r="F128" s="337">
        <v>778061</v>
      </c>
      <c r="G128" s="244">
        <v>5.89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44371</v>
      </c>
      <c r="B129" s="244" t="s">
        <v>1019</v>
      </c>
      <c r="C129" s="245" t="s">
        <v>1029</v>
      </c>
      <c r="D129" s="245" t="s">
        <v>1048</v>
      </c>
      <c r="E129" s="245" t="s">
        <v>543</v>
      </c>
      <c r="F129" s="337">
        <v>717939</v>
      </c>
      <c r="G129" s="244">
        <v>5.84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44371</v>
      </c>
      <c r="B130" s="244" t="s">
        <v>1019</v>
      </c>
      <c r="C130" s="245" t="s">
        <v>1029</v>
      </c>
      <c r="D130" s="245" t="s">
        <v>1020</v>
      </c>
      <c r="E130" s="245" t="s">
        <v>543</v>
      </c>
      <c r="F130" s="337">
        <v>1798774</v>
      </c>
      <c r="G130" s="244">
        <v>5.57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44371</v>
      </c>
      <c r="B131" s="244" t="s">
        <v>523</v>
      </c>
      <c r="C131" s="245" t="s">
        <v>1027</v>
      </c>
      <c r="D131" s="245" t="s">
        <v>845</v>
      </c>
      <c r="E131" s="245" t="s">
        <v>543</v>
      </c>
      <c r="F131" s="337">
        <v>88061</v>
      </c>
      <c r="G131" s="244">
        <v>3660.88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44371</v>
      </c>
      <c r="B132" s="244" t="s">
        <v>917</v>
      </c>
      <c r="C132" s="245" t="s">
        <v>918</v>
      </c>
      <c r="D132" s="245" t="s">
        <v>987</v>
      </c>
      <c r="E132" s="245" t="s">
        <v>543</v>
      </c>
      <c r="F132" s="337">
        <v>90552</v>
      </c>
      <c r="G132" s="244">
        <v>192.54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44371</v>
      </c>
      <c r="B133" s="244" t="s">
        <v>917</v>
      </c>
      <c r="C133" s="245" t="s">
        <v>918</v>
      </c>
      <c r="D133" s="245" t="s">
        <v>1157</v>
      </c>
      <c r="E133" s="245" t="s">
        <v>543</v>
      </c>
      <c r="F133" s="337">
        <v>66880</v>
      </c>
      <c r="G133" s="244">
        <v>191.52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B134" s="244"/>
      <c r="C134" s="245"/>
      <c r="D134" s="245"/>
      <c r="E134" s="245"/>
      <c r="F134" s="337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B135" s="244"/>
      <c r="C135" s="245"/>
      <c r="D135" s="245"/>
      <c r="E135" s="245"/>
      <c r="F135" s="337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B136" s="244"/>
      <c r="C136" s="245"/>
      <c r="D136" s="245"/>
      <c r="E136" s="245"/>
      <c r="F136" s="337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B137" s="244"/>
      <c r="C137" s="245"/>
      <c r="D137" s="245"/>
      <c r="E137" s="245"/>
      <c r="F137" s="337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B138" s="244"/>
      <c r="C138" s="245"/>
      <c r="D138" s="245"/>
      <c r="E138" s="245"/>
      <c r="F138" s="337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B139" s="244"/>
      <c r="C139" s="245"/>
      <c r="D139" s="245"/>
      <c r="E139" s="245"/>
      <c r="F139" s="337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B140" s="244"/>
      <c r="C140" s="245"/>
      <c r="D140" s="245"/>
      <c r="E140" s="245"/>
      <c r="F140" s="337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B141" s="244"/>
      <c r="C141" s="245"/>
      <c r="D141" s="245"/>
      <c r="E141" s="245"/>
      <c r="F141" s="337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B142" s="244"/>
      <c r="C142" s="245"/>
      <c r="D142" s="245"/>
      <c r="E142" s="245"/>
      <c r="F142" s="337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B143" s="244"/>
      <c r="C143" s="245"/>
      <c r="D143" s="245"/>
      <c r="E143" s="245"/>
      <c r="F143" s="337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7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7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7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7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7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7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7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7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7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7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7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7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7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7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7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7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7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7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7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7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7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7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7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7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7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7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5"/>
  <sheetViews>
    <sheetView zoomScale="83" zoomScaleNormal="85" workbookViewId="0">
      <selection activeCell="F122" sqref="F12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44372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30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29" customFormat="1" ht="14.25">
      <c r="A10" s="339">
        <v>1</v>
      </c>
      <c r="B10" s="348">
        <v>44291</v>
      </c>
      <c r="C10" s="349"/>
      <c r="D10" s="383" t="s">
        <v>109</v>
      </c>
      <c r="E10" s="353" t="s">
        <v>557</v>
      </c>
      <c r="F10" s="358" t="s">
        <v>838</v>
      </c>
      <c r="G10" s="358">
        <v>1370</v>
      </c>
      <c r="H10" s="353"/>
      <c r="I10" s="350" t="s">
        <v>839</v>
      </c>
      <c r="J10" s="355" t="s">
        <v>558</v>
      </c>
      <c r="K10" s="355"/>
      <c r="L10" s="362"/>
      <c r="M10" s="332"/>
      <c r="N10" s="341"/>
      <c r="O10" s="338"/>
      <c r="P10" s="415"/>
      <c r="Q10" s="4"/>
      <c r="R10" s="416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9" customFormat="1" ht="14.25">
      <c r="A11" s="450">
        <v>2</v>
      </c>
      <c r="B11" s="451">
        <v>44319</v>
      </c>
      <c r="C11" s="452"/>
      <c r="D11" s="414" t="s">
        <v>249</v>
      </c>
      <c r="E11" s="453" t="s">
        <v>557</v>
      </c>
      <c r="F11" s="412">
        <v>663</v>
      </c>
      <c r="G11" s="454">
        <v>619</v>
      </c>
      <c r="H11" s="454">
        <v>703.5</v>
      </c>
      <c r="I11" s="455" t="s">
        <v>843</v>
      </c>
      <c r="J11" s="413" t="s">
        <v>956</v>
      </c>
      <c r="K11" s="413">
        <f t="shared" ref="K11" si="0">H11-F11</f>
        <v>40.5</v>
      </c>
      <c r="L11" s="456">
        <f>(F11*-0.8)/100</f>
        <v>-5.3039999999999994</v>
      </c>
      <c r="M11" s="457">
        <f t="shared" ref="M11" si="1">(K11+L11)/F11</f>
        <v>5.3085972850678731E-2</v>
      </c>
      <c r="N11" s="413" t="s">
        <v>556</v>
      </c>
      <c r="O11" s="439">
        <v>44364</v>
      </c>
      <c r="P11" s="415"/>
      <c r="Q11" s="4"/>
      <c r="R11" s="416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9" customFormat="1" ht="14.25">
      <c r="A12" s="339">
        <v>3</v>
      </c>
      <c r="B12" s="348">
        <v>44342</v>
      </c>
      <c r="C12" s="349"/>
      <c r="D12" s="383" t="s">
        <v>402</v>
      </c>
      <c r="E12" s="353" t="s">
        <v>557</v>
      </c>
      <c r="F12" s="361" t="s">
        <v>853</v>
      </c>
      <c r="G12" s="358">
        <v>2650</v>
      </c>
      <c r="H12" s="353"/>
      <c r="I12" s="350" t="s">
        <v>854</v>
      </c>
      <c r="J12" s="355" t="s">
        <v>558</v>
      </c>
      <c r="K12" s="355"/>
      <c r="L12" s="362"/>
      <c r="M12" s="332"/>
      <c r="N12" s="341"/>
      <c r="O12" s="338"/>
      <c r="P12" s="415"/>
      <c r="Q12" s="4"/>
      <c r="R12" s="416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29" customFormat="1" ht="14.25">
      <c r="A13" s="459">
        <v>4</v>
      </c>
      <c r="B13" s="460">
        <v>44343</v>
      </c>
      <c r="C13" s="461"/>
      <c r="D13" s="462" t="s">
        <v>68</v>
      </c>
      <c r="E13" s="463" t="s">
        <v>557</v>
      </c>
      <c r="F13" s="464">
        <v>522.5</v>
      </c>
      <c r="G13" s="465">
        <v>488</v>
      </c>
      <c r="H13" s="465">
        <v>544</v>
      </c>
      <c r="I13" s="466" t="s">
        <v>857</v>
      </c>
      <c r="J13" s="467" t="s">
        <v>957</v>
      </c>
      <c r="K13" s="467">
        <f t="shared" ref="K13" si="2">H13-F13</f>
        <v>21.5</v>
      </c>
      <c r="L13" s="468">
        <f>(F13*-0.8)/100</f>
        <v>-4.18</v>
      </c>
      <c r="M13" s="469">
        <f t="shared" ref="M13" si="3">(K13+L13)/F13</f>
        <v>3.3148325358851677E-2</v>
      </c>
      <c r="N13" s="467" t="s">
        <v>556</v>
      </c>
      <c r="O13" s="470">
        <v>44355</v>
      </c>
      <c r="P13" s="415"/>
      <c r="Q13" s="4"/>
      <c r="R13" s="416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29" customFormat="1" ht="14.25">
      <c r="A14" s="450">
        <v>5</v>
      </c>
      <c r="B14" s="451">
        <v>44347</v>
      </c>
      <c r="C14" s="452"/>
      <c r="D14" s="414" t="s">
        <v>167</v>
      </c>
      <c r="E14" s="453" t="s">
        <v>557</v>
      </c>
      <c r="F14" s="412">
        <v>2085</v>
      </c>
      <c r="G14" s="454">
        <v>1970</v>
      </c>
      <c r="H14" s="453">
        <v>2245</v>
      </c>
      <c r="I14" s="455" t="s">
        <v>860</v>
      </c>
      <c r="J14" s="413" t="s">
        <v>883</v>
      </c>
      <c r="K14" s="413">
        <f t="shared" ref="K14" si="4">H14-F14</f>
        <v>160</v>
      </c>
      <c r="L14" s="456">
        <f>(F14*-0.8)/100</f>
        <v>-16.68</v>
      </c>
      <c r="M14" s="457">
        <f t="shared" ref="M14" si="5">(K14+L14)/F14</f>
        <v>6.8738609112709834E-2</v>
      </c>
      <c r="N14" s="413" t="s">
        <v>556</v>
      </c>
      <c r="O14" s="439">
        <v>44350</v>
      </c>
      <c r="P14" s="415"/>
      <c r="Q14" s="4"/>
      <c r="R14" s="416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39">
        <v>6</v>
      </c>
      <c r="B15" s="348">
        <v>44348</v>
      </c>
      <c r="C15" s="349"/>
      <c r="D15" s="383" t="s">
        <v>110</v>
      </c>
      <c r="E15" s="353" t="s">
        <v>557</v>
      </c>
      <c r="F15" s="361" t="s">
        <v>864</v>
      </c>
      <c r="G15" s="358">
        <v>2790</v>
      </c>
      <c r="H15" s="353"/>
      <c r="I15" s="350" t="s">
        <v>865</v>
      </c>
      <c r="J15" s="333" t="s">
        <v>558</v>
      </c>
      <c r="K15" s="333"/>
      <c r="L15" s="375"/>
      <c r="M15" s="373"/>
      <c r="N15" s="333"/>
      <c r="O15" s="367"/>
      <c r="P15" s="415"/>
      <c r="Q15" s="4"/>
      <c r="R15" s="416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50">
        <v>7</v>
      </c>
      <c r="B16" s="451">
        <v>44349</v>
      </c>
      <c r="C16" s="452"/>
      <c r="D16" s="414" t="s">
        <v>481</v>
      </c>
      <c r="E16" s="453" t="s">
        <v>557</v>
      </c>
      <c r="F16" s="412">
        <v>2035</v>
      </c>
      <c r="G16" s="454">
        <v>1895</v>
      </c>
      <c r="H16" s="453">
        <v>2195</v>
      </c>
      <c r="I16" s="455" t="s">
        <v>860</v>
      </c>
      <c r="J16" s="413" t="s">
        <v>883</v>
      </c>
      <c r="K16" s="413">
        <f t="shared" ref="K16" si="6">H16-F16</f>
        <v>160</v>
      </c>
      <c r="L16" s="456">
        <f>(F16*-0.8)/100</f>
        <v>-16.28</v>
      </c>
      <c r="M16" s="457">
        <f t="shared" ref="M16" si="7">(K16+L16)/F16</f>
        <v>7.0624078624078629E-2</v>
      </c>
      <c r="N16" s="413" t="s">
        <v>556</v>
      </c>
      <c r="O16" s="439">
        <v>44351</v>
      </c>
      <c r="P16" s="415"/>
      <c r="Q16" s="4"/>
      <c r="R16" s="416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59">
        <v>8</v>
      </c>
      <c r="B17" s="460">
        <v>44350</v>
      </c>
      <c r="C17" s="461"/>
      <c r="D17" s="462" t="s">
        <v>830</v>
      </c>
      <c r="E17" s="463" t="s">
        <v>909</v>
      </c>
      <c r="F17" s="464">
        <v>292</v>
      </c>
      <c r="G17" s="465">
        <v>275</v>
      </c>
      <c r="H17" s="465">
        <v>306.5</v>
      </c>
      <c r="I17" s="466" t="s">
        <v>908</v>
      </c>
      <c r="J17" s="467" t="s">
        <v>958</v>
      </c>
      <c r="K17" s="467">
        <f t="shared" ref="K17" si="8">H17-F17</f>
        <v>14.5</v>
      </c>
      <c r="L17" s="468">
        <f>(F17*-0.8)/100</f>
        <v>-2.3360000000000003</v>
      </c>
      <c r="M17" s="469">
        <f t="shared" ref="M17" si="9">(K17+L17)/F17</f>
        <v>4.165753424657534E-2</v>
      </c>
      <c r="N17" s="467" t="s">
        <v>556</v>
      </c>
      <c r="O17" s="470">
        <v>44351</v>
      </c>
      <c r="P17" s="415"/>
      <c r="Q17" s="4"/>
      <c r="R17" s="416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>
        <v>9</v>
      </c>
      <c r="B18" s="348">
        <v>44357</v>
      </c>
      <c r="C18" s="349"/>
      <c r="D18" s="383" t="s">
        <v>74</v>
      </c>
      <c r="E18" s="353" t="s">
        <v>557</v>
      </c>
      <c r="F18" s="361" t="s">
        <v>914</v>
      </c>
      <c r="G18" s="358">
        <v>3345</v>
      </c>
      <c r="H18" s="353"/>
      <c r="I18" s="350" t="s">
        <v>915</v>
      </c>
      <c r="J18" s="333" t="s">
        <v>558</v>
      </c>
      <c r="K18" s="333"/>
      <c r="L18" s="375"/>
      <c r="M18" s="373"/>
      <c r="N18" s="333"/>
      <c r="O18" s="367"/>
      <c r="P18" s="415"/>
      <c r="Q18" s="4"/>
      <c r="R18" s="416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39">
        <v>10</v>
      </c>
      <c r="B19" s="348">
        <v>44361</v>
      </c>
      <c r="C19" s="349"/>
      <c r="D19" s="383" t="s">
        <v>772</v>
      </c>
      <c r="E19" s="353" t="s">
        <v>557</v>
      </c>
      <c r="F19" s="361" t="s">
        <v>931</v>
      </c>
      <c r="G19" s="358">
        <v>1930</v>
      </c>
      <c r="H19" s="353"/>
      <c r="I19" s="350" t="s">
        <v>860</v>
      </c>
      <c r="J19" s="333" t="s">
        <v>558</v>
      </c>
      <c r="K19" s="333"/>
      <c r="L19" s="375"/>
      <c r="M19" s="373"/>
      <c r="N19" s="333"/>
      <c r="O19" s="367"/>
      <c r="P19" s="415"/>
      <c r="Q19" s="4"/>
      <c r="R19" s="416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39">
        <v>11</v>
      </c>
      <c r="B20" s="348">
        <v>44362</v>
      </c>
      <c r="C20" s="349"/>
      <c r="D20" s="383" t="s">
        <v>463</v>
      </c>
      <c r="E20" s="353" t="s">
        <v>557</v>
      </c>
      <c r="F20" s="361" t="s">
        <v>937</v>
      </c>
      <c r="G20" s="358">
        <v>123</v>
      </c>
      <c r="H20" s="353"/>
      <c r="I20" s="350">
        <v>150</v>
      </c>
      <c r="J20" s="333" t="s">
        <v>558</v>
      </c>
      <c r="K20" s="333"/>
      <c r="L20" s="375"/>
      <c r="M20" s="373"/>
      <c r="N20" s="333"/>
      <c r="O20" s="367"/>
      <c r="P20" s="415"/>
      <c r="Q20" s="4"/>
      <c r="R20" s="416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39">
        <v>12</v>
      </c>
      <c r="B21" s="348">
        <v>44363</v>
      </c>
      <c r="C21" s="349"/>
      <c r="D21" s="383" t="s">
        <v>96</v>
      </c>
      <c r="E21" s="353" t="s">
        <v>557</v>
      </c>
      <c r="F21" s="361" t="s">
        <v>943</v>
      </c>
      <c r="G21" s="358">
        <v>1119</v>
      </c>
      <c r="H21" s="353"/>
      <c r="I21" s="350" t="s">
        <v>944</v>
      </c>
      <c r="J21" s="333" t="s">
        <v>558</v>
      </c>
      <c r="K21" s="333"/>
      <c r="L21" s="375"/>
      <c r="M21" s="373"/>
      <c r="N21" s="333"/>
      <c r="O21" s="367"/>
      <c r="P21" s="415"/>
      <c r="Q21" s="4"/>
      <c r="R21" s="416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492">
        <v>13</v>
      </c>
      <c r="B22" s="493">
        <v>44363</v>
      </c>
      <c r="C22" s="494"/>
      <c r="D22" s="475" t="s">
        <v>945</v>
      </c>
      <c r="E22" s="495" t="s">
        <v>557</v>
      </c>
      <c r="F22" s="441">
        <v>760</v>
      </c>
      <c r="G22" s="496">
        <v>710</v>
      </c>
      <c r="H22" s="495">
        <v>710</v>
      </c>
      <c r="I22" s="497" t="s">
        <v>946</v>
      </c>
      <c r="J22" s="442" t="s">
        <v>972</v>
      </c>
      <c r="K22" s="442">
        <f t="shared" ref="K22" si="10">H22-F22</f>
        <v>-50</v>
      </c>
      <c r="L22" s="443">
        <f>(F22*-0.7)/100</f>
        <v>-5.32</v>
      </c>
      <c r="M22" s="444">
        <f t="shared" ref="M22" si="11">(K22+L22)/F22</f>
        <v>-7.2789473684210529E-2</v>
      </c>
      <c r="N22" s="442" t="s">
        <v>620</v>
      </c>
      <c r="O22" s="445">
        <v>44365</v>
      </c>
      <c r="P22" s="415"/>
      <c r="Q22" s="4"/>
      <c r="R22" s="416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39"/>
      <c r="B23" s="348"/>
      <c r="C23" s="349"/>
      <c r="D23" s="383"/>
      <c r="E23" s="353"/>
      <c r="F23" s="361"/>
      <c r="G23" s="358"/>
      <c r="H23" s="353"/>
      <c r="I23" s="350"/>
      <c r="J23" s="333"/>
      <c r="K23" s="333"/>
      <c r="L23" s="375"/>
      <c r="M23" s="373"/>
      <c r="N23" s="333"/>
      <c r="O23" s="367"/>
      <c r="P23" s="415"/>
      <c r="Q23" s="4"/>
      <c r="R23" s="416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39"/>
      <c r="B24" s="348"/>
      <c r="C24" s="349"/>
      <c r="D24" s="360"/>
      <c r="E24" s="353"/>
      <c r="F24" s="353"/>
      <c r="G24" s="358"/>
      <c r="H24" s="353"/>
      <c r="I24" s="350"/>
      <c r="J24" s="355"/>
      <c r="K24" s="355"/>
      <c r="L24" s="362"/>
      <c r="M24" s="332"/>
      <c r="N24" s="341"/>
      <c r="O24" s="338"/>
      <c r="P24" s="415"/>
      <c r="Q24" s="4"/>
      <c r="R24" s="416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3"/>
      <c r="B25" s="404"/>
      <c r="C25" s="405"/>
      <c r="D25" s="406"/>
      <c r="E25" s="407"/>
      <c r="F25" s="407"/>
      <c r="G25" s="371"/>
      <c r="H25" s="407"/>
      <c r="I25" s="408"/>
      <c r="J25" s="372"/>
      <c r="K25" s="372"/>
      <c r="L25" s="409"/>
      <c r="M25" s="76"/>
      <c r="N25" s="410"/>
      <c r="O25" s="411"/>
      <c r="P25" s="356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3"/>
      <c r="B26" s="404"/>
      <c r="C26" s="405"/>
      <c r="D26" s="406"/>
      <c r="E26" s="407"/>
      <c r="F26" s="407"/>
      <c r="G26" s="371"/>
      <c r="H26" s="407"/>
      <c r="I26" s="408"/>
      <c r="J26" s="372"/>
      <c r="K26" s="372"/>
      <c r="L26" s="409"/>
      <c r="M26" s="76"/>
      <c r="N26" s="410"/>
      <c r="O26" s="411"/>
      <c r="P26" s="356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3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4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4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4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65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66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4" customFormat="1" ht="15" customHeight="1">
      <c r="A33" s="560">
        <v>1</v>
      </c>
      <c r="B33" s="506">
        <v>44337</v>
      </c>
      <c r="C33" s="507"/>
      <c r="D33" s="458" t="s">
        <v>304</v>
      </c>
      <c r="E33" s="432" t="s">
        <v>557</v>
      </c>
      <c r="F33" s="432">
        <v>1314</v>
      </c>
      <c r="G33" s="432">
        <v>1275</v>
      </c>
      <c r="H33" s="432">
        <v>1352</v>
      </c>
      <c r="I33" s="432" t="s">
        <v>850</v>
      </c>
      <c r="J33" s="491" t="s">
        <v>884</v>
      </c>
      <c r="K33" s="491">
        <f t="shared" ref="K33" si="12">H33-F33</f>
        <v>38</v>
      </c>
      <c r="L33" s="499">
        <f>(F33*-0.7)/100</f>
        <v>-9.1980000000000004</v>
      </c>
      <c r="M33" s="544">
        <f t="shared" ref="M33" si="13">(K33+L33)/F33</f>
        <v>2.1919330289193302E-2</v>
      </c>
      <c r="N33" s="491" t="s">
        <v>556</v>
      </c>
      <c r="O33" s="511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560">
        <v>2</v>
      </c>
      <c r="B34" s="506">
        <v>44341</v>
      </c>
      <c r="C34" s="507"/>
      <c r="D34" s="458" t="s">
        <v>97</v>
      </c>
      <c r="E34" s="432" t="s">
        <v>557</v>
      </c>
      <c r="F34" s="432">
        <v>190.5</v>
      </c>
      <c r="G34" s="432">
        <v>185</v>
      </c>
      <c r="H34" s="432">
        <v>195.5</v>
      </c>
      <c r="I34" s="432" t="s">
        <v>852</v>
      </c>
      <c r="J34" s="491" t="s">
        <v>891</v>
      </c>
      <c r="K34" s="491">
        <f t="shared" ref="K34" si="14">H34-F34</f>
        <v>5</v>
      </c>
      <c r="L34" s="499">
        <f>(F34*-0.7)/100</f>
        <v>-1.3334999999999999</v>
      </c>
      <c r="M34" s="544">
        <f t="shared" ref="M34" si="15">(K34+L34)/F34</f>
        <v>1.9246719160104987E-2</v>
      </c>
      <c r="N34" s="491" t="s">
        <v>556</v>
      </c>
      <c r="O34" s="510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561">
        <v>3</v>
      </c>
      <c r="B35" s="513">
        <v>44344</v>
      </c>
      <c r="C35" s="514"/>
      <c r="D35" s="440" t="s">
        <v>858</v>
      </c>
      <c r="E35" s="476" t="s">
        <v>557</v>
      </c>
      <c r="F35" s="476">
        <v>636.5</v>
      </c>
      <c r="G35" s="476">
        <v>615</v>
      </c>
      <c r="H35" s="476">
        <v>614</v>
      </c>
      <c r="I35" s="476" t="s">
        <v>859</v>
      </c>
      <c r="J35" s="472" t="s">
        <v>862</v>
      </c>
      <c r="K35" s="472">
        <f t="shared" ref="K35" si="16">H35-F35</f>
        <v>-22.5</v>
      </c>
      <c r="L35" s="489">
        <f>(F35*-0.7)/100</f>
        <v>-4.4554999999999998</v>
      </c>
      <c r="M35" s="562">
        <f t="shared" ref="M35" si="17">(K35+L35)/F35</f>
        <v>-4.234956794972506E-2</v>
      </c>
      <c r="N35" s="472" t="s">
        <v>620</v>
      </c>
      <c r="O35" s="517">
        <v>44348</v>
      </c>
      <c r="P35" s="61"/>
      <c r="Q35" s="61"/>
      <c r="R35" s="448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4" customFormat="1" ht="15" customHeight="1">
      <c r="A36" s="561">
        <v>4</v>
      </c>
      <c r="B36" s="513">
        <v>44348</v>
      </c>
      <c r="C36" s="514"/>
      <c r="D36" s="440" t="s">
        <v>169</v>
      </c>
      <c r="E36" s="476" t="s">
        <v>557</v>
      </c>
      <c r="F36" s="476">
        <v>431</v>
      </c>
      <c r="G36" s="476">
        <v>418</v>
      </c>
      <c r="H36" s="476">
        <v>418</v>
      </c>
      <c r="I36" s="476" t="s">
        <v>863</v>
      </c>
      <c r="J36" s="472" t="s">
        <v>971</v>
      </c>
      <c r="K36" s="472">
        <f t="shared" ref="K36" si="18">H36-F36</f>
        <v>-13</v>
      </c>
      <c r="L36" s="489">
        <f>(F36*-0.7)/100</f>
        <v>-3.0169999999999999</v>
      </c>
      <c r="M36" s="562">
        <f t="shared" ref="M36" si="19">(K36+L36)/F36</f>
        <v>-3.7162412993039441E-2</v>
      </c>
      <c r="N36" s="472" t="s">
        <v>620</v>
      </c>
      <c r="O36" s="517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560">
        <v>5</v>
      </c>
      <c r="B37" s="506">
        <v>44350</v>
      </c>
      <c r="C37" s="507"/>
      <c r="D37" s="458" t="s">
        <v>876</v>
      </c>
      <c r="E37" s="432" t="s">
        <v>557</v>
      </c>
      <c r="F37" s="432">
        <v>745</v>
      </c>
      <c r="G37" s="432">
        <v>725</v>
      </c>
      <c r="H37" s="432">
        <v>764</v>
      </c>
      <c r="I37" s="432" t="s">
        <v>877</v>
      </c>
      <c r="J37" s="491" t="s">
        <v>892</v>
      </c>
      <c r="K37" s="491">
        <f t="shared" ref="K37" si="20">H37-F37</f>
        <v>19</v>
      </c>
      <c r="L37" s="499">
        <f>(F37*-0.7)/100</f>
        <v>-5.2149999999999999</v>
      </c>
      <c r="M37" s="544">
        <f t="shared" ref="M37" si="21">(K37+L37)/F37</f>
        <v>1.8503355704697987E-2</v>
      </c>
      <c r="N37" s="491" t="s">
        <v>556</v>
      </c>
      <c r="O37" s="510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560">
        <v>6</v>
      </c>
      <c r="B38" s="506">
        <v>44350</v>
      </c>
      <c r="C38" s="507"/>
      <c r="D38" s="458" t="s">
        <v>96</v>
      </c>
      <c r="E38" s="432" t="s">
        <v>557</v>
      </c>
      <c r="F38" s="432">
        <v>1195</v>
      </c>
      <c r="G38" s="432">
        <v>1160</v>
      </c>
      <c r="H38" s="432">
        <v>1217.5</v>
      </c>
      <c r="I38" s="432" t="s">
        <v>878</v>
      </c>
      <c r="J38" s="491" t="s">
        <v>879</v>
      </c>
      <c r="K38" s="491">
        <f t="shared" ref="K38:K39" si="22">H38-F38</f>
        <v>22.5</v>
      </c>
      <c r="L38" s="499">
        <f>(F38*-0.07)/100</f>
        <v>-0.83650000000000002</v>
      </c>
      <c r="M38" s="544">
        <f t="shared" ref="M38:M39" si="23">(K38+L38)/F38</f>
        <v>1.8128451882845186E-2</v>
      </c>
      <c r="N38" s="491" t="s">
        <v>556</v>
      </c>
      <c r="O38" s="511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560">
        <v>7</v>
      </c>
      <c r="B39" s="506">
        <v>44354</v>
      </c>
      <c r="C39" s="507"/>
      <c r="D39" s="458" t="s">
        <v>115</v>
      </c>
      <c r="E39" s="432" t="s">
        <v>557</v>
      </c>
      <c r="F39" s="432">
        <v>253</v>
      </c>
      <c r="G39" s="432">
        <v>245</v>
      </c>
      <c r="H39" s="432">
        <v>261</v>
      </c>
      <c r="I39" s="432" t="s">
        <v>888</v>
      </c>
      <c r="J39" s="491" t="s">
        <v>899</v>
      </c>
      <c r="K39" s="491">
        <f t="shared" si="22"/>
        <v>8</v>
      </c>
      <c r="L39" s="499">
        <f>(F39*-0.7)/100</f>
        <v>-1.7709999999999999</v>
      </c>
      <c r="M39" s="544">
        <f t="shared" si="23"/>
        <v>2.4620553359683797E-2</v>
      </c>
      <c r="N39" s="491" t="s">
        <v>556</v>
      </c>
      <c r="O39" s="510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560">
        <v>8</v>
      </c>
      <c r="B40" s="506">
        <v>44355</v>
      </c>
      <c r="C40" s="507"/>
      <c r="D40" s="458" t="s">
        <v>894</v>
      </c>
      <c r="E40" s="432" t="s">
        <v>557</v>
      </c>
      <c r="F40" s="432">
        <v>361</v>
      </c>
      <c r="G40" s="432">
        <v>349</v>
      </c>
      <c r="H40" s="432">
        <v>368</v>
      </c>
      <c r="I40" s="432" t="s">
        <v>895</v>
      </c>
      <c r="J40" s="491" t="s">
        <v>881</v>
      </c>
      <c r="K40" s="491">
        <f t="shared" ref="K40:K42" si="24">H40-F40</f>
        <v>7</v>
      </c>
      <c r="L40" s="499">
        <f>(F40*-0.07)/100</f>
        <v>-0.25270000000000004</v>
      </c>
      <c r="M40" s="544">
        <f t="shared" ref="M40:M42" si="25">(K40+L40)/F40</f>
        <v>1.8690581717451523E-2</v>
      </c>
      <c r="N40" s="491" t="s">
        <v>556</v>
      </c>
      <c r="O40" s="511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561">
        <v>9</v>
      </c>
      <c r="B41" s="513">
        <v>44356</v>
      </c>
      <c r="C41" s="514"/>
      <c r="D41" s="440" t="s">
        <v>900</v>
      </c>
      <c r="E41" s="476" t="s">
        <v>557</v>
      </c>
      <c r="F41" s="476">
        <v>2119</v>
      </c>
      <c r="G41" s="476">
        <v>2045</v>
      </c>
      <c r="H41" s="476">
        <v>2045</v>
      </c>
      <c r="I41" s="476" t="s">
        <v>901</v>
      </c>
      <c r="J41" s="472" t="s">
        <v>926</v>
      </c>
      <c r="K41" s="472">
        <f t="shared" si="24"/>
        <v>-74</v>
      </c>
      <c r="L41" s="489">
        <f t="shared" ref="L41:L46" si="26">(F41*-0.7)/100</f>
        <v>-14.833</v>
      </c>
      <c r="M41" s="562">
        <f t="shared" si="25"/>
        <v>-4.1922133081642284E-2</v>
      </c>
      <c r="N41" s="472" t="s">
        <v>620</v>
      </c>
      <c r="O41" s="517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561">
        <v>10</v>
      </c>
      <c r="B42" s="513">
        <v>44357</v>
      </c>
      <c r="C42" s="514"/>
      <c r="D42" s="440" t="s">
        <v>296</v>
      </c>
      <c r="E42" s="476" t="s">
        <v>557</v>
      </c>
      <c r="F42" s="476">
        <v>2840</v>
      </c>
      <c r="G42" s="476">
        <v>2760</v>
      </c>
      <c r="H42" s="476">
        <v>2760</v>
      </c>
      <c r="I42" s="476" t="s">
        <v>913</v>
      </c>
      <c r="J42" s="472" t="s">
        <v>925</v>
      </c>
      <c r="K42" s="472">
        <f t="shared" si="24"/>
        <v>-80</v>
      </c>
      <c r="L42" s="489">
        <f t="shared" si="26"/>
        <v>-19.88</v>
      </c>
      <c r="M42" s="562">
        <f t="shared" si="25"/>
        <v>-3.5169014084507039E-2</v>
      </c>
      <c r="N42" s="472" t="s">
        <v>620</v>
      </c>
      <c r="O42" s="517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561">
        <v>11</v>
      </c>
      <c r="B43" s="513">
        <v>44361</v>
      </c>
      <c r="C43" s="514"/>
      <c r="D43" s="440" t="s">
        <v>166</v>
      </c>
      <c r="E43" s="476" t="s">
        <v>557</v>
      </c>
      <c r="F43" s="476">
        <v>158.25</v>
      </c>
      <c r="G43" s="476">
        <v>153.5</v>
      </c>
      <c r="H43" s="476">
        <v>153</v>
      </c>
      <c r="I43" s="476" t="s">
        <v>930</v>
      </c>
      <c r="J43" s="472" t="s">
        <v>955</v>
      </c>
      <c r="K43" s="472">
        <f t="shared" ref="K43:K44" si="27">H43-F43</f>
        <v>-5.25</v>
      </c>
      <c r="L43" s="489">
        <f t="shared" si="26"/>
        <v>-1.10775</v>
      </c>
      <c r="M43" s="562">
        <f t="shared" ref="M43:M44" si="28">(K43+L43)/F43</f>
        <v>-4.0175355450236969E-2</v>
      </c>
      <c r="N43" s="472" t="s">
        <v>620</v>
      </c>
      <c r="O43" s="517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560">
        <v>12</v>
      </c>
      <c r="B44" s="506">
        <v>44362</v>
      </c>
      <c r="C44" s="507"/>
      <c r="D44" s="458" t="s">
        <v>326</v>
      </c>
      <c r="E44" s="432" t="s">
        <v>557</v>
      </c>
      <c r="F44" s="432">
        <v>580</v>
      </c>
      <c r="G44" s="432">
        <v>562</v>
      </c>
      <c r="H44" s="432">
        <v>596</v>
      </c>
      <c r="I44" s="432" t="s">
        <v>936</v>
      </c>
      <c r="J44" s="491" t="s">
        <v>986</v>
      </c>
      <c r="K44" s="491">
        <f t="shared" si="27"/>
        <v>16</v>
      </c>
      <c r="L44" s="499">
        <f t="shared" si="26"/>
        <v>-4.0599999999999996</v>
      </c>
      <c r="M44" s="544">
        <f t="shared" si="28"/>
        <v>2.0586206896551728E-2</v>
      </c>
      <c r="N44" s="491" t="s">
        <v>556</v>
      </c>
      <c r="O44" s="510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561">
        <v>13</v>
      </c>
      <c r="B45" s="513">
        <v>44363</v>
      </c>
      <c r="C45" s="514"/>
      <c r="D45" s="440" t="s">
        <v>754</v>
      </c>
      <c r="E45" s="476" t="s">
        <v>557</v>
      </c>
      <c r="F45" s="476">
        <v>210.5</v>
      </c>
      <c r="G45" s="476">
        <v>205</v>
      </c>
      <c r="H45" s="476">
        <v>204</v>
      </c>
      <c r="I45" s="476" t="s">
        <v>947</v>
      </c>
      <c r="J45" s="472" t="s">
        <v>970</v>
      </c>
      <c r="K45" s="472">
        <f t="shared" ref="K45:K46" si="29">H45-F45</f>
        <v>-6.5</v>
      </c>
      <c r="L45" s="489">
        <f t="shared" si="26"/>
        <v>-1.4735</v>
      </c>
      <c r="M45" s="562">
        <f t="shared" ref="M45:M46" si="30">(K45+L45)/F45</f>
        <v>-3.7878859857482183E-2</v>
      </c>
      <c r="N45" s="472" t="s">
        <v>620</v>
      </c>
      <c r="O45" s="517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560">
        <v>14</v>
      </c>
      <c r="B46" s="506">
        <v>44368</v>
      </c>
      <c r="C46" s="507"/>
      <c r="D46" s="458" t="s">
        <v>171</v>
      </c>
      <c r="E46" s="432" t="s">
        <v>557</v>
      </c>
      <c r="F46" s="432">
        <v>1990</v>
      </c>
      <c r="G46" s="432">
        <v>1940</v>
      </c>
      <c r="H46" s="432">
        <v>2045</v>
      </c>
      <c r="I46" s="432" t="s">
        <v>998</v>
      </c>
      <c r="J46" s="491" t="s">
        <v>680</v>
      </c>
      <c r="K46" s="491">
        <f t="shared" si="29"/>
        <v>55</v>
      </c>
      <c r="L46" s="499">
        <f t="shared" si="26"/>
        <v>-13.93</v>
      </c>
      <c r="M46" s="544">
        <f t="shared" si="30"/>
        <v>2.0638190954773868E-2</v>
      </c>
      <c r="N46" s="491" t="s">
        <v>556</v>
      </c>
      <c r="O46" s="510">
        <v>44370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563">
        <v>15</v>
      </c>
      <c r="B47" s="520">
        <v>44368</v>
      </c>
      <c r="C47" s="521"/>
      <c r="D47" s="449" t="s">
        <v>326</v>
      </c>
      <c r="E47" s="384" t="s">
        <v>557</v>
      </c>
      <c r="F47" s="384" t="s">
        <v>999</v>
      </c>
      <c r="G47" s="384">
        <v>567</v>
      </c>
      <c r="H47" s="384"/>
      <c r="I47" s="384" t="s">
        <v>936</v>
      </c>
      <c r="J47" s="478" t="s">
        <v>558</v>
      </c>
      <c r="K47" s="478"/>
      <c r="L47" s="480"/>
      <c r="M47" s="548"/>
      <c r="N47" s="478"/>
      <c r="O47" s="486"/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563">
        <v>16</v>
      </c>
      <c r="B48" s="520">
        <v>44370</v>
      </c>
      <c r="C48" s="521"/>
      <c r="D48" s="449" t="s">
        <v>1031</v>
      </c>
      <c r="E48" s="384" t="s">
        <v>557</v>
      </c>
      <c r="F48" s="384" t="s">
        <v>1032</v>
      </c>
      <c r="G48" s="384">
        <v>146</v>
      </c>
      <c r="H48" s="384"/>
      <c r="I48" s="384">
        <v>164</v>
      </c>
      <c r="J48" s="478" t="s">
        <v>558</v>
      </c>
      <c r="K48" s="478"/>
      <c r="L48" s="480"/>
      <c r="M48" s="548"/>
      <c r="N48" s="478"/>
      <c r="O48" s="486"/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A49" s="563">
        <v>17</v>
      </c>
      <c r="B49" s="540">
        <v>44371</v>
      </c>
      <c r="C49" s="521"/>
      <c r="D49" s="449" t="s">
        <v>1051</v>
      </c>
      <c r="E49" s="384" t="s">
        <v>557</v>
      </c>
      <c r="F49" s="384" t="s">
        <v>1052</v>
      </c>
      <c r="G49" s="384">
        <v>2140</v>
      </c>
      <c r="H49" s="384"/>
      <c r="I49" s="384" t="s">
        <v>1053</v>
      </c>
      <c r="J49" s="478" t="s">
        <v>558</v>
      </c>
      <c r="K49" s="478"/>
      <c r="L49" s="480"/>
      <c r="M49" s="548"/>
      <c r="N49" s="478"/>
      <c r="O49" s="486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563">
        <v>18</v>
      </c>
      <c r="B50" s="540">
        <v>44371</v>
      </c>
      <c r="C50" s="521"/>
      <c r="D50" s="449" t="s">
        <v>44</v>
      </c>
      <c r="E50" s="384" t="s">
        <v>557</v>
      </c>
      <c r="F50" s="384" t="s">
        <v>1057</v>
      </c>
      <c r="G50" s="384">
        <v>718</v>
      </c>
      <c r="H50" s="384"/>
      <c r="I50" s="384" t="s">
        <v>877</v>
      </c>
      <c r="J50" s="478" t="s">
        <v>558</v>
      </c>
      <c r="K50" s="478"/>
      <c r="L50" s="480"/>
      <c r="M50" s="548"/>
      <c r="N50" s="478"/>
      <c r="O50" s="486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4" customFormat="1" ht="15" customHeight="1">
      <c r="A51" s="560">
        <v>19</v>
      </c>
      <c r="B51" s="506">
        <v>44371</v>
      </c>
      <c r="C51" s="507"/>
      <c r="D51" s="458" t="s">
        <v>232</v>
      </c>
      <c r="E51" s="432" t="s">
        <v>557</v>
      </c>
      <c r="F51" s="432">
        <v>892.5</v>
      </c>
      <c r="G51" s="432">
        <v>863</v>
      </c>
      <c r="H51" s="432">
        <v>913.5</v>
      </c>
      <c r="I51" s="432">
        <v>950</v>
      </c>
      <c r="J51" s="491" t="s">
        <v>606</v>
      </c>
      <c r="K51" s="491">
        <f t="shared" ref="K51" si="31">H51-F51</f>
        <v>21</v>
      </c>
      <c r="L51" s="499">
        <f>(F51*-0.07)/100</f>
        <v>-0.62475000000000014</v>
      </c>
      <c r="M51" s="544">
        <f t="shared" ref="M51" si="32">(K51+L51)/F51</f>
        <v>2.2829411764705883E-2</v>
      </c>
      <c r="N51" s="491" t="s">
        <v>556</v>
      </c>
      <c r="O51" s="511">
        <v>44371</v>
      </c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4" customFormat="1" ht="15" customHeight="1">
      <c r="A52" s="563">
        <v>20</v>
      </c>
      <c r="B52" s="540">
        <v>44371</v>
      </c>
      <c r="C52" s="521"/>
      <c r="D52" s="449" t="s">
        <v>224</v>
      </c>
      <c r="E52" s="384" t="s">
        <v>557</v>
      </c>
      <c r="F52" s="384" t="s">
        <v>1058</v>
      </c>
      <c r="G52" s="384">
        <v>205</v>
      </c>
      <c r="H52" s="384"/>
      <c r="I52" s="384">
        <v>222</v>
      </c>
      <c r="J52" s="478" t="s">
        <v>558</v>
      </c>
      <c r="K52" s="478"/>
      <c r="L52" s="480"/>
      <c r="M52" s="548"/>
      <c r="N52" s="478"/>
      <c r="O52" s="486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4" customFormat="1" ht="15" customHeight="1">
      <c r="A53" s="563"/>
      <c r="B53" s="520"/>
      <c r="C53" s="521"/>
      <c r="D53" s="449"/>
      <c r="E53" s="384"/>
      <c r="F53" s="384"/>
      <c r="G53" s="384"/>
      <c r="H53" s="384"/>
      <c r="I53" s="384"/>
      <c r="J53" s="478"/>
      <c r="K53" s="478"/>
      <c r="L53" s="480"/>
      <c r="M53" s="548"/>
      <c r="N53" s="478"/>
      <c r="O53" s="486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4" customFormat="1" ht="15" customHeight="1">
      <c r="A54" s="368"/>
      <c r="B54" s="388"/>
      <c r="C54" s="391"/>
      <c r="D54" s="449"/>
      <c r="E54" s="361"/>
      <c r="F54" s="361"/>
      <c r="G54" s="392"/>
      <c r="H54" s="392"/>
      <c r="I54" s="361"/>
      <c r="J54" s="333"/>
      <c r="K54" s="333"/>
      <c r="L54" s="375"/>
      <c r="M54" s="373"/>
      <c r="N54" s="355"/>
      <c r="O54" s="367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4" customFormat="1" ht="15" customHeight="1">
      <c r="A55" s="368"/>
      <c r="B55" s="388"/>
      <c r="C55" s="391"/>
      <c r="D55" s="449"/>
      <c r="E55" s="361"/>
      <c r="F55" s="361"/>
      <c r="G55" s="392"/>
      <c r="H55" s="392"/>
      <c r="I55" s="361"/>
      <c r="J55" s="333"/>
      <c r="K55" s="333"/>
      <c r="L55" s="375"/>
      <c r="M55" s="373"/>
      <c r="N55" s="355"/>
      <c r="O55" s="367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4" customFormat="1" ht="15" customHeight="1">
      <c r="A56" s="433"/>
      <c r="B56" s="394"/>
      <c r="C56" s="434"/>
      <c r="D56" s="435"/>
      <c r="E56" s="370"/>
      <c r="F56" s="370"/>
      <c r="G56" s="436"/>
      <c r="H56" s="436"/>
      <c r="I56" s="370"/>
      <c r="J56" s="369"/>
      <c r="K56" s="369"/>
      <c r="L56" s="437"/>
      <c r="M56" s="382"/>
      <c r="N56" s="372"/>
      <c r="O56" s="438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1"/>
      <c r="R57" s="393"/>
      <c r="S57" s="381"/>
      <c r="T57" s="381"/>
      <c r="U57" s="381"/>
      <c r="V57" s="381"/>
      <c r="W57" s="381"/>
      <c r="X57" s="381"/>
      <c r="Y57" s="381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4" customFormat="1" ht="13.9" customHeight="1">
      <c r="A63" s="505">
        <v>1</v>
      </c>
      <c r="B63" s="506">
        <v>44343</v>
      </c>
      <c r="C63" s="507"/>
      <c r="D63" s="414" t="s">
        <v>855</v>
      </c>
      <c r="E63" s="432" t="s">
        <v>557</v>
      </c>
      <c r="F63" s="432">
        <v>2330</v>
      </c>
      <c r="G63" s="432">
        <v>2285</v>
      </c>
      <c r="H63" s="432">
        <v>2361</v>
      </c>
      <c r="I63" s="503" t="s">
        <v>856</v>
      </c>
      <c r="J63" s="491" t="s">
        <v>868</v>
      </c>
      <c r="K63" s="502">
        <f t="shared" ref="K63:K64" si="33">H63-F63</f>
        <v>31</v>
      </c>
      <c r="L63" s="498">
        <f t="shared" ref="L63:L64" si="34">(H63*N63)*0.07%</f>
        <v>495.81000000000006</v>
      </c>
      <c r="M63" s="508">
        <f t="shared" ref="M63:M64" si="35">(K63*N63)-L63</f>
        <v>8804.19</v>
      </c>
      <c r="N63" s="491">
        <v>300</v>
      </c>
      <c r="O63" s="509" t="s">
        <v>556</v>
      </c>
      <c r="P63" s="510">
        <v>44349</v>
      </c>
      <c r="Q63" s="343"/>
      <c r="R63" s="314" t="s">
        <v>559</v>
      </c>
      <c r="S63" s="37"/>
      <c r="Y63" s="37"/>
      <c r="Z63" s="37"/>
    </row>
    <row r="64" spans="1:34" s="344" customFormat="1" ht="13.9" customHeight="1">
      <c r="A64" s="505">
        <v>2</v>
      </c>
      <c r="B64" s="506">
        <v>44349</v>
      </c>
      <c r="C64" s="507"/>
      <c r="D64" s="414" t="s">
        <v>866</v>
      </c>
      <c r="E64" s="432" t="s">
        <v>557</v>
      </c>
      <c r="F64" s="432">
        <v>678.5</v>
      </c>
      <c r="G64" s="432">
        <v>668</v>
      </c>
      <c r="H64" s="432">
        <v>685.5</v>
      </c>
      <c r="I64" s="503" t="s">
        <v>867</v>
      </c>
      <c r="J64" s="491" t="s">
        <v>881</v>
      </c>
      <c r="K64" s="502">
        <f t="shared" si="33"/>
        <v>7</v>
      </c>
      <c r="L64" s="498">
        <f t="shared" si="34"/>
        <v>527.83500000000004</v>
      </c>
      <c r="M64" s="508">
        <f t="shared" si="35"/>
        <v>7172.165</v>
      </c>
      <c r="N64" s="491">
        <v>1100</v>
      </c>
      <c r="O64" s="509" t="s">
        <v>556</v>
      </c>
      <c r="P64" s="510">
        <v>44350</v>
      </c>
      <c r="Q64" s="343"/>
      <c r="R64" s="314" t="s">
        <v>559</v>
      </c>
      <c r="S64" s="37"/>
      <c r="Y64" s="37"/>
      <c r="Z64" s="37"/>
    </row>
    <row r="65" spans="1:26" s="344" customFormat="1" ht="13.9" customHeight="1">
      <c r="A65" s="505">
        <v>3</v>
      </c>
      <c r="B65" s="506">
        <v>44349</v>
      </c>
      <c r="C65" s="507"/>
      <c r="D65" s="414" t="s">
        <v>869</v>
      </c>
      <c r="E65" s="432" t="s">
        <v>557</v>
      </c>
      <c r="F65" s="432">
        <v>1840</v>
      </c>
      <c r="G65" s="432">
        <v>1794</v>
      </c>
      <c r="H65" s="432">
        <v>1868.5</v>
      </c>
      <c r="I65" s="503" t="s">
        <v>874</v>
      </c>
      <c r="J65" s="491" t="s">
        <v>880</v>
      </c>
      <c r="K65" s="502">
        <f t="shared" ref="K65" si="36">H65-F65</f>
        <v>28.5</v>
      </c>
      <c r="L65" s="498">
        <f t="shared" ref="L65" si="37">(H65*N65)*0.07%</f>
        <v>359.68625000000003</v>
      </c>
      <c r="M65" s="508">
        <f t="shared" ref="M65" si="38">(K65*N65)-L65</f>
        <v>7477.8137500000003</v>
      </c>
      <c r="N65" s="491">
        <v>275</v>
      </c>
      <c r="O65" s="509" t="s">
        <v>556</v>
      </c>
      <c r="P65" s="510">
        <v>44350</v>
      </c>
      <c r="Q65" s="343"/>
      <c r="R65" s="314" t="s">
        <v>559</v>
      </c>
      <c r="S65" s="37"/>
      <c r="Y65" s="37"/>
      <c r="Z65" s="37"/>
    </row>
    <row r="66" spans="1:26" s="344" customFormat="1" ht="13.9" customHeight="1">
      <c r="A66" s="505">
        <v>4</v>
      </c>
      <c r="B66" s="506">
        <v>44349</v>
      </c>
      <c r="C66" s="507"/>
      <c r="D66" s="414" t="s">
        <v>870</v>
      </c>
      <c r="E66" s="432" t="s">
        <v>557</v>
      </c>
      <c r="F66" s="432">
        <v>4530</v>
      </c>
      <c r="G66" s="432">
        <v>4440</v>
      </c>
      <c r="H66" s="432">
        <v>4630</v>
      </c>
      <c r="I66" s="503" t="s">
        <v>875</v>
      </c>
      <c r="J66" s="491" t="s">
        <v>882</v>
      </c>
      <c r="K66" s="502">
        <f t="shared" ref="K66:K68" si="39">H66-F66</f>
        <v>100</v>
      </c>
      <c r="L66" s="498">
        <f t="shared" ref="L66:L68" si="40">(H66*N66)*0.07%</f>
        <v>405.12500000000006</v>
      </c>
      <c r="M66" s="508">
        <f t="shared" ref="M66:M68" si="41">(K66*N66)-L66</f>
        <v>12094.875</v>
      </c>
      <c r="N66" s="491">
        <v>125</v>
      </c>
      <c r="O66" s="509" t="s">
        <v>556</v>
      </c>
      <c r="P66" s="510">
        <v>44350</v>
      </c>
      <c r="Q66" s="343"/>
      <c r="R66" s="314" t="s">
        <v>559</v>
      </c>
      <c r="S66" s="37"/>
      <c r="Y66" s="37"/>
      <c r="Z66" s="37"/>
    </row>
    <row r="67" spans="1:26" s="344" customFormat="1" ht="13.9" customHeight="1">
      <c r="A67" s="505">
        <v>5</v>
      </c>
      <c r="B67" s="506">
        <v>44351</v>
      </c>
      <c r="C67" s="507"/>
      <c r="D67" s="414" t="s">
        <v>855</v>
      </c>
      <c r="E67" s="432" t="s">
        <v>557</v>
      </c>
      <c r="F67" s="432">
        <v>2334</v>
      </c>
      <c r="G67" s="432">
        <v>2289</v>
      </c>
      <c r="H67" s="432">
        <v>2362</v>
      </c>
      <c r="I67" s="503" t="s">
        <v>885</v>
      </c>
      <c r="J67" s="491" t="s">
        <v>902</v>
      </c>
      <c r="K67" s="502">
        <f t="shared" si="39"/>
        <v>28</v>
      </c>
      <c r="L67" s="498">
        <f t="shared" si="40"/>
        <v>496.0200000000001</v>
      </c>
      <c r="M67" s="508">
        <f t="shared" si="41"/>
        <v>7903.98</v>
      </c>
      <c r="N67" s="491">
        <v>300</v>
      </c>
      <c r="O67" s="509" t="s">
        <v>556</v>
      </c>
      <c r="P67" s="510">
        <v>44356</v>
      </c>
      <c r="Q67" s="343"/>
      <c r="R67" s="314" t="s">
        <v>559</v>
      </c>
      <c r="S67" s="37"/>
      <c r="Y67" s="37"/>
      <c r="Z67" s="37"/>
    </row>
    <row r="68" spans="1:26" s="344" customFormat="1" ht="13.9" customHeight="1">
      <c r="A68" s="527">
        <v>6</v>
      </c>
      <c r="B68" s="528">
        <v>44354</v>
      </c>
      <c r="C68" s="529"/>
      <c r="D68" s="471" t="s">
        <v>886</v>
      </c>
      <c r="E68" s="472" t="s">
        <v>557</v>
      </c>
      <c r="F68" s="472">
        <v>1221</v>
      </c>
      <c r="G68" s="472">
        <v>1197</v>
      </c>
      <c r="H68" s="472">
        <v>1200</v>
      </c>
      <c r="I68" s="472" t="s">
        <v>887</v>
      </c>
      <c r="J68" s="472" t="s">
        <v>903</v>
      </c>
      <c r="K68" s="501">
        <f t="shared" si="39"/>
        <v>-21</v>
      </c>
      <c r="L68" s="488">
        <f t="shared" si="40"/>
        <v>462.00000000000006</v>
      </c>
      <c r="M68" s="515">
        <f t="shared" si="41"/>
        <v>-12012</v>
      </c>
      <c r="N68" s="472">
        <v>550</v>
      </c>
      <c r="O68" s="516" t="s">
        <v>620</v>
      </c>
      <c r="P68" s="517">
        <v>44356</v>
      </c>
      <c r="Q68" s="343"/>
      <c r="R68" s="314" t="s">
        <v>559</v>
      </c>
      <c r="S68" s="37"/>
      <c r="Y68" s="37"/>
      <c r="Z68" s="37"/>
    </row>
    <row r="69" spans="1:26" s="344" customFormat="1" ht="13.9" customHeight="1">
      <c r="A69" s="527">
        <v>7</v>
      </c>
      <c r="B69" s="528">
        <v>44355</v>
      </c>
      <c r="C69" s="529"/>
      <c r="D69" s="471" t="s">
        <v>870</v>
      </c>
      <c r="E69" s="472" t="s">
        <v>557</v>
      </c>
      <c r="F69" s="472">
        <v>4650</v>
      </c>
      <c r="G69" s="472">
        <v>4540</v>
      </c>
      <c r="H69" s="472">
        <v>4580</v>
      </c>
      <c r="I69" s="472" t="s">
        <v>896</v>
      </c>
      <c r="J69" s="472" t="s">
        <v>904</v>
      </c>
      <c r="K69" s="501">
        <f t="shared" ref="K69" si="42">H69-F69</f>
        <v>-70</v>
      </c>
      <c r="L69" s="488">
        <f t="shared" ref="L69" si="43">(H69*N69)*0.07%</f>
        <v>400.75000000000006</v>
      </c>
      <c r="M69" s="515">
        <f t="shared" ref="M69" si="44">(K69*N69)-L69</f>
        <v>-9150.75</v>
      </c>
      <c r="N69" s="472">
        <v>125</v>
      </c>
      <c r="O69" s="516" t="s">
        <v>620</v>
      </c>
      <c r="P69" s="517">
        <v>44356</v>
      </c>
      <c r="Q69" s="343"/>
      <c r="R69" s="314" t="s">
        <v>559</v>
      </c>
      <c r="S69" s="37"/>
      <c r="Y69" s="37"/>
      <c r="Z69" s="37"/>
    </row>
    <row r="70" spans="1:26" s="344" customFormat="1" ht="13.9" customHeight="1">
      <c r="A70" s="505">
        <v>8</v>
      </c>
      <c r="B70" s="506">
        <v>44355</v>
      </c>
      <c r="C70" s="507"/>
      <c r="D70" s="414" t="s">
        <v>897</v>
      </c>
      <c r="E70" s="432" t="s">
        <v>557</v>
      </c>
      <c r="F70" s="432">
        <v>968</v>
      </c>
      <c r="G70" s="432">
        <v>949</v>
      </c>
      <c r="H70" s="432">
        <v>980</v>
      </c>
      <c r="I70" s="503" t="s">
        <v>898</v>
      </c>
      <c r="J70" s="491" t="s">
        <v>842</v>
      </c>
      <c r="K70" s="502">
        <f t="shared" ref="K70" si="45">H70-F70</f>
        <v>12</v>
      </c>
      <c r="L70" s="498">
        <f t="shared" ref="L70:L71" si="46">(H70*N70)*0.07%</f>
        <v>480.20000000000005</v>
      </c>
      <c r="M70" s="508">
        <f t="shared" ref="M70" si="47">(K70*N70)-L70</f>
        <v>7919.8</v>
      </c>
      <c r="N70" s="491">
        <v>700</v>
      </c>
      <c r="O70" s="509" t="s">
        <v>556</v>
      </c>
      <c r="P70" s="510">
        <v>44356</v>
      </c>
      <c r="Q70" s="343"/>
      <c r="R70" s="314" t="s">
        <v>559</v>
      </c>
      <c r="S70" s="37"/>
      <c r="Y70" s="37"/>
      <c r="Z70" s="37"/>
    </row>
    <row r="71" spans="1:26" s="344" customFormat="1" ht="13.9" customHeight="1">
      <c r="A71" s="593">
        <v>9</v>
      </c>
      <c r="B71" s="595">
        <v>44358</v>
      </c>
      <c r="C71" s="414" t="s">
        <v>921</v>
      </c>
      <c r="D71" s="490" t="s">
        <v>923</v>
      </c>
      <c r="E71" s="432" t="s">
        <v>557</v>
      </c>
      <c r="F71" s="432">
        <v>2216</v>
      </c>
      <c r="G71" s="432">
        <v>2145</v>
      </c>
      <c r="H71" s="432">
        <v>2255</v>
      </c>
      <c r="I71" s="491">
        <v>2300</v>
      </c>
      <c r="J71" s="597" t="s">
        <v>1003</v>
      </c>
      <c r="K71" s="498">
        <f>H71-F71</f>
        <v>39</v>
      </c>
      <c r="L71" s="498">
        <f t="shared" si="46"/>
        <v>394.62500000000006</v>
      </c>
      <c r="M71" s="597">
        <f>(43.5*250)-494.63</f>
        <v>10380.370000000001</v>
      </c>
      <c r="N71" s="597">
        <v>250</v>
      </c>
      <c r="O71" s="589" t="s">
        <v>556</v>
      </c>
      <c r="P71" s="599">
        <v>44369</v>
      </c>
      <c r="Q71" s="343"/>
      <c r="R71" s="314" t="s">
        <v>559</v>
      </c>
      <c r="S71" s="37"/>
      <c r="Y71" s="37"/>
      <c r="Z71" s="37"/>
    </row>
    <row r="72" spans="1:26" s="344" customFormat="1" ht="13.9" customHeight="1">
      <c r="A72" s="594"/>
      <c r="B72" s="596"/>
      <c r="C72" s="414" t="s">
        <v>922</v>
      </c>
      <c r="D72" s="490" t="s">
        <v>924</v>
      </c>
      <c r="E72" s="432" t="s">
        <v>847</v>
      </c>
      <c r="F72" s="432">
        <v>37</v>
      </c>
      <c r="G72" s="432"/>
      <c r="H72" s="432">
        <v>32.5</v>
      </c>
      <c r="I72" s="491"/>
      <c r="J72" s="598"/>
      <c r="K72" s="499">
        <v>4.5</v>
      </c>
      <c r="L72" s="498">
        <v>100</v>
      </c>
      <c r="M72" s="598"/>
      <c r="N72" s="598"/>
      <c r="O72" s="590"/>
      <c r="P72" s="600"/>
      <c r="Q72" s="343"/>
      <c r="R72" s="314" t="s">
        <v>559</v>
      </c>
      <c r="S72" s="37"/>
      <c r="Y72" s="37"/>
      <c r="Z72" s="37"/>
    </row>
    <row r="73" spans="1:26" s="344" customFormat="1" ht="13.9" customHeight="1">
      <c r="A73" s="583">
        <v>10</v>
      </c>
      <c r="B73" s="585">
        <v>44361</v>
      </c>
      <c r="C73" s="475" t="s">
        <v>921</v>
      </c>
      <c r="D73" s="487" t="s">
        <v>932</v>
      </c>
      <c r="E73" s="476" t="s">
        <v>557</v>
      </c>
      <c r="F73" s="476">
        <v>5440</v>
      </c>
      <c r="G73" s="476">
        <v>5295</v>
      </c>
      <c r="H73" s="476">
        <v>5295</v>
      </c>
      <c r="I73" s="472">
        <v>5700</v>
      </c>
      <c r="J73" s="587" t="s">
        <v>968</v>
      </c>
      <c r="K73" s="488">
        <f>H73-F73</f>
        <v>-145</v>
      </c>
      <c r="L73" s="488">
        <f t="shared" ref="L73" si="48">(H73*N73)*0.07%</f>
        <v>463.31250000000006</v>
      </c>
      <c r="M73" s="587">
        <f>(-89*N73)-563.31</f>
        <v>-11688.31</v>
      </c>
      <c r="N73" s="587">
        <v>125</v>
      </c>
      <c r="O73" s="579" t="s">
        <v>620</v>
      </c>
      <c r="P73" s="581">
        <v>44364</v>
      </c>
      <c r="Q73" s="343"/>
      <c r="R73" s="314" t="s">
        <v>559</v>
      </c>
      <c r="S73" s="37"/>
      <c r="Y73" s="37"/>
      <c r="Z73" s="37"/>
    </row>
    <row r="74" spans="1:26" s="344" customFormat="1" ht="13.9" customHeight="1">
      <c r="A74" s="584"/>
      <c r="B74" s="586"/>
      <c r="C74" s="475" t="s">
        <v>922</v>
      </c>
      <c r="D74" s="487" t="s">
        <v>933</v>
      </c>
      <c r="E74" s="476" t="s">
        <v>847</v>
      </c>
      <c r="F74" s="476">
        <v>74</v>
      </c>
      <c r="G74" s="476">
        <v>18</v>
      </c>
      <c r="H74" s="476"/>
      <c r="I74" s="472"/>
      <c r="J74" s="588"/>
      <c r="K74" s="489">
        <f>F74-G74</f>
        <v>56</v>
      </c>
      <c r="L74" s="488">
        <v>100</v>
      </c>
      <c r="M74" s="588"/>
      <c r="N74" s="588"/>
      <c r="O74" s="580"/>
      <c r="P74" s="582"/>
      <c r="Q74" s="343"/>
      <c r="R74" s="314" t="s">
        <v>559</v>
      </c>
      <c r="S74" s="37"/>
      <c r="Y74" s="37"/>
      <c r="Z74" s="37"/>
    </row>
    <row r="75" spans="1:26" s="344" customFormat="1" ht="13.9" customHeight="1">
      <c r="A75" s="530">
        <v>11</v>
      </c>
      <c r="B75" s="506">
        <v>44362</v>
      </c>
      <c r="C75" s="414"/>
      <c r="D75" s="490" t="s">
        <v>938</v>
      </c>
      <c r="E75" s="432" t="s">
        <v>557</v>
      </c>
      <c r="F75" s="432">
        <v>1071</v>
      </c>
      <c r="G75" s="432">
        <v>1050</v>
      </c>
      <c r="H75" s="432">
        <v>1084</v>
      </c>
      <c r="I75" s="491" t="s">
        <v>939</v>
      </c>
      <c r="J75" s="491" t="s">
        <v>967</v>
      </c>
      <c r="K75" s="502">
        <f t="shared" ref="K75" si="49">H75-F75</f>
        <v>13</v>
      </c>
      <c r="L75" s="498">
        <f t="shared" ref="L75:L76" si="50">(H75*N75)*0.07%</f>
        <v>455.28000000000009</v>
      </c>
      <c r="M75" s="508">
        <f t="shared" ref="M75" si="51">(K75*N75)-L75</f>
        <v>7344.72</v>
      </c>
      <c r="N75" s="491">
        <v>600</v>
      </c>
      <c r="O75" s="509" t="s">
        <v>556</v>
      </c>
      <c r="P75" s="510">
        <v>44364</v>
      </c>
      <c r="Q75" s="343"/>
      <c r="R75" s="314" t="s">
        <v>559</v>
      </c>
      <c r="S75" s="37"/>
      <c r="Y75" s="37"/>
      <c r="Z75" s="37"/>
    </row>
    <row r="76" spans="1:26" s="344" customFormat="1" ht="13.9" customHeight="1">
      <c r="A76" s="593">
        <v>12</v>
      </c>
      <c r="B76" s="595">
        <v>44365</v>
      </c>
      <c r="C76" s="414" t="s">
        <v>921</v>
      </c>
      <c r="D76" s="490" t="s">
        <v>975</v>
      </c>
      <c r="E76" s="432" t="s">
        <v>557</v>
      </c>
      <c r="F76" s="432">
        <v>15500</v>
      </c>
      <c r="G76" s="432">
        <v>15370</v>
      </c>
      <c r="H76" s="432">
        <v>15595</v>
      </c>
      <c r="I76" s="491">
        <v>15700</v>
      </c>
      <c r="J76" s="597" t="s">
        <v>974</v>
      </c>
      <c r="K76" s="498">
        <f>H76-F76</f>
        <v>95</v>
      </c>
      <c r="L76" s="498">
        <f t="shared" si="50"/>
        <v>818.73750000000007</v>
      </c>
      <c r="M76" s="597">
        <f>(80*N76)-918.74</f>
        <v>5081.26</v>
      </c>
      <c r="N76" s="597">
        <v>75</v>
      </c>
      <c r="O76" s="589" t="s">
        <v>556</v>
      </c>
      <c r="P76" s="591">
        <v>44365</v>
      </c>
      <c r="Q76" s="343"/>
      <c r="R76" s="314" t="s">
        <v>559</v>
      </c>
      <c r="S76" s="37"/>
      <c r="Y76" s="37"/>
      <c r="Z76" s="37"/>
    </row>
    <row r="77" spans="1:26" s="344" customFormat="1" ht="13.9" customHeight="1">
      <c r="A77" s="594"/>
      <c r="B77" s="596"/>
      <c r="C77" s="414" t="s">
        <v>922</v>
      </c>
      <c r="D77" s="490" t="s">
        <v>976</v>
      </c>
      <c r="E77" s="432" t="s">
        <v>847</v>
      </c>
      <c r="F77" s="432">
        <v>102.5</v>
      </c>
      <c r="G77" s="432"/>
      <c r="H77" s="432">
        <v>117.5</v>
      </c>
      <c r="I77" s="491"/>
      <c r="J77" s="598"/>
      <c r="K77" s="499">
        <f>F77-H77</f>
        <v>-15</v>
      </c>
      <c r="L77" s="498">
        <v>100</v>
      </c>
      <c r="M77" s="598"/>
      <c r="N77" s="598"/>
      <c r="O77" s="590"/>
      <c r="P77" s="592"/>
      <c r="Q77" s="343"/>
      <c r="R77" s="314" t="s">
        <v>559</v>
      </c>
      <c r="S77" s="37"/>
      <c r="Y77" s="37"/>
      <c r="Z77" s="37"/>
    </row>
    <row r="78" spans="1:26" s="344" customFormat="1" ht="13.9" customHeight="1">
      <c r="A78" s="530">
        <v>13</v>
      </c>
      <c r="B78" s="531">
        <v>44365</v>
      </c>
      <c r="C78" s="414"/>
      <c r="D78" s="490" t="s">
        <v>977</v>
      </c>
      <c r="E78" s="432" t="s">
        <v>557</v>
      </c>
      <c r="F78" s="432">
        <v>1076</v>
      </c>
      <c r="G78" s="432">
        <v>1060</v>
      </c>
      <c r="H78" s="432">
        <v>1086</v>
      </c>
      <c r="I78" s="491" t="s">
        <v>939</v>
      </c>
      <c r="J78" s="491" t="s">
        <v>978</v>
      </c>
      <c r="K78" s="502">
        <f t="shared" ref="K78" si="52">H78-F78</f>
        <v>10</v>
      </c>
      <c r="L78" s="498">
        <f t="shared" ref="L78" si="53">(H78*N78)*0.07%</f>
        <v>646.17000000000007</v>
      </c>
      <c r="M78" s="508">
        <f t="shared" ref="M78" si="54">(K78*N78)-L78</f>
        <v>7853.83</v>
      </c>
      <c r="N78" s="491">
        <v>850</v>
      </c>
      <c r="O78" s="509" t="s">
        <v>556</v>
      </c>
      <c r="P78" s="511">
        <v>44365</v>
      </c>
      <c r="Q78" s="343"/>
      <c r="R78" s="314" t="s">
        <v>559</v>
      </c>
      <c r="S78" s="37"/>
      <c r="Y78" s="37"/>
      <c r="Z78" s="37"/>
    </row>
    <row r="79" spans="1:26" s="344" customFormat="1" ht="13.9" customHeight="1">
      <c r="A79" s="532">
        <v>14</v>
      </c>
      <c r="B79" s="533">
        <v>44365</v>
      </c>
      <c r="C79" s="523"/>
      <c r="D79" s="524" t="s">
        <v>979</v>
      </c>
      <c r="E79" s="525" t="s">
        <v>557</v>
      </c>
      <c r="F79" s="525">
        <v>981</v>
      </c>
      <c r="G79" s="525">
        <v>962</v>
      </c>
      <c r="H79" s="525">
        <v>982.5</v>
      </c>
      <c r="I79" s="526" t="s">
        <v>980</v>
      </c>
      <c r="J79" s="526" t="s">
        <v>1050</v>
      </c>
      <c r="K79" s="534">
        <f t="shared" ref="K79:K80" si="55">H79-F79</f>
        <v>1.5</v>
      </c>
      <c r="L79" s="535">
        <f t="shared" ref="L79:L80" si="56">(H79*N79)*0.07%</f>
        <v>481.42500000000007</v>
      </c>
      <c r="M79" s="536">
        <f t="shared" ref="M79:M80" si="57">(K79*N79)-L79</f>
        <v>568.57499999999993</v>
      </c>
      <c r="N79" s="526">
        <v>700</v>
      </c>
      <c r="O79" s="537" t="s">
        <v>665</v>
      </c>
      <c r="P79" s="538">
        <v>44371</v>
      </c>
      <c r="Q79" s="343"/>
      <c r="R79" s="314" t="s">
        <v>792</v>
      </c>
      <c r="S79" s="37"/>
      <c r="Y79" s="37"/>
      <c r="Z79" s="37"/>
    </row>
    <row r="80" spans="1:26" s="344" customFormat="1" ht="13.9" customHeight="1">
      <c r="A80" s="530">
        <v>15</v>
      </c>
      <c r="B80" s="531">
        <v>44371</v>
      </c>
      <c r="C80" s="414"/>
      <c r="D80" s="490" t="s">
        <v>1054</v>
      </c>
      <c r="E80" s="432" t="s">
        <v>557</v>
      </c>
      <c r="F80" s="432">
        <v>1034</v>
      </c>
      <c r="G80" s="432">
        <v>1014</v>
      </c>
      <c r="H80" s="432">
        <v>1049</v>
      </c>
      <c r="I80" s="491" t="s">
        <v>1056</v>
      </c>
      <c r="J80" s="491" t="s">
        <v>1055</v>
      </c>
      <c r="K80" s="502">
        <f t="shared" si="55"/>
        <v>15</v>
      </c>
      <c r="L80" s="498">
        <f t="shared" si="56"/>
        <v>440.58000000000004</v>
      </c>
      <c r="M80" s="508">
        <f t="shared" si="57"/>
        <v>8559.42</v>
      </c>
      <c r="N80" s="491">
        <v>600</v>
      </c>
      <c r="O80" s="509" t="s">
        <v>556</v>
      </c>
      <c r="P80" s="511">
        <v>44371</v>
      </c>
      <c r="Q80" s="343"/>
      <c r="R80" s="314"/>
      <c r="S80" s="37"/>
      <c r="Y80" s="37"/>
      <c r="Z80" s="37"/>
    </row>
    <row r="81" spans="1:34" s="344" customFormat="1" ht="13.9" customHeight="1">
      <c r="A81" s="539"/>
      <c r="B81" s="540"/>
      <c r="C81" s="383"/>
      <c r="D81" s="477"/>
      <c r="E81" s="384"/>
      <c r="F81" s="384"/>
      <c r="G81" s="384"/>
      <c r="H81" s="384"/>
      <c r="I81" s="478"/>
      <c r="J81" s="504"/>
      <c r="K81" s="480"/>
      <c r="L81" s="479"/>
      <c r="M81" s="504"/>
      <c r="N81" s="504"/>
      <c r="O81" s="482"/>
      <c r="P81" s="483"/>
      <c r="Q81" s="343"/>
      <c r="R81" s="314"/>
      <c r="S81" s="37"/>
      <c r="Y81" s="37"/>
      <c r="Z81" s="37"/>
    </row>
    <row r="82" spans="1:34" s="344" customFormat="1" ht="13.9" customHeight="1">
      <c r="A82" s="473"/>
      <c r="B82" s="474"/>
      <c r="C82" s="383"/>
      <c r="D82" s="477"/>
      <c r="E82" s="384"/>
      <c r="F82" s="384"/>
      <c r="G82" s="384"/>
      <c r="H82" s="384"/>
      <c r="I82" s="478"/>
      <c r="J82" s="481"/>
      <c r="K82" s="480"/>
      <c r="L82" s="479"/>
      <c r="M82" s="481"/>
      <c r="N82" s="481"/>
      <c r="O82" s="482"/>
      <c r="P82" s="483"/>
      <c r="Q82" s="343"/>
      <c r="R82" s="314"/>
      <c r="S82" s="37"/>
      <c r="Y82" s="37"/>
      <c r="Z82" s="37"/>
    </row>
    <row r="83" spans="1:34" s="344" customFormat="1" ht="13.9" customHeight="1">
      <c r="A83" s="447"/>
      <c r="B83" s="388"/>
      <c r="C83" s="389"/>
      <c r="D83" s="383"/>
      <c r="E83" s="384"/>
      <c r="F83" s="384"/>
      <c r="G83" s="478"/>
      <c r="H83" s="384"/>
      <c r="I83" s="478"/>
      <c r="J83" s="478"/>
      <c r="K83" s="478"/>
      <c r="L83" s="480"/>
      <c r="M83" s="484"/>
      <c r="N83" s="478"/>
      <c r="O83" s="485"/>
      <c r="P83" s="486"/>
      <c r="Q83" s="343"/>
      <c r="R83" s="314"/>
      <c r="S83" s="37"/>
      <c r="Y83" s="37"/>
      <c r="Z83" s="37"/>
    </row>
    <row r="84" spans="1:34" s="344" customFormat="1" ht="13.9" customHeight="1">
      <c r="A84" s="400"/>
      <c r="B84" s="394"/>
      <c r="C84" s="401"/>
      <c r="D84" s="402"/>
      <c r="E84" s="334"/>
      <c r="F84" s="370"/>
      <c r="G84" s="370"/>
      <c r="H84" s="370"/>
      <c r="I84" s="369"/>
      <c r="J84" s="369"/>
      <c r="K84" s="369"/>
      <c r="L84" s="369"/>
      <c r="M84" s="369"/>
      <c r="N84" s="369"/>
      <c r="O84" s="369"/>
      <c r="P84" s="369"/>
      <c r="Q84" s="343"/>
      <c r="R84" s="314"/>
      <c r="S84" s="37"/>
      <c r="Y84" s="37"/>
      <c r="Z84" s="37"/>
    </row>
    <row r="85" spans="1:34" s="3" customFormat="1">
      <c r="A85" s="41"/>
      <c r="B85" s="42"/>
      <c r="C85" s="43"/>
      <c r="D85" s="44"/>
      <c r="E85" s="45"/>
      <c r="F85" s="46"/>
      <c r="G85" s="46"/>
      <c r="H85" s="46"/>
      <c r="I85" s="46"/>
      <c r="J85" s="14"/>
      <c r="K85" s="88"/>
      <c r="L85" s="88"/>
      <c r="M85" s="14"/>
      <c r="N85" s="13"/>
      <c r="O85" s="89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15">
      <c r="A86" s="47" t="s">
        <v>573</v>
      </c>
      <c r="B86" s="47"/>
      <c r="C86" s="47"/>
      <c r="D86" s="47"/>
      <c r="E86" s="48"/>
      <c r="F86" s="46"/>
      <c r="G86" s="46"/>
      <c r="H86" s="46"/>
      <c r="I86" s="46"/>
      <c r="J86" s="50"/>
      <c r="K86" s="9"/>
      <c r="L86" s="9"/>
      <c r="M86" s="9"/>
      <c r="N86" s="8"/>
      <c r="O86" s="50"/>
      <c r="P86" s="2"/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" customFormat="1" ht="38.25">
      <c r="A87" s="18" t="s">
        <v>16</v>
      </c>
      <c r="B87" s="18" t="s">
        <v>534</v>
      </c>
      <c r="C87" s="18"/>
      <c r="D87" s="19" t="s">
        <v>545</v>
      </c>
      <c r="E87" s="18" t="s">
        <v>546</v>
      </c>
      <c r="F87" s="18" t="s">
        <v>547</v>
      </c>
      <c r="G87" s="49" t="s">
        <v>566</v>
      </c>
      <c r="H87" s="18" t="s">
        <v>549</v>
      </c>
      <c r="I87" s="18" t="s">
        <v>550</v>
      </c>
      <c r="J87" s="17" t="s">
        <v>551</v>
      </c>
      <c r="K87" s="17" t="s">
        <v>574</v>
      </c>
      <c r="L87" s="60" t="s">
        <v>818</v>
      </c>
      <c r="M87" s="74" t="s">
        <v>568</v>
      </c>
      <c r="N87" s="18" t="s">
        <v>569</v>
      </c>
      <c r="O87" s="18" t="s">
        <v>554</v>
      </c>
      <c r="P87" s="19" t="s">
        <v>555</v>
      </c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7" customFormat="1" ht="14.25">
      <c r="A88" s="505">
        <v>1</v>
      </c>
      <c r="B88" s="506">
        <v>44344</v>
      </c>
      <c r="C88" s="507"/>
      <c r="D88" s="414" t="s">
        <v>940</v>
      </c>
      <c r="E88" s="432" t="s">
        <v>847</v>
      </c>
      <c r="F88" s="432">
        <v>2.5499999999999998</v>
      </c>
      <c r="G88" s="432">
        <v>3.8</v>
      </c>
      <c r="H88" s="432">
        <v>1.4</v>
      </c>
      <c r="I88" s="491">
        <v>0.1</v>
      </c>
      <c r="J88" s="491" t="s">
        <v>929</v>
      </c>
      <c r="K88" s="491">
        <f>F88-H88</f>
        <v>1.1499999999999999</v>
      </c>
      <c r="L88" s="491">
        <v>100</v>
      </c>
      <c r="M88" s="508">
        <f t="shared" ref="M88:M93" si="58">(K88*N88)-L88</f>
        <v>4500</v>
      </c>
      <c r="N88" s="491">
        <v>4000</v>
      </c>
      <c r="O88" s="509" t="s">
        <v>556</v>
      </c>
      <c r="P88" s="510">
        <v>44361</v>
      </c>
      <c r="Q88" s="343"/>
      <c r="R88" s="314" t="s">
        <v>792</v>
      </c>
      <c r="Z88" s="344"/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 ht="14.25">
      <c r="A89" s="505">
        <v>2</v>
      </c>
      <c r="B89" s="506">
        <v>44347</v>
      </c>
      <c r="C89" s="507"/>
      <c r="D89" s="414" t="s">
        <v>861</v>
      </c>
      <c r="E89" s="432" t="s">
        <v>557</v>
      </c>
      <c r="F89" s="432">
        <v>64</v>
      </c>
      <c r="G89" s="432">
        <v>17</v>
      </c>
      <c r="H89" s="432">
        <v>76</v>
      </c>
      <c r="I89" s="491" t="s">
        <v>851</v>
      </c>
      <c r="J89" s="491" t="s">
        <v>842</v>
      </c>
      <c r="K89" s="491">
        <f t="shared" ref="K89:K94" si="59">H89-F89</f>
        <v>12</v>
      </c>
      <c r="L89" s="491">
        <v>100</v>
      </c>
      <c r="M89" s="508">
        <f t="shared" si="58"/>
        <v>800</v>
      </c>
      <c r="N89" s="491">
        <v>75</v>
      </c>
      <c r="O89" s="509" t="s">
        <v>556</v>
      </c>
      <c r="P89" s="510">
        <v>44348</v>
      </c>
      <c r="Q89" s="343"/>
      <c r="R89" s="314" t="s">
        <v>559</v>
      </c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34" s="37" customFormat="1" ht="15">
      <c r="A90" s="505">
        <v>3</v>
      </c>
      <c r="B90" s="506">
        <v>44349</v>
      </c>
      <c r="C90" s="507"/>
      <c r="D90" s="414" t="s">
        <v>871</v>
      </c>
      <c r="E90" s="432" t="s">
        <v>557</v>
      </c>
      <c r="F90" s="432">
        <v>57.5</v>
      </c>
      <c r="G90" s="432">
        <v>17</v>
      </c>
      <c r="H90" s="432">
        <v>71.5</v>
      </c>
      <c r="I90" s="491" t="s">
        <v>872</v>
      </c>
      <c r="J90" s="491" t="s">
        <v>873</v>
      </c>
      <c r="K90" s="491">
        <f t="shared" si="59"/>
        <v>14</v>
      </c>
      <c r="L90" s="491">
        <v>100</v>
      </c>
      <c r="M90" s="508">
        <f t="shared" si="58"/>
        <v>950</v>
      </c>
      <c r="N90" s="491">
        <v>75</v>
      </c>
      <c r="O90" s="509" t="s">
        <v>556</v>
      </c>
      <c r="P90" s="511">
        <v>44349</v>
      </c>
      <c r="Q90" s="343"/>
      <c r="R90" s="314" t="s">
        <v>559</v>
      </c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34" s="37" customFormat="1" ht="15">
      <c r="A91" s="505">
        <v>4</v>
      </c>
      <c r="B91" s="506">
        <v>44354</v>
      </c>
      <c r="C91" s="507"/>
      <c r="D91" s="414" t="s">
        <v>889</v>
      </c>
      <c r="E91" s="432" t="s">
        <v>557</v>
      </c>
      <c r="F91" s="432">
        <v>40.5</v>
      </c>
      <c r="G91" s="432">
        <v>27</v>
      </c>
      <c r="H91" s="432">
        <v>52.5</v>
      </c>
      <c r="I91" s="491" t="s">
        <v>890</v>
      </c>
      <c r="J91" s="491" t="s">
        <v>842</v>
      </c>
      <c r="K91" s="491">
        <f t="shared" si="59"/>
        <v>12</v>
      </c>
      <c r="L91" s="491">
        <v>100</v>
      </c>
      <c r="M91" s="508">
        <f t="shared" si="58"/>
        <v>3800</v>
      </c>
      <c r="N91" s="491">
        <v>325</v>
      </c>
      <c r="O91" s="509" t="s">
        <v>556</v>
      </c>
      <c r="P91" s="511">
        <v>44354</v>
      </c>
      <c r="Q91" s="343"/>
      <c r="R91" s="314" t="s">
        <v>559</v>
      </c>
      <c r="Z91" s="344"/>
      <c r="AA91" s="344"/>
      <c r="AB91" s="344"/>
      <c r="AC91" s="344"/>
      <c r="AD91" s="344"/>
      <c r="AE91" s="344"/>
      <c r="AF91" s="344"/>
      <c r="AG91" s="344"/>
      <c r="AH91" s="344"/>
    </row>
    <row r="92" spans="1:34" s="37" customFormat="1" ht="14.25">
      <c r="A92" s="505">
        <v>5</v>
      </c>
      <c r="B92" s="506">
        <v>44356</v>
      </c>
      <c r="C92" s="507"/>
      <c r="D92" s="414" t="s">
        <v>905</v>
      </c>
      <c r="E92" s="432" t="s">
        <v>557</v>
      </c>
      <c r="F92" s="432">
        <v>18</v>
      </c>
      <c r="G92" s="432">
        <v>9</v>
      </c>
      <c r="H92" s="432">
        <v>22</v>
      </c>
      <c r="I92" s="491" t="s">
        <v>906</v>
      </c>
      <c r="J92" s="491" t="s">
        <v>912</v>
      </c>
      <c r="K92" s="491">
        <f t="shared" si="59"/>
        <v>4</v>
      </c>
      <c r="L92" s="491">
        <v>100</v>
      </c>
      <c r="M92" s="508">
        <f t="shared" si="58"/>
        <v>2300</v>
      </c>
      <c r="N92" s="491">
        <v>600</v>
      </c>
      <c r="O92" s="509" t="s">
        <v>556</v>
      </c>
      <c r="P92" s="510">
        <v>44357</v>
      </c>
      <c r="Q92" s="343"/>
      <c r="R92" s="314" t="s">
        <v>559</v>
      </c>
      <c r="Z92" s="344"/>
      <c r="AA92" s="344"/>
      <c r="AB92" s="344"/>
      <c r="AC92" s="344"/>
      <c r="AD92" s="344"/>
      <c r="AE92" s="344"/>
      <c r="AF92" s="344"/>
      <c r="AG92" s="344"/>
      <c r="AH92" s="344"/>
    </row>
    <row r="93" spans="1:34" s="37" customFormat="1" ht="14.25">
      <c r="A93" s="512">
        <v>6</v>
      </c>
      <c r="B93" s="513">
        <v>44357</v>
      </c>
      <c r="C93" s="514"/>
      <c r="D93" s="475" t="s">
        <v>910</v>
      </c>
      <c r="E93" s="476" t="s">
        <v>557</v>
      </c>
      <c r="F93" s="476">
        <v>63.5</v>
      </c>
      <c r="G93" s="476">
        <v>17</v>
      </c>
      <c r="H93" s="476">
        <v>17</v>
      </c>
      <c r="I93" s="472" t="s">
        <v>911</v>
      </c>
      <c r="J93" s="472" t="s">
        <v>928</v>
      </c>
      <c r="K93" s="472">
        <f t="shared" si="59"/>
        <v>-46.5</v>
      </c>
      <c r="L93" s="472">
        <v>100</v>
      </c>
      <c r="M93" s="515">
        <f t="shared" si="58"/>
        <v>-3587.5</v>
      </c>
      <c r="N93" s="472">
        <v>75</v>
      </c>
      <c r="O93" s="516" t="s">
        <v>620</v>
      </c>
      <c r="P93" s="517">
        <v>44361</v>
      </c>
      <c r="Q93" s="343"/>
      <c r="R93" s="314" t="s">
        <v>559</v>
      </c>
      <c r="Z93" s="344"/>
      <c r="AA93" s="344"/>
      <c r="AB93" s="344"/>
      <c r="AC93" s="344"/>
      <c r="AD93" s="344"/>
      <c r="AE93" s="344"/>
      <c r="AF93" s="344"/>
      <c r="AG93" s="344"/>
      <c r="AH93" s="344"/>
    </row>
    <row r="94" spans="1:34" s="37" customFormat="1" ht="14.25">
      <c r="A94" s="512">
        <v>7</v>
      </c>
      <c r="B94" s="513">
        <v>44358</v>
      </c>
      <c r="C94" s="514"/>
      <c r="D94" s="475" t="s">
        <v>919</v>
      </c>
      <c r="E94" s="476" t="s">
        <v>557</v>
      </c>
      <c r="F94" s="476">
        <v>8.25</v>
      </c>
      <c r="G94" s="476">
        <v>4.5</v>
      </c>
      <c r="H94" s="476">
        <v>4.5</v>
      </c>
      <c r="I94" s="472" t="s">
        <v>920</v>
      </c>
      <c r="J94" s="472" t="s">
        <v>949</v>
      </c>
      <c r="K94" s="472">
        <f t="shared" si="59"/>
        <v>-3.75</v>
      </c>
      <c r="L94" s="472">
        <v>100</v>
      </c>
      <c r="M94" s="515">
        <f t="shared" ref="M94" si="60">(K94*N94)-L94</f>
        <v>-5912.5</v>
      </c>
      <c r="N94" s="472">
        <v>1550</v>
      </c>
      <c r="O94" s="516" t="s">
        <v>620</v>
      </c>
      <c r="P94" s="517">
        <v>44363</v>
      </c>
      <c r="Q94" s="343"/>
      <c r="R94" s="314" t="s">
        <v>559</v>
      </c>
      <c r="Z94" s="344"/>
      <c r="AA94" s="344"/>
      <c r="AB94" s="344"/>
      <c r="AC94" s="344"/>
      <c r="AD94" s="344"/>
      <c r="AE94" s="344"/>
      <c r="AF94" s="344"/>
      <c r="AG94" s="344"/>
      <c r="AH94" s="344"/>
    </row>
    <row r="95" spans="1:34" s="37" customFormat="1" ht="14.25">
      <c r="A95" s="505">
        <v>8</v>
      </c>
      <c r="B95" s="506">
        <v>44362</v>
      </c>
      <c r="C95" s="507"/>
      <c r="D95" s="414" t="s">
        <v>941</v>
      </c>
      <c r="E95" s="432" t="s">
        <v>847</v>
      </c>
      <c r="F95" s="432">
        <v>2.1</v>
      </c>
      <c r="G95" s="432">
        <v>3.6</v>
      </c>
      <c r="H95" s="432">
        <v>0.95</v>
      </c>
      <c r="I95" s="491">
        <v>0.1</v>
      </c>
      <c r="J95" s="491" t="s">
        <v>929</v>
      </c>
      <c r="K95" s="491">
        <f>F95-H95</f>
        <v>1.1500000000000001</v>
      </c>
      <c r="L95" s="491">
        <v>100</v>
      </c>
      <c r="M95" s="508">
        <f t="shared" ref="M95" si="61">(K95*N95)-L95</f>
        <v>4500.0000000000009</v>
      </c>
      <c r="N95" s="491">
        <v>4000</v>
      </c>
      <c r="O95" s="509" t="s">
        <v>556</v>
      </c>
      <c r="P95" s="510">
        <v>44363</v>
      </c>
      <c r="Q95" s="343"/>
      <c r="R95" s="314" t="s">
        <v>792</v>
      </c>
      <c r="Z95" s="344"/>
      <c r="AA95" s="344"/>
      <c r="AB95" s="344"/>
      <c r="AC95" s="344"/>
      <c r="AD95" s="344"/>
      <c r="AE95" s="344"/>
      <c r="AF95" s="344"/>
      <c r="AG95" s="344"/>
      <c r="AH95" s="344"/>
    </row>
    <row r="96" spans="1:34" s="37" customFormat="1" ht="14.25">
      <c r="A96" s="505">
        <v>9</v>
      </c>
      <c r="B96" s="506">
        <v>44362</v>
      </c>
      <c r="C96" s="507"/>
      <c r="D96" s="414" t="s">
        <v>934</v>
      </c>
      <c r="E96" s="432" t="s">
        <v>557</v>
      </c>
      <c r="F96" s="432">
        <v>145</v>
      </c>
      <c r="G96" s="432">
        <v>40</v>
      </c>
      <c r="H96" s="432">
        <v>210</v>
      </c>
      <c r="I96" s="491" t="s">
        <v>935</v>
      </c>
      <c r="J96" s="491" t="s">
        <v>950</v>
      </c>
      <c r="K96" s="491">
        <f>H96-F96</f>
        <v>65</v>
      </c>
      <c r="L96" s="491">
        <v>100</v>
      </c>
      <c r="M96" s="508">
        <f t="shared" ref="M96:M99" si="62">(K96*N96)-L96</f>
        <v>1525</v>
      </c>
      <c r="N96" s="491">
        <v>25</v>
      </c>
      <c r="O96" s="509" t="s">
        <v>556</v>
      </c>
      <c r="P96" s="510">
        <v>44363</v>
      </c>
      <c r="Q96" s="343"/>
      <c r="R96" s="314" t="s">
        <v>792</v>
      </c>
      <c r="Z96" s="344"/>
      <c r="AA96" s="344"/>
      <c r="AB96" s="344"/>
      <c r="AC96" s="344"/>
      <c r="AD96" s="344"/>
      <c r="AE96" s="344"/>
      <c r="AF96" s="344"/>
      <c r="AG96" s="344"/>
      <c r="AH96" s="344"/>
    </row>
    <row r="97" spans="1:34" s="37" customFormat="1" ht="14.25">
      <c r="A97" s="505">
        <v>10</v>
      </c>
      <c r="B97" s="506">
        <v>44362</v>
      </c>
      <c r="C97" s="507"/>
      <c r="D97" s="414" t="s">
        <v>942</v>
      </c>
      <c r="E97" s="432" t="s">
        <v>847</v>
      </c>
      <c r="F97" s="432">
        <v>2.4500000000000002</v>
      </c>
      <c r="G97" s="432">
        <v>4</v>
      </c>
      <c r="H97" s="432">
        <v>1.45</v>
      </c>
      <c r="I97" s="491">
        <v>0.1</v>
      </c>
      <c r="J97" s="491" t="s">
        <v>948</v>
      </c>
      <c r="K97" s="491">
        <f>F97-H97</f>
        <v>1.0000000000000002</v>
      </c>
      <c r="L97" s="491">
        <v>100</v>
      </c>
      <c r="M97" s="508">
        <f t="shared" si="62"/>
        <v>2900.0000000000005</v>
      </c>
      <c r="N97" s="491">
        <v>3000</v>
      </c>
      <c r="O97" s="509" t="s">
        <v>556</v>
      </c>
      <c r="P97" s="510">
        <v>44363</v>
      </c>
      <c r="Q97" s="343"/>
      <c r="R97" s="314" t="s">
        <v>559</v>
      </c>
      <c r="Z97" s="344"/>
      <c r="AA97" s="344"/>
      <c r="AB97" s="344"/>
      <c r="AC97" s="344"/>
      <c r="AD97" s="344"/>
      <c r="AE97" s="344"/>
      <c r="AF97" s="344"/>
      <c r="AG97" s="344"/>
      <c r="AH97" s="344"/>
    </row>
    <row r="98" spans="1:34" s="37" customFormat="1" ht="14.25">
      <c r="A98" s="512">
        <v>11</v>
      </c>
      <c r="B98" s="513">
        <v>44363</v>
      </c>
      <c r="C98" s="514"/>
      <c r="D98" s="475" t="s">
        <v>953</v>
      </c>
      <c r="E98" s="476" t="s">
        <v>557</v>
      </c>
      <c r="F98" s="476">
        <v>21.5</v>
      </c>
      <c r="G98" s="476">
        <v>11</v>
      </c>
      <c r="H98" s="476">
        <v>12</v>
      </c>
      <c r="I98" s="472">
        <v>40</v>
      </c>
      <c r="J98" s="472" t="s">
        <v>961</v>
      </c>
      <c r="K98" s="472">
        <f>H98-F98</f>
        <v>-9.5</v>
      </c>
      <c r="L98" s="472">
        <v>100</v>
      </c>
      <c r="M98" s="515">
        <f t="shared" si="62"/>
        <v>-5325</v>
      </c>
      <c r="N98" s="472">
        <v>550</v>
      </c>
      <c r="O98" s="516" t="s">
        <v>620</v>
      </c>
      <c r="P98" s="517">
        <v>44364</v>
      </c>
      <c r="Q98" s="343"/>
      <c r="R98" s="314" t="s">
        <v>792</v>
      </c>
      <c r="Z98" s="344"/>
      <c r="AA98" s="344"/>
      <c r="AB98" s="344"/>
      <c r="AC98" s="344"/>
      <c r="AD98" s="344"/>
      <c r="AE98" s="344"/>
      <c r="AF98" s="344"/>
      <c r="AG98" s="344"/>
      <c r="AH98" s="344"/>
    </row>
    <row r="99" spans="1:34" s="37" customFormat="1" ht="14.25">
      <c r="A99" s="512">
        <v>12</v>
      </c>
      <c r="B99" s="513">
        <v>44364</v>
      </c>
      <c r="C99" s="514"/>
      <c r="D99" s="475" t="s">
        <v>959</v>
      </c>
      <c r="E99" s="476" t="s">
        <v>557</v>
      </c>
      <c r="F99" s="476">
        <v>340</v>
      </c>
      <c r="G99" s="476">
        <v>190</v>
      </c>
      <c r="H99" s="476">
        <v>190</v>
      </c>
      <c r="I99" s="472" t="s">
        <v>960</v>
      </c>
      <c r="J99" s="472" t="s">
        <v>973</v>
      </c>
      <c r="K99" s="472">
        <f t="shared" ref="K99" si="63">H99-F99</f>
        <v>-150</v>
      </c>
      <c r="L99" s="472">
        <v>100</v>
      </c>
      <c r="M99" s="515">
        <f t="shared" si="62"/>
        <v>-3850</v>
      </c>
      <c r="N99" s="472">
        <v>25</v>
      </c>
      <c r="O99" s="516" t="s">
        <v>620</v>
      </c>
      <c r="P99" s="517">
        <v>44365</v>
      </c>
      <c r="Q99" s="343"/>
      <c r="R99" s="314" t="s">
        <v>559</v>
      </c>
      <c r="Z99" s="344"/>
      <c r="AA99" s="344"/>
      <c r="AB99" s="344"/>
      <c r="AC99" s="344"/>
      <c r="AD99" s="344"/>
      <c r="AE99" s="344"/>
      <c r="AF99" s="344"/>
      <c r="AG99" s="344"/>
      <c r="AH99" s="344"/>
    </row>
    <row r="100" spans="1:34" s="37" customFormat="1" ht="15">
      <c r="A100" s="505">
        <v>13</v>
      </c>
      <c r="B100" s="506">
        <v>44364</v>
      </c>
      <c r="C100" s="507"/>
      <c r="D100" s="414" t="s">
        <v>962</v>
      </c>
      <c r="E100" s="432" t="s">
        <v>557</v>
      </c>
      <c r="F100" s="432">
        <v>39</v>
      </c>
      <c r="G100" s="432">
        <v>18</v>
      </c>
      <c r="H100" s="432">
        <v>45.5</v>
      </c>
      <c r="I100" s="491" t="s">
        <v>963</v>
      </c>
      <c r="J100" s="491" t="s">
        <v>964</v>
      </c>
      <c r="K100" s="491">
        <f t="shared" ref="K100" si="64">H100-F100</f>
        <v>6.5</v>
      </c>
      <c r="L100" s="491">
        <v>100</v>
      </c>
      <c r="M100" s="508">
        <f t="shared" ref="M100" si="65">(K100*N100)-L100</f>
        <v>1525</v>
      </c>
      <c r="N100" s="491">
        <v>250</v>
      </c>
      <c r="O100" s="509" t="s">
        <v>556</v>
      </c>
      <c r="P100" s="511">
        <v>44364</v>
      </c>
      <c r="Q100" s="343"/>
      <c r="R100" s="314" t="s">
        <v>559</v>
      </c>
      <c r="Z100" s="344"/>
      <c r="AA100" s="344"/>
      <c r="AB100" s="344"/>
      <c r="AC100" s="344"/>
      <c r="AD100" s="344"/>
      <c r="AE100" s="344"/>
      <c r="AF100" s="344"/>
      <c r="AG100" s="344"/>
      <c r="AH100" s="344"/>
    </row>
    <row r="101" spans="1:34" s="37" customFormat="1" ht="15">
      <c r="A101" s="505">
        <v>14</v>
      </c>
      <c r="B101" s="506">
        <v>44364</v>
      </c>
      <c r="C101" s="507"/>
      <c r="D101" s="414" t="s">
        <v>965</v>
      </c>
      <c r="E101" s="432" t="s">
        <v>557</v>
      </c>
      <c r="F101" s="432">
        <v>13.5</v>
      </c>
      <c r="G101" s="432"/>
      <c r="H101" s="432">
        <v>26</v>
      </c>
      <c r="I101" s="491">
        <v>40</v>
      </c>
      <c r="J101" s="491" t="s">
        <v>966</v>
      </c>
      <c r="K101" s="491">
        <f t="shared" ref="K101" si="66">H101-F101</f>
        <v>12.5</v>
      </c>
      <c r="L101" s="491">
        <v>100</v>
      </c>
      <c r="M101" s="508">
        <f t="shared" ref="M101:M103" si="67">(K101*N101)-L101</f>
        <v>837.5</v>
      </c>
      <c r="N101" s="491">
        <v>75</v>
      </c>
      <c r="O101" s="509" t="s">
        <v>556</v>
      </c>
      <c r="P101" s="511">
        <v>44364</v>
      </c>
      <c r="Q101" s="343"/>
      <c r="R101" s="314" t="s">
        <v>792</v>
      </c>
      <c r="Z101" s="344"/>
      <c r="AA101" s="344"/>
      <c r="AB101" s="344"/>
      <c r="AC101" s="344"/>
      <c r="AD101" s="344"/>
      <c r="AE101" s="344"/>
      <c r="AF101" s="344"/>
      <c r="AG101" s="344"/>
      <c r="AH101" s="344"/>
    </row>
    <row r="102" spans="1:34" s="37" customFormat="1" ht="14.25">
      <c r="A102" s="505">
        <v>15</v>
      </c>
      <c r="B102" s="506">
        <v>44365</v>
      </c>
      <c r="C102" s="507"/>
      <c r="D102" s="414" t="s">
        <v>981</v>
      </c>
      <c r="E102" s="432" t="s">
        <v>847</v>
      </c>
      <c r="F102" s="432">
        <v>1.2</v>
      </c>
      <c r="G102" s="432">
        <v>2.25</v>
      </c>
      <c r="H102" s="432">
        <v>0.1</v>
      </c>
      <c r="I102" s="491">
        <v>0.1</v>
      </c>
      <c r="J102" s="491" t="s">
        <v>1005</v>
      </c>
      <c r="K102" s="491">
        <f>F102-H102</f>
        <v>1.0999999999999999</v>
      </c>
      <c r="L102" s="491">
        <v>100</v>
      </c>
      <c r="M102" s="508">
        <f t="shared" si="67"/>
        <v>4299.9999999999991</v>
      </c>
      <c r="N102" s="491">
        <v>4000</v>
      </c>
      <c r="O102" s="509" t="s">
        <v>556</v>
      </c>
      <c r="P102" s="510">
        <v>44369</v>
      </c>
      <c r="Q102" s="343"/>
      <c r="R102" s="314" t="s">
        <v>792</v>
      </c>
      <c r="Z102" s="344"/>
      <c r="AA102" s="344"/>
      <c r="AB102" s="344"/>
      <c r="AC102" s="344"/>
      <c r="AD102" s="344"/>
      <c r="AE102" s="344"/>
      <c r="AF102" s="344"/>
      <c r="AG102" s="344"/>
      <c r="AH102" s="344"/>
    </row>
    <row r="103" spans="1:34" s="37" customFormat="1" ht="14.25">
      <c r="A103" s="505">
        <v>16</v>
      </c>
      <c r="B103" s="506">
        <v>44365</v>
      </c>
      <c r="C103" s="507"/>
      <c r="D103" s="414" t="s">
        <v>982</v>
      </c>
      <c r="E103" s="432" t="s">
        <v>847</v>
      </c>
      <c r="F103" s="432">
        <v>22</v>
      </c>
      <c r="G103" s="432">
        <v>37</v>
      </c>
      <c r="H103" s="432">
        <v>5.5</v>
      </c>
      <c r="I103" s="491">
        <v>0.1</v>
      </c>
      <c r="J103" s="491" t="s">
        <v>1004</v>
      </c>
      <c r="K103" s="491">
        <f>F103-H103</f>
        <v>16.5</v>
      </c>
      <c r="L103" s="491">
        <v>100</v>
      </c>
      <c r="M103" s="508">
        <f t="shared" si="67"/>
        <v>4025</v>
      </c>
      <c r="N103" s="491">
        <v>250</v>
      </c>
      <c r="O103" s="509" t="s">
        <v>556</v>
      </c>
      <c r="P103" s="510">
        <v>44369</v>
      </c>
      <c r="Q103" s="343"/>
      <c r="R103" s="314" t="s">
        <v>559</v>
      </c>
      <c r="Z103" s="344"/>
      <c r="AA103" s="344"/>
      <c r="AB103" s="344"/>
      <c r="AC103" s="344"/>
      <c r="AD103" s="344"/>
      <c r="AE103" s="344"/>
      <c r="AF103" s="344"/>
      <c r="AG103" s="344"/>
      <c r="AH103" s="344"/>
    </row>
    <row r="104" spans="1:34" s="37" customFormat="1" ht="14.25">
      <c r="A104" s="505">
        <v>17</v>
      </c>
      <c r="B104" s="506">
        <v>44365</v>
      </c>
      <c r="C104" s="507"/>
      <c r="D104" s="414" t="s">
        <v>983</v>
      </c>
      <c r="E104" s="432" t="s">
        <v>847</v>
      </c>
      <c r="F104" s="432">
        <v>1.05</v>
      </c>
      <c r="G104" s="432">
        <v>1.8</v>
      </c>
      <c r="H104" s="432">
        <v>0.45</v>
      </c>
      <c r="I104" s="491">
        <v>0.1</v>
      </c>
      <c r="J104" s="491" t="s">
        <v>988</v>
      </c>
      <c r="K104" s="491">
        <f>F104-H104</f>
        <v>0.60000000000000009</v>
      </c>
      <c r="L104" s="491">
        <v>100</v>
      </c>
      <c r="M104" s="508">
        <f t="shared" ref="M104:M105" si="68">(K104*N104)-L104</f>
        <v>2300.0000000000005</v>
      </c>
      <c r="N104" s="491">
        <v>4000</v>
      </c>
      <c r="O104" s="509" t="s">
        <v>556</v>
      </c>
      <c r="P104" s="510">
        <v>44368</v>
      </c>
      <c r="Q104" s="343"/>
      <c r="R104" s="314" t="s">
        <v>559</v>
      </c>
      <c r="Z104" s="344"/>
      <c r="AA104" s="344"/>
      <c r="AB104" s="344"/>
      <c r="AC104" s="344"/>
      <c r="AD104" s="344"/>
      <c r="AE104" s="344"/>
      <c r="AF104" s="344"/>
      <c r="AG104" s="344"/>
      <c r="AH104" s="344"/>
    </row>
    <row r="105" spans="1:34" s="37" customFormat="1" ht="14.25">
      <c r="A105" s="505">
        <v>18</v>
      </c>
      <c r="B105" s="506">
        <v>44365</v>
      </c>
      <c r="C105" s="507"/>
      <c r="D105" s="414" t="s">
        <v>984</v>
      </c>
      <c r="E105" s="432" t="s">
        <v>847</v>
      </c>
      <c r="F105" s="432">
        <v>13</v>
      </c>
      <c r="G105" s="432">
        <v>22</v>
      </c>
      <c r="H105" s="432">
        <v>7.5</v>
      </c>
      <c r="I105" s="491">
        <v>0.1</v>
      </c>
      <c r="J105" s="491" t="s">
        <v>1006</v>
      </c>
      <c r="K105" s="491">
        <f>F105-H105</f>
        <v>5.5</v>
      </c>
      <c r="L105" s="491">
        <v>100</v>
      </c>
      <c r="M105" s="508">
        <f t="shared" si="68"/>
        <v>3200</v>
      </c>
      <c r="N105" s="491">
        <v>600</v>
      </c>
      <c r="O105" s="509" t="s">
        <v>556</v>
      </c>
      <c r="P105" s="510">
        <v>44369</v>
      </c>
      <c r="Q105" s="343"/>
      <c r="R105" s="314" t="s">
        <v>559</v>
      </c>
      <c r="Z105" s="344"/>
      <c r="AA105" s="344"/>
      <c r="AB105" s="344"/>
      <c r="AC105" s="344"/>
      <c r="AD105" s="344"/>
      <c r="AE105" s="344"/>
      <c r="AF105" s="344"/>
      <c r="AG105" s="344"/>
      <c r="AH105" s="344"/>
    </row>
    <row r="106" spans="1:34" s="37" customFormat="1" ht="14.25">
      <c r="A106" s="505">
        <v>19</v>
      </c>
      <c r="B106" s="506">
        <v>44365</v>
      </c>
      <c r="C106" s="507"/>
      <c r="D106" s="414" t="s">
        <v>985</v>
      </c>
      <c r="E106" s="432" t="s">
        <v>847</v>
      </c>
      <c r="F106" s="432">
        <v>56</v>
      </c>
      <c r="G106" s="432">
        <v>88</v>
      </c>
      <c r="H106" s="432">
        <v>17.5</v>
      </c>
      <c r="I106" s="491">
        <v>0.1</v>
      </c>
      <c r="J106" s="491" t="s">
        <v>989</v>
      </c>
      <c r="K106" s="491">
        <f>F106-H106</f>
        <v>38.5</v>
      </c>
      <c r="L106" s="491">
        <v>100</v>
      </c>
      <c r="M106" s="508">
        <f t="shared" ref="M106:M107" si="69">(K106*N106)-L106</f>
        <v>2787.5</v>
      </c>
      <c r="N106" s="491">
        <v>75</v>
      </c>
      <c r="O106" s="509" t="s">
        <v>556</v>
      </c>
      <c r="P106" s="510">
        <v>44368</v>
      </c>
      <c r="Q106" s="343"/>
      <c r="R106" s="314" t="s">
        <v>559</v>
      </c>
      <c r="Z106" s="344"/>
      <c r="AA106" s="344"/>
      <c r="AB106" s="344"/>
      <c r="AC106" s="344"/>
      <c r="AD106" s="344"/>
      <c r="AE106" s="344"/>
      <c r="AF106" s="344"/>
      <c r="AG106" s="344"/>
      <c r="AH106" s="344"/>
    </row>
    <row r="107" spans="1:34" s="37" customFormat="1" ht="14.25">
      <c r="A107" s="505">
        <v>20</v>
      </c>
      <c r="B107" s="506">
        <v>44368</v>
      </c>
      <c r="C107" s="507"/>
      <c r="D107" s="414" t="s">
        <v>992</v>
      </c>
      <c r="E107" s="432" t="s">
        <v>557</v>
      </c>
      <c r="F107" s="432">
        <v>12.5</v>
      </c>
      <c r="G107" s="432">
        <v>4</v>
      </c>
      <c r="H107" s="432">
        <v>13.5</v>
      </c>
      <c r="I107" s="491" t="s">
        <v>993</v>
      </c>
      <c r="J107" s="491" t="s">
        <v>948</v>
      </c>
      <c r="K107" s="491">
        <f t="shared" ref="K107" si="70">H107-F107</f>
        <v>1</v>
      </c>
      <c r="L107" s="491">
        <v>100</v>
      </c>
      <c r="M107" s="508">
        <f t="shared" si="69"/>
        <v>400</v>
      </c>
      <c r="N107" s="491">
        <v>500</v>
      </c>
      <c r="O107" s="509" t="s">
        <v>556</v>
      </c>
      <c r="P107" s="510">
        <v>44370</v>
      </c>
      <c r="Q107" s="343"/>
      <c r="R107" s="314" t="s">
        <v>559</v>
      </c>
      <c r="Z107" s="344"/>
      <c r="AA107" s="344"/>
      <c r="AB107" s="344"/>
      <c r="AC107" s="344"/>
      <c r="AD107" s="344"/>
      <c r="AE107" s="344"/>
      <c r="AF107" s="344"/>
      <c r="AG107" s="344"/>
      <c r="AH107" s="344"/>
    </row>
    <row r="108" spans="1:34" s="37" customFormat="1" ht="15">
      <c r="A108" s="505">
        <v>21</v>
      </c>
      <c r="B108" s="506">
        <v>44368</v>
      </c>
      <c r="C108" s="507"/>
      <c r="D108" s="414" t="s">
        <v>994</v>
      </c>
      <c r="E108" s="432" t="s">
        <v>557</v>
      </c>
      <c r="F108" s="432">
        <v>16</v>
      </c>
      <c r="G108" s="432">
        <v>5</v>
      </c>
      <c r="H108" s="432">
        <v>21</v>
      </c>
      <c r="I108" s="491" t="s">
        <v>995</v>
      </c>
      <c r="J108" s="491" t="s">
        <v>891</v>
      </c>
      <c r="K108" s="491">
        <f t="shared" ref="K108" si="71">H108-F108</f>
        <v>5</v>
      </c>
      <c r="L108" s="491">
        <v>100</v>
      </c>
      <c r="M108" s="508">
        <f t="shared" ref="M108:M109" si="72">(K108*N108)-L108</f>
        <v>1900</v>
      </c>
      <c r="N108" s="491">
        <v>400</v>
      </c>
      <c r="O108" s="509" t="s">
        <v>556</v>
      </c>
      <c r="P108" s="511">
        <v>44368</v>
      </c>
      <c r="Q108" s="343"/>
      <c r="R108" s="314" t="s">
        <v>792</v>
      </c>
      <c r="Z108" s="344"/>
      <c r="AA108" s="344"/>
      <c r="AB108" s="344"/>
      <c r="AC108" s="344"/>
      <c r="AD108" s="344"/>
      <c r="AE108" s="344"/>
      <c r="AF108" s="344"/>
      <c r="AG108" s="344"/>
      <c r="AH108" s="344"/>
    </row>
    <row r="109" spans="1:34" s="37" customFormat="1" ht="14.25">
      <c r="A109" s="505">
        <v>22</v>
      </c>
      <c r="B109" s="506">
        <v>44368</v>
      </c>
      <c r="C109" s="507"/>
      <c r="D109" s="414" t="s">
        <v>996</v>
      </c>
      <c r="E109" s="432" t="s">
        <v>847</v>
      </c>
      <c r="F109" s="432">
        <v>2.4</v>
      </c>
      <c r="G109" s="432">
        <v>3.9</v>
      </c>
      <c r="H109" s="432">
        <v>1.6</v>
      </c>
      <c r="I109" s="491">
        <v>0.1</v>
      </c>
      <c r="J109" s="491" t="s">
        <v>1007</v>
      </c>
      <c r="K109" s="491">
        <f>F109-H109</f>
        <v>0.79999999999999982</v>
      </c>
      <c r="L109" s="491">
        <v>100</v>
      </c>
      <c r="M109" s="508">
        <f t="shared" si="72"/>
        <v>2219.9999999999995</v>
      </c>
      <c r="N109" s="491">
        <v>2900</v>
      </c>
      <c r="O109" s="509" t="s">
        <v>556</v>
      </c>
      <c r="P109" s="510">
        <v>44369</v>
      </c>
      <c r="Q109" s="343"/>
      <c r="R109" s="314" t="s">
        <v>559</v>
      </c>
      <c r="Z109" s="344"/>
      <c r="AA109" s="344"/>
      <c r="AB109" s="344"/>
      <c r="AC109" s="344"/>
      <c r="AD109" s="344"/>
      <c r="AE109" s="344"/>
      <c r="AF109" s="344"/>
      <c r="AG109" s="344"/>
      <c r="AH109" s="344"/>
    </row>
    <row r="110" spans="1:34" s="37" customFormat="1" ht="14.25">
      <c r="A110" s="512">
        <v>23</v>
      </c>
      <c r="B110" s="513">
        <v>44368</v>
      </c>
      <c r="C110" s="514"/>
      <c r="D110" s="475" t="s">
        <v>985</v>
      </c>
      <c r="E110" s="476" t="s">
        <v>847</v>
      </c>
      <c r="F110" s="476">
        <v>52.5</v>
      </c>
      <c r="G110" s="476">
        <v>85</v>
      </c>
      <c r="H110" s="476">
        <v>85</v>
      </c>
      <c r="I110" s="472">
        <v>0.1</v>
      </c>
      <c r="J110" s="472" t="s">
        <v>1008</v>
      </c>
      <c r="K110" s="472">
        <f>F110-H110</f>
        <v>-32.5</v>
      </c>
      <c r="L110" s="472">
        <v>100</v>
      </c>
      <c r="M110" s="515">
        <f t="shared" ref="M110" si="73">(K110*N110)-L110</f>
        <v>-2537.5</v>
      </c>
      <c r="N110" s="472">
        <v>75</v>
      </c>
      <c r="O110" s="516" t="s">
        <v>620</v>
      </c>
      <c r="P110" s="517">
        <v>44369</v>
      </c>
      <c r="Q110" s="343"/>
      <c r="R110" s="314" t="s">
        <v>559</v>
      </c>
      <c r="Z110" s="344"/>
      <c r="AA110" s="344"/>
      <c r="AB110" s="344"/>
      <c r="AC110" s="344"/>
      <c r="AD110" s="344"/>
      <c r="AE110" s="344"/>
      <c r="AF110" s="344"/>
      <c r="AG110" s="344"/>
      <c r="AH110" s="344"/>
    </row>
    <row r="111" spans="1:34" s="37" customFormat="1" ht="15">
      <c r="A111" s="512">
        <v>24</v>
      </c>
      <c r="B111" s="513">
        <v>44368</v>
      </c>
      <c r="C111" s="514"/>
      <c r="D111" s="475" t="s">
        <v>997</v>
      </c>
      <c r="E111" s="476" t="s">
        <v>557</v>
      </c>
      <c r="F111" s="476">
        <v>81.5</v>
      </c>
      <c r="G111" s="476">
        <v>38</v>
      </c>
      <c r="H111" s="476">
        <v>64.5</v>
      </c>
      <c r="I111" s="472">
        <v>150</v>
      </c>
      <c r="J111" s="472" t="s">
        <v>1000</v>
      </c>
      <c r="K111" s="472">
        <f t="shared" ref="K111:K112" si="74">H111-F111</f>
        <v>-17</v>
      </c>
      <c r="L111" s="472">
        <v>100</v>
      </c>
      <c r="M111" s="515">
        <f t="shared" ref="M111:M112" si="75">(K111*N111)-L111</f>
        <v>-1375</v>
      </c>
      <c r="N111" s="472">
        <v>75</v>
      </c>
      <c r="O111" s="516" t="s">
        <v>620</v>
      </c>
      <c r="P111" s="518">
        <v>44368</v>
      </c>
      <c r="Q111" s="343"/>
      <c r="R111" s="314" t="s">
        <v>792</v>
      </c>
      <c r="Z111" s="344"/>
      <c r="AA111" s="344"/>
      <c r="AB111" s="344"/>
      <c r="AC111" s="344"/>
      <c r="AD111" s="344"/>
      <c r="AE111" s="344"/>
      <c r="AF111" s="344"/>
      <c r="AG111" s="344"/>
      <c r="AH111" s="344"/>
    </row>
    <row r="112" spans="1:34" s="37" customFormat="1" ht="14.25">
      <c r="A112" s="505">
        <v>25</v>
      </c>
      <c r="B112" s="506">
        <v>44369</v>
      </c>
      <c r="C112" s="507"/>
      <c r="D112" s="414" t="s">
        <v>1009</v>
      </c>
      <c r="E112" s="432" t="s">
        <v>557</v>
      </c>
      <c r="F112" s="432">
        <v>18</v>
      </c>
      <c r="G112" s="432">
        <v>3</v>
      </c>
      <c r="H112" s="432">
        <v>25.5</v>
      </c>
      <c r="I112" s="491" t="s">
        <v>1010</v>
      </c>
      <c r="J112" s="491" t="s">
        <v>1015</v>
      </c>
      <c r="K112" s="491">
        <f t="shared" si="74"/>
        <v>7.5</v>
      </c>
      <c r="L112" s="491">
        <v>100</v>
      </c>
      <c r="M112" s="508">
        <f t="shared" si="75"/>
        <v>2150</v>
      </c>
      <c r="N112" s="491">
        <v>300</v>
      </c>
      <c r="O112" s="509" t="s">
        <v>556</v>
      </c>
      <c r="P112" s="510">
        <v>44369</v>
      </c>
      <c r="Q112" s="343"/>
      <c r="R112" s="314" t="s">
        <v>792</v>
      </c>
      <c r="Z112" s="344"/>
      <c r="AA112" s="344"/>
      <c r="AB112" s="344"/>
      <c r="AC112" s="344"/>
      <c r="AD112" s="344"/>
      <c r="AE112" s="344"/>
      <c r="AF112" s="344"/>
      <c r="AG112" s="344"/>
      <c r="AH112" s="344"/>
    </row>
    <row r="113" spans="1:38" s="37" customFormat="1" ht="14.25">
      <c r="A113" s="512">
        <v>26</v>
      </c>
      <c r="B113" s="513">
        <v>44369</v>
      </c>
      <c r="C113" s="514"/>
      <c r="D113" s="475" t="s">
        <v>1011</v>
      </c>
      <c r="E113" s="476" t="s">
        <v>557</v>
      </c>
      <c r="F113" s="476">
        <v>17</v>
      </c>
      <c r="G113" s="476">
        <v>5</v>
      </c>
      <c r="H113" s="476">
        <v>5</v>
      </c>
      <c r="I113" s="472" t="s">
        <v>995</v>
      </c>
      <c r="J113" s="472" t="s">
        <v>1034</v>
      </c>
      <c r="K113" s="472">
        <f t="shared" ref="K113" si="76">H113-F113</f>
        <v>-12</v>
      </c>
      <c r="L113" s="472">
        <v>100</v>
      </c>
      <c r="M113" s="515">
        <f t="shared" ref="M113" si="77">(K113*N113)-L113</f>
        <v>-4900</v>
      </c>
      <c r="N113" s="472">
        <v>400</v>
      </c>
      <c r="O113" s="516" t="s">
        <v>620</v>
      </c>
      <c r="P113" s="517">
        <v>44370</v>
      </c>
      <c r="Q113" s="343"/>
      <c r="R113" s="314" t="s">
        <v>792</v>
      </c>
      <c r="Z113" s="344"/>
      <c r="AA113" s="344"/>
      <c r="AB113" s="344"/>
      <c r="AC113" s="344"/>
      <c r="AD113" s="344"/>
      <c r="AE113" s="344"/>
      <c r="AF113" s="344"/>
      <c r="AG113" s="344"/>
      <c r="AH113" s="344"/>
    </row>
    <row r="114" spans="1:38" s="37" customFormat="1" ht="14.25">
      <c r="A114" s="505">
        <v>27</v>
      </c>
      <c r="B114" s="506">
        <v>44369</v>
      </c>
      <c r="C114" s="507"/>
      <c r="D114" s="414" t="s">
        <v>1013</v>
      </c>
      <c r="E114" s="432" t="s">
        <v>557</v>
      </c>
      <c r="F114" s="432">
        <v>13</v>
      </c>
      <c r="G114" s="432"/>
      <c r="H114" s="432">
        <v>19.5</v>
      </c>
      <c r="I114" s="491">
        <v>35</v>
      </c>
      <c r="J114" s="491" t="s">
        <v>964</v>
      </c>
      <c r="K114" s="491">
        <f t="shared" ref="K114" si="78">H114-F114</f>
        <v>6.5</v>
      </c>
      <c r="L114" s="491">
        <v>100</v>
      </c>
      <c r="M114" s="508">
        <f t="shared" ref="M114" si="79">(K114*N114)-L114</f>
        <v>1850</v>
      </c>
      <c r="N114" s="491">
        <v>300</v>
      </c>
      <c r="O114" s="509" t="s">
        <v>556</v>
      </c>
      <c r="P114" s="510">
        <v>44369</v>
      </c>
      <c r="Q114" s="343"/>
      <c r="R114" s="314" t="s">
        <v>792</v>
      </c>
      <c r="Z114" s="344"/>
      <c r="AA114" s="344"/>
      <c r="AB114" s="344"/>
      <c r="AC114" s="344"/>
      <c r="AD114" s="344"/>
      <c r="AE114" s="344"/>
      <c r="AF114" s="344"/>
      <c r="AG114" s="344"/>
      <c r="AH114" s="344"/>
    </row>
    <row r="115" spans="1:38" s="37" customFormat="1" ht="14.25">
      <c r="A115" s="505">
        <v>28</v>
      </c>
      <c r="B115" s="506">
        <v>44369</v>
      </c>
      <c r="C115" s="507"/>
      <c r="D115" s="414" t="s">
        <v>1012</v>
      </c>
      <c r="E115" s="432" t="s">
        <v>557</v>
      </c>
      <c r="F115" s="432">
        <v>13.5</v>
      </c>
      <c r="G115" s="432"/>
      <c r="H115" s="432">
        <v>20</v>
      </c>
      <c r="I115" s="491">
        <v>35</v>
      </c>
      <c r="J115" s="491" t="s">
        <v>964</v>
      </c>
      <c r="K115" s="491">
        <f t="shared" ref="K115:K116" si="80">H115-F115</f>
        <v>6.5</v>
      </c>
      <c r="L115" s="491">
        <v>100</v>
      </c>
      <c r="M115" s="508">
        <f t="shared" ref="M115" si="81">(K115*N115)-L115</f>
        <v>1850</v>
      </c>
      <c r="N115" s="491">
        <v>300</v>
      </c>
      <c r="O115" s="509" t="s">
        <v>556</v>
      </c>
      <c r="P115" s="510">
        <v>44370</v>
      </c>
      <c r="Q115" s="343"/>
      <c r="R115" s="314" t="s">
        <v>792</v>
      </c>
      <c r="Z115" s="344"/>
      <c r="AA115" s="344"/>
      <c r="AB115" s="344"/>
      <c r="AC115" s="344"/>
      <c r="AD115" s="344"/>
      <c r="AE115" s="344"/>
      <c r="AF115" s="344"/>
      <c r="AG115" s="344"/>
      <c r="AH115" s="344"/>
    </row>
    <row r="116" spans="1:38" s="37" customFormat="1" ht="14.25">
      <c r="A116" s="583">
        <v>29</v>
      </c>
      <c r="B116" s="585">
        <v>44369</v>
      </c>
      <c r="C116" s="475" t="s">
        <v>921</v>
      </c>
      <c r="D116" s="487" t="s">
        <v>1014</v>
      </c>
      <c r="E116" s="476" t="s">
        <v>557</v>
      </c>
      <c r="F116" s="476">
        <v>29.5</v>
      </c>
      <c r="G116" s="476"/>
      <c r="H116" s="476">
        <v>0</v>
      </c>
      <c r="I116" s="472"/>
      <c r="J116" s="587" t="s">
        <v>1034</v>
      </c>
      <c r="K116" s="488">
        <f t="shared" si="80"/>
        <v>-29.5</v>
      </c>
      <c r="L116" s="488">
        <v>100</v>
      </c>
      <c r="M116" s="587">
        <f>(-12*N116)-200</f>
        <v>-3200</v>
      </c>
      <c r="N116" s="587">
        <v>250</v>
      </c>
      <c r="O116" s="579" t="s">
        <v>620</v>
      </c>
      <c r="P116" s="581">
        <v>44371</v>
      </c>
      <c r="Q116" s="343"/>
      <c r="R116" s="314" t="s">
        <v>559</v>
      </c>
      <c r="Z116" s="344"/>
      <c r="AA116" s="344"/>
      <c r="AB116" s="344"/>
      <c r="AC116" s="344"/>
      <c r="AD116" s="344"/>
      <c r="AE116" s="344"/>
      <c r="AF116" s="344"/>
      <c r="AG116" s="344"/>
      <c r="AH116" s="344"/>
    </row>
    <row r="117" spans="1:38" s="37" customFormat="1" ht="14.25">
      <c r="A117" s="584"/>
      <c r="B117" s="586"/>
      <c r="C117" s="475" t="s">
        <v>922</v>
      </c>
      <c r="D117" s="487" t="s">
        <v>1016</v>
      </c>
      <c r="E117" s="476" t="s">
        <v>847</v>
      </c>
      <c r="F117" s="476">
        <v>17.5</v>
      </c>
      <c r="G117" s="476"/>
      <c r="H117" s="476">
        <v>0</v>
      </c>
      <c r="I117" s="472"/>
      <c r="J117" s="588"/>
      <c r="K117" s="488">
        <f>F117-G117</f>
        <v>17.5</v>
      </c>
      <c r="L117" s="488">
        <v>100</v>
      </c>
      <c r="M117" s="588"/>
      <c r="N117" s="588"/>
      <c r="O117" s="580"/>
      <c r="P117" s="582"/>
      <c r="Q117" s="343"/>
      <c r="R117" s="314" t="s">
        <v>559</v>
      </c>
      <c r="Z117" s="344"/>
      <c r="AA117" s="344"/>
      <c r="AB117" s="344"/>
      <c r="AC117" s="344"/>
      <c r="AD117" s="344"/>
      <c r="AE117" s="344"/>
      <c r="AF117" s="344"/>
      <c r="AG117" s="344"/>
      <c r="AH117" s="344"/>
    </row>
    <row r="118" spans="1:38" s="37" customFormat="1" ht="14.25">
      <c r="A118" s="512">
        <v>30</v>
      </c>
      <c r="B118" s="513">
        <v>44370</v>
      </c>
      <c r="C118" s="514"/>
      <c r="D118" s="475" t="s">
        <v>1013</v>
      </c>
      <c r="E118" s="476" t="s">
        <v>557</v>
      </c>
      <c r="F118" s="476">
        <v>12.5</v>
      </c>
      <c r="G118" s="564"/>
      <c r="H118" s="476">
        <v>0</v>
      </c>
      <c r="I118" s="472" t="s">
        <v>1030</v>
      </c>
      <c r="J118" s="472" t="s">
        <v>1059</v>
      </c>
      <c r="K118" s="472">
        <f t="shared" ref="K118" si="82">H118-F118</f>
        <v>-12.5</v>
      </c>
      <c r="L118" s="472">
        <v>100</v>
      </c>
      <c r="M118" s="515">
        <f t="shared" ref="M118" si="83">(K118*N118)-L118</f>
        <v>-3850</v>
      </c>
      <c r="N118" s="472">
        <v>300</v>
      </c>
      <c r="O118" s="516" t="s">
        <v>620</v>
      </c>
      <c r="P118" s="517">
        <v>44371</v>
      </c>
      <c r="Q118" s="343"/>
      <c r="R118" s="314" t="s">
        <v>792</v>
      </c>
      <c r="Z118" s="344"/>
      <c r="AA118" s="344"/>
      <c r="AB118" s="344"/>
      <c r="AC118" s="344"/>
      <c r="AD118" s="344"/>
      <c r="AE118" s="344"/>
      <c r="AF118" s="344"/>
      <c r="AG118" s="344"/>
      <c r="AH118" s="344"/>
    </row>
    <row r="119" spans="1:38" s="37" customFormat="1" ht="14.25">
      <c r="A119" s="505">
        <v>31</v>
      </c>
      <c r="B119" s="506">
        <v>44370</v>
      </c>
      <c r="C119" s="507"/>
      <c r="D119" s="414" t="s">
        <v>1033</v>
      </c>
      <c r="E119" s="432" t="s">
        <v>557</v>
      </c>
      <c r="F119" s="432">
        <v>61.5</v>
      </c>
      <c r="G119" s="432">
        <v>20</v>
      </c>
      <c r="H119" s="432">
        <v>74</v>
      </c>
      <c r="I119" s="491">
        <v>120</v>
      </c>
      <c r="J119" s="491" t="s">
        <v>964</v>
      </c>
      <c r="K119" s="491">
        <f t="shared" ref="K119" si="84">H119-F119</f>
        <v>12.5</v>
      </c>
      <c r="L119" s="491">
        <v>100</v>
      </c>
      <c r="M119" s="508">
        <f t="shared" ref="M119" si="85">(K119*N119)-L119</f>
        <v>837.5</v>
      </c>
      <c r="N119" s="491">
        <v>75</v>
      </c>
      <c r="O119" s="509" t="s">
        <v>556</v>
      </c>
      <c r="P119" s="510">
        <v>44371</v>
      </c>
      <c r="Q119" s="343"/>
      <c r="R119" s="314" t="s">
        <v>792</v>
      </c>
      <c r="Z119" s="344"/>
      <c r="AA119" s="344"/>
      <c r="AB119" s="344"/>
      <c r="AC119" s="344"/>
      <c r="AD119" s="344"/>
      <c r="AE119" s="344"/>
      <c r="AF119" s="344"/>
      <c r="AG119" s="344"/>
      <c r="AH119" s="344"/>
    </row>
    <row r="120" spans="1:38" s="37" customFormat="1" ht="15">
      <c r="A120" s="519"/>
      <c r="B120" s="520"/>
      <c r="C120" s="521"/>
      <c r="D120" s="383"/>
      <c r="E120" s="384"/>
      <c r="F120" s="500"/>
      <c r="G120" s="384"/>
      <c r="H120" s="384"/>
      <c r="I120" s="478"/>
      <c r="J120" s="478"/>
      <c r="K120" s="478"/>
      <c r="L120" s="478"/>
      <c r="M120" s="484"/>
      <c r="N120" s="478"/>
      <c r="O120" s="485"/>
      <c r="P120" s="522"/>
      <c r="Q120" s="343"/>
      <c r="R120" s="314"/>
      <c r="Z120" s="344"/>
      <c r="AA120" s="344"/>
      <c r="AB120" s="344"/>
      <c r="AC120" s="344"/>
      <c r="AD120" s="344"/>
      <c r="AE120" s="344"/>
      <c r="AF120" s="344"/>
      <c r="AG120" s="344"/>
      <c r="AH120" s="344"/>
    </row>
    <row r="121" spans="1:38" s="37" customFormat="1" ht="14.25">
      <c r="A121" s="390"/>
      <c r="B121" s="388"/>
      <c r="C121" s="389"/>
      <c r="D121" s="383"/>
      <c r="E121" s="384"/>
      <c r="F121" s="361"/>
      <c r="G121" s="361"/>
      <c r="H121" s="361"/>
      <c r="I121" s="333"/>
      <c r="J121" s="333"/>
      <c r="K121" s="333"/>
      <c r="L121" s="333"/>
      <c r="M121" s="427"/>
      <c r="N121" s="333"/>
      <c r="O121" s="355"/>
      <c r="P121" s="367"/>
      <c r="Q121" s="343"/>
      <c r="R121" s="314"/>
      <c r="Z121" s="344"/>
      <c r="AA121" s="344"/>
      <c r="AB121" s="344"/>
      <c r="AC121" s="344"/>
      <c r="AD121" s="344"/>
      <c r="AE121" s="344"/>
      <c r="AF121" s="344"/>
      <c r="AG121" s="344"/>
      <c r="AH121" s="344"/>
    </row>
    <row r="122" spans="1:38" s="37" customFormat="1" ht="14.25">
      <c r="A122" s="390"/>
      <c r="B122" s="388"/>
      <c r="C122" s="389"/>
      <c r="D122" s="383"/>
      <c r="E122" s="384"/>
      <c r="F122" s="361"/>
      <c r="G122" s="361"/>
      <c r="H122" s="361"/>
      <c r="I122" s="333"/>
      <c r="J122" s="333"/>
      <c r="K122" s="333"/>
      <c r="L122" s="333"/>
      <c r="M122" s="427"/>
      <c r="N122" s="333"/>
      <c r="O122" s="355"/>
      <c r="P122" s="380"/>
      <c r="Q122" s="343"/>
      <c r="R122" s="314"/>
      <c r="Z122" s="344"/>
      <c r="AA122" s="344"/>
      <c r="AB122" s="344"/>
      <c r="AC122" s="344"/>
      <c r="AD122" s="344"/>
      <c r="AE122" s="344"/>
      <c r="AF122" s="344"/>
      <c r="AG122" s="344"/>
      <c r="AH122" s="344"/>
    </row>
    <row r="123" spans="1:38" s="37" customFormat="1">
      <c r="AA123" s="344"/>
      <c r="AB123" s="344"/>
      <c r="AC123" s="344"/>
      <c r="AD123" s="344"/>
      <c r="AE123" s="344"/>
      <c r="AF123" s="344"/>
      <c r="AG123" s="344"/>
      <c r="AH123" s="344"/>
    </row>
    <row r="124" spans="1:38" s="37" customFormat="1">
      <c r="AA124" s="344"/>
      <c r="AB124" s="344"/>
      <c r="AC124" s="344"/>
      <c r="AD124" s="344"/>
      <c r="AE124" s="344"/>
      <c r="AF124" s="344"/>
      <c r="AG124" s="344"/>
      <c r="AH124" s="344"/>
    </row>
    <row r="125" spans="1:38" s="37" customFormat="1" ht="14.25">
      <c r="A125" s="334"/>
      <c r="B125" s="335"/>
      <c r="C125" s="335"/>
      <c r="D125" s="336"/>
      <c r="E125" s="334"/>
      <c r="F125" s="345"/>
      <c r="G125" s="334"/>
      <c r="H125" s="334"/>
      <c r="I125" s="334"/>
      <c r="J125" s="335"/>
      <c r="K125" s="346"/>
      <c r="L125" s="334"/>
      <c r="M125" s="334"/>
      <c r="N125" s="334"/>
      <c r="O125" s="347"/>
      <c r="P125" s="343"/>
      <c r="Q125" s="343"/>
      <c r="R125" s="314"/>
      <c r="Z125" s="344"/>
      <c r="AA125" s="344"/>
      <c r="AB125" s="344"/>
      <c r="AC125" s="344"/>
      <c r="AD125" s="344"/>
      <c r="AE125" s="344"/>
      <c r="AF125" s="344"/>
      <c r="AG125" s="344"/>
      <c r="AH125" s="344"/>
    </row>
    <row r="126" spans="1:38" ht="15">
      <c r="A126" s="96" t="s">
        <v>575</v>
      </c>
      <c r="B126" s="97"/>
      <c r="C126" s="97"/>
      <c r="D126" s="98"/>
      <c r="E126" s="31"/>
      <c r="F126" s="29"/>
      <c r="G126" s="29"/>
      <c r="H126" s="70"/>
      <c r="I126" s="116"/>
      <c r="J126" s="117"/>
      <c r="K126" s="14"/>
      <c r="L126" s="14"/>
      <c r="M126" s="14"/>
      <c r="N126" s="8"/>
      <c r="O126" s="50"/>
      <c r="Q126" s="92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38" ht="38.25">
      <c r="A127" s="17" t="s">
        <v>16</v>
      </c>
      <c r="B127" s="18" t="s">
        <v>534</v>
      </c>
      <c r="C127" s="18"/>
      <c r="D127" s="19" t="s">
        <v>545</v>
      </c>
      <c r="E127" s="18" t="s">
        <v>546</v>
      </c>
      <c r="F127" s="18" t="s">
        <v>547</v>
      </c>
      <c r="G127" s="18" t="s">
        <v>548</v>
      </c>
      <c r="H127" s="18" t="s">
        <v>549</v>
      </c>
      <c r="I127" s="18" t="s">
        <v>550</v>
      </c>
      <c r="J127" s="17" t="s">
        <v>551</v>
      </c>
      <c r="K127" s="59" t="s">
        <v>567</v>
      </c>
      <c r="L127" s="366" t="s">
        <v>818</v>
      </c>
      <c r="M127" s="60" t="s">
        <v>817</v>
      </c>
      <c r="N127" s="18" t="s">
        <v>554</v>
      </c>
      <c r="O127" s="75" t="s">
        <v>555</v>
      </c>
      <c r="P127" s="94"/>
      <c r="Q127" s="8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38" s="429" customFormat="1" ht="14.25">
      <c r="A128" s="505">
        <v>1</v>
      </c>
      <c r="B128" s="506">
        <v>44327</v>
      </c>
      <c r="C128" s="541"/>
      <c r="D128" s="414" t="s">
        <v>465</v>
      </c>
      <c r="E128" s="542" t="s">
        <v>557</v>
      </c>
      <c r="F128" s="432">
        <v>239</v>
      </c>
      <c r="G128" s="432">
        <v>218</v>
      </c>
      <c r="H128" s="542">
        <v>264</v>
      </c>
      <c r="I128" s="543" t="s">
        <v>846</v>
      </c>
      <c r="J128" s="491" t="s">
        <v>700</v>
      </c>
      <c r="K128" s="491">
        <f t="shared" ref="K128" si="86">H128-F128</f>
        <v>25</v>
      </c>
      <c r="L128" s="499">
        <f>(F128*-0.8)/100</f>
        <v>-1.9120000000000001</v>
      </c>
      <c r="M128" s="544">
        <f t="shared" ref="M128" si="87">(K128+L128)/F128</f>
        <v>9.6602510460251048E-2</v>
      </c>
      <c r="N128" s="491" t="s">
        <v>556</v>
      </c>
      <c r="O128" s="510">
        <v>44354</v>
      </c>
      <c r="P128" s="415"/>
      <c r="Q128" s="4"/>
      <c r="R128" s="416" t="s">
        <v>559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29" s="37" customFormat="1" ht="14.25">
      <c r="A129" s="519">
        <v>2</v>
      </c>
      <c r="B129" s="520">
        <v>44363</v>
      </c>
      <c r="C129" s="545"/>
      <c r="D129" s="383" t="s">
        <v>528</v>
      </c>
      <c r="E129" s="546" t="s">
        <v>557</v>
      </c>
      <c r="F129" s="384" t="s">
        <v>951</v>
      </c>
      <c r="G129" s="384">
        <v>2070</v>
      </c>
      <c r="H129" s="546"/>
      <c r="I129" s="547" t="s">
        <v>952</v>
      </c>
      <c r="J129" s="478" t="s">
        <v>558</v>
      </c>
      <c r="K129" s="478"/>
      <c r="L129" s="480"/>
      <c r="M129" s="548"/>
      <c r="N129" s="478"/>
      <c r="O129" s="486"/>
      <c r="P129" s="415"/>
      <c r="Q129" s="4"/>
      <c r="R129" s="416" t="s">
        <v>559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9" s="37" customFormat="1" ht="14.25">
      <c r="A130" s="519"/>
      <c r="B130" s="520"/>
      <c r="C130" s="545"/>
      <c r="D130" s="383"/>
      <c r="E130" s="546"/>
      <c r="F130" s="384"/>
      <c r="G130" s="384"/>
      <c r="H130" s="546"/>
      <c r="I130" s="547"/>
      <c r="J130" s="478"/>
      <c r="K130" s="478"/>
      <c r="L130" s="480"/>
      <c r="M130" s="548"/>
      <c r="N130" s="478"/>
      <c r="O130" s="486"/>
      <c r="P130" s="415"/>
      <c r="Q130" s="4"/>
      <c r="R130" s="416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9" s="5" customFormat="1" ht="14.25">
      <c r="A131" s="549"/>
      <c r="B131" s="550"/>
      <c r="C131" s="551"/>
      <c r="D131" s="552"/>
      <c r="E131" s="553"/>
      <c r="F131" s="553"/>
      <c r="G131" s="553"/>
      <c r="H131" s="553"/>
      <c r="I131" s="553"/>
      <c r="J131" s="554"/>
      <c r="K131" s="555"/>
      <c r="L131" s="556"/>
      <c r="M131" s="557"/>
      <c r="N131" s="558"/>
      <c r="O131" s="559"/>
      <c r="P131" s="120"/>
      <c r="Q131"/>
      <c r="R131" s="91"/>
      <c r="T131" s="54"/>
      <c r="U131" s="54"/>
      <c r="V131" s="54"/>
      <c r="W131" s="54"/>
      <c r="X131" s="54"/>
      <c r="Y131" s="54"/>
      <c r="Z131" s="54"/>
    </row>
    <row r="132" spans="1:29">
      <c r="A132" s="20" t="s">
        <v>560</v>
      </c>
      <c r="B132" s="20"/>
      <c r="C132" s="20"/>
      <c r="D132" s="20"/>
      <c r="E132" s="2"/>
      <c r="F132" s="27" t="s">
        <v>562</v>
      </c>
      <c r="G132" s="79"/>
      <c r="H132" s="79"/>
      <c r="I132" s="35"/>
      <c r="J132" s="82"/>
      <c r="K132" s="80"/>
      <c r="L132" s="81"/>
      <c r="M132" s="82"/>
      <c r="N132" s="83"/>
      <c r="O132" s="121"/>
      <c r="P132" s="8"/>
      <c r="Q132" s="13"/>
      <c r="R132" s="93"/>
      <c r="S132" s="13"/>
      <c r="T132" s="13"/>
      <c r="U132" s="13"/>
      <c r="V132" s="13"/>
      <c r="W132" s="13"/>
      <c r="X132" s="13"/>
      <c r="Y132" s="13"/>
    </row>
    <row r="133" spans="1:29">
      <c r="A133" s="26" t="s">
        <v>561</v>
      </c>
      <c r="B133" s="20"/>
      <c r="C133" s="20"/>
      <c r="D133" s="20"/>
      <c r="E133" s="29"/>
      <c r="F133" s="27" t="s">
        <v>564</v>
      </c>
      <c r="G133" s="9"/>
      <c r="H133" s="9"/>
      <c r="I133" s="9"/>
      <c r="J133" s="50"/>
      <c r="K133" s="9"/>
      <c r="L133" s="9"/>
      <c r="M133" s="9"/>
      <c r="N133" s="8"/>
      <c r="O133" s="50"/>
      <c r="Q133" s="4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9">
      <c r="A134" s="26"/>
      <c r="B134" s="20"/>
      <c r="C134" s="20"/>
      <c r="D134" s="20"/>
      <c r="E134" s="29"/>
      <c r="F134" s="27"/>
      <c r="G134" s="9"/>
      <c r="H134" s="9"/>
      <c r="I134" s="9"/>
      <c r="J134" s="50"/>
      <c r="K134" s="9"/>
      <c r="L134" s="9"/>
      <c r="M134" s="9"/>
      <c r="N134" s="8"/>
      <c r="O134" s="50"/>
      <c r="Q134" s="4"/>
      <c r="R134" s="79"/>
      <c r="S134" s="13"/>
      <c r="T134" s="13"/>
      <c r="U134" s="13"/>
      <c r="V134" s="13"/>
      <c r="W134" s="13"/>
      <c r="X134" s="13"/>
      <c r="Y134" s="13"/>
      <c r="Z134" s="13"/>
    </row>
    <row r="135" spans="1:29" ht="15">
      <c r="A135" s="8"/>
      <c r="B135" s="30" t="s">
        <v>821</v>
      </c>
      <c r="C135" s="30"/>
      <c r="D135" s="30"/>
      <c r="E135" s="30"/>
      <c r="F135" s="31"/>
      <c r="G135" s="29"/>
      <c r="H135" s="29"/>
      <c r="I135" s="70"/>
      <c r="J135" s="71"/>
      <c r="K135" s="72"/>
      <c r="L135" s="365"/>
      <c r="M135" s="9"/>
      <c r="N135" s="8"/>
      <c r="O135" s="50"/>
      <c r="Q135" s="4"/>
      <c r="R135" s="79"/>
      <c r="S135" s="13"/>
      <c r="T135" s="13"/>
      <c r="U135" s="13"/>
      <c r="V135" s="13"/>
      <c r="W135" s="13"/>
      <c r="X135" s="13"/>
      <c r="Y135" s="13"/>
      <c r="Z135" s="13"/>
    </row>
    <row r="136" spans="1:29" ht="38.25">
      <c r="A136" s="17" t="s">
        <v>16</v>
      </c>
      <c r="B136" s="18" t="s">
        <v>534</v>
      </c>
      <c r="C136" s="18"/>
      <c r="D136" s="19" t="s">
        <v>545</v>
      </c>
      <c r="E136" s="18" t="s">
        <v>546</v>
      </c>
      <c r="F136" s="18" t="s">
        <v>547</v>
      </c>
      <c r="G136" s="18" t="s">
        <v>566</v>
      </c>
      <c r="H136" s="18" t="s">
        <v>549</v>
      </c>
      <c r="I136" s="18" t="s">
        <v>550</v>
      </c>
      <c r="J136" s="73" t="s">
        <v>551</v>
      </c>
      <c r="K136" s="59" t="s">
        <v>567</v>
      </c>
      <c r="L136" s="74" t="s">
        <v>568</v>
      </c>
      <c r="M136" s="18" t="s">
        <v>569</v>
      </c>
      <c r="N136" s="366" t="s">
        <v>818</v>
      </c>
      <c r="O136" s="60" t="s">
        <v>817</v>
      </c>
      <c r="P136" s="18" t="s">
        <v>554</v>
      </c>
      <c r="Q136" s="75" t="s">
        <v>555</v>
      </c>
      <c r="R136" s="79"/>
      <c r="S136" s="13"/>
      <c r="T136" s="13"/>
      <c r="U136" s="13"/>
      <c r="V136" s="13"/>
      <c r="W136" s="13"/>
      <c r="X136" s="13"/>
      <c r="Y136" s="13"/>
      <c r="Z136" s="13"/>
    </row>
    <row r="137" spans="1:29" ht="14.25">
      <c r="A137" s="339"/>
      <c r="B137" s="348"/>
      <c r="C137" s="352"/>
      <c r="D137" s="360"/>
      <c r="E137" s="353"/>
      <c r="F137" s="374"/>
      <c r="G137" s="358"/>
      <c r="H137" s="353"/>
      <c r="I137" s="350"/>
      <c r="J137" s="385"/>
      <c r="K137" s="385"/>
      <c r="L137" s="386"/>
      <c r="M137" s="384"/>
      <c r="N137" s="386"/>
      <c r="O137" s="373"/>
      <c r="P137" s="354"/>
      <c r="Q137" s="367"/>
      <c r="R137" s="382"/>
      <c r="S137" s="372"/>
      <c r="T137" s="13"/>
      <c r="U137" s="381"/>
      <c r="V137" s="381"/>
      <c r="W137" s="381"/>
      <c r="X137" s="381"/>
      <c r="Y137" s="381"/>
      <c r="Z137" s="381"/>
      <c r="AA137" s="344"/>
      <c r="AB137" s="344"/>
      <c r="AC137" s="344"/>
    </row>
    <row r="138" spans="1:29" ht="14.25">
      <c r="A138" s="339"/>
      <c r="B138" s="348"/>
      <c r="C138" s="352"/>
      <c r="D138" s="360"/>
      <c r="E138" s="353"/>
      <c r="F138" s="374"/>
      <c r="G138" s="358"/>
      <c r="H138" s="353"/>
      <c r="I138" s="350"/>
      <c r="J138" s="385"/>
      <c r="K138" s="385"/>
      <c r="L138" s="386"/>
      <c r="M138" s="384"/>
      <c r="N138" s="386"/>
      <c r="O138" s="373"/>
      <c r="P138" s="354"/>
      <c r="Q138" s="367"/>
      <c r="R138" s="382"/>
      <c r="S138" s="372"/>
      <c r="T138" s="13"/>
      <c r="U138" s="381"/>
      <c r="V138" s="381"/>
      <c r="W138" s="381"/>
      <c r="X138" s="381"/>
      <c r="Y138" s="381"/>
      <c r="Z138" s="381"/>
      <c r="AA138" s="344"/>
      <c r="AB138" s="344"/>
      <c r="AC138" s="344"/>
    </row>
    <row r="139" spans="1:29" s="344" customFormat="1" ht="14.25">
      <c r="A139" s="339"/>
      <c r="B139" s="348"/>
      <c r="C139" s="352"/>
      <c r="D139" s="360"/>
      <c r="E139" s="353"/>
      <c r="F139" s="374"/>
      <c r="G139" s="358"/>
      <c r="H139" s="353"/>
      <c r="I139" s="350"/>
      <c r="J139" s="385"/>
      <c r="K139" s="385"/>
      <c r="L139" s="386"/>
      <c r="M139" s="384"/>
      <c r="N139" s="386"/>
      <c r="O139" s="373"/>
      <c r="P139" s="354"/>
      <c r="Q139" s="367"/>
      <c r="R139" s="379"/>
      <c r="S139" s="381"/>
      <c r="T139" s="381"/>
      <c r="U139" s="381"/>
      <c r="V139" s="381"/>
      <c r="W139" s="381"/>
      <c r="X139" s="381"/>
      <c r="Y139" s="381"/>
      <c r="Z139" s="381"/>
    </row>
    <row r="140" spans="1:29" s="344" customFormat="1" ht="14.25">
      <c r="A140" s="339"/>
      <c r="B140" s="348"/>
      <c r="C140" s="352"/>
      <c r="D140" s="360"/>
      <c r="E140" s="353"/>
      <c r="F140" s="385"/>
      <c r="G140" s="361"/>
      <c r="H140" s="353"/>
      <c r="I140" s="350"/>
      <c r="J140" s="385"/>
      <c r="K140" s="385"/>
      <c r="L140" s="386"/>
      <c r="M140" s="384"/>
      <c r="N140" s="386"/>
      <c r="O140" s="373"/>
      <c r="P140" s="354"/>
      <c r="Q140" s="367"/>
      <c r="R140" s="379"/>
      <c r="S140" s="381"/>
      <c r="T140" s="381"/>
      <c r="U140" s="381"/>
      <c r="V140" s="381"/>
      <c r="W140" s="381"/>
      <c r="X140" s="381"/>
      <c r="Y140" s="381"/>
      <c r="Z140" s="381"/>
    </row>
    <row r="141" spans="1:29" s="344" customFormat="1" ht="14.25">
      <c r="A141" s="339"/>
      <c r="B141" s="348"/>
      <c r="C141" s="352"/>
      <c r="D141" s="360"/>
      <c r="E141" s="353"/>
      <c r="F141" s="385"/>
      <c r="G141" s="361"/>
      <c r="H141" s="353"/>
      <c r="I141" s="350"/>
      <c r="J141" s="385"/>
      <c r="K141" s="385"/>
      <c r="L141" s="386"/>
      <c r="M141" s="384"/>
      <c r="N141" s="386"/>
      <c r="O141" s="373"/>
      <c r="P141" s="354"/>
      <c r="Q141" s="367"/>
      <c r="R141" s="379"/>
      <c r="S141" s="381"/>
      <c r="T141" s="381"/>
      <c r="U141" s="381"/>
      <c r="V141" s="381"/>
      <c r="W141" s="381"/>
      <c r="X141" s="381"/>
      <c r="Y141" s="381"/>
      <c r="Z141" s="381"/>
    </row>
    <row r="142" spans="1:29" s="344" customFormat="1" ht="14.25">
      <c r="A142" s="339"/>
      <c r="B142" s="348"/>
      <c r="C142" s="352"/>
      <c r="D142" s="360"/>
      <c r="E142" s="353"/>
      <c r="F142" s="374"/>
      <c r="G142" s="358"/>
      <c r="H142" s="353"/>
      <c r="I142" s="350"/>
      <c r="J142" s="385"/>
      <c r="K142" s="376"/>
      <c r="L142" s="386"/>
      <c r="M142" s="384"/>
      <c r="N142" s="386"/>
      <c r="O142" s="373"/>
      <c r="P142" s="378"/>
      <c r="Q142" s="367"/>
      <c r="R142" s="379"/>
      <c r="S142" s="381"/>
      <c r="T142" s="381"/>
      <c r="U142" s="381"/>
      <c r="V142" s="381"/>
      <c r="W142" s="381"/>
      <c r="X142" s="381"/>
      <c r="Y142" s="381"/>
      <c r="Z142" s="381"/>
    </row>
    <row r="143" spans="1:29" s="344" customFormat="1" ht="14.25">
      <c r="A143" s="339"/>
      <c r="B143" s="348"/>
      <c r="C143" s="352"/>
      <c r="D143" s="360"/>
      <c r="E143" s="353"/>
      <c r="F143" s="374"/>
      <c r="G143" s="358"/>
      <c r="H143" s="353"/>
      <c r="I143" s="350"/>
      <c r="J143" s="376"/>
      <c r="K143" s="376"/>
      <c r="L143" s="376"/>
      <c r="M143" s="376"/>
      <c r="N143" s="377"/>
      <c r="O143" s="387"/>
      <c r="P143" s="378"/>
      <c r="Q143" s="367"/>
      <c r="R143" s="379"/>
      <c r="S143" s="381"/>
      <c r="T143" s="381"/>
      <c r="U143" s="381"/>
      <c r="V143" s="381"/>
      <c r="W143" s="381"/>
      <c r="X143" s="381"/>
      <c r="Y143" s="381"/>
      <c r="Z143" s="381"/>
    </row>
    <row r="144" spans="1:29" s="344" customFormat="1" ht="14.25">
      <c r="A144" s="339"/>
      <c r="B144" s="348"/>
      <c r="C144" s="352"/>
      <c r="D144" s="360"/>
      <c r="E144" s="353"/>
      <c r="F144" s="385"/>
      <c r="G144" s="361"/>
      <c r="H144" s="353"/>
      <c r="I144" s="350"/>
      <c r="J144" s="385"/>
      <c r="K144" s="385"/>
      <c r="L144" s="386"/>
      <c r="M144" s="384"/>
      <c r="N144" s="386"/>
      <c r="O144" s="373"/>
      <c r="P144" s="354"/>
      <c r="Q144" s="367"/>
      <c r="R144" s="382"/>
      <c r="S144" s="372"/>
      <c r="T144" s="381"/>
      <c r="U144" s="381"/>
      <c r="V144" s="381"/>
      <c r="W144" s="381"/>
      <c r="X144" s="381"/>
      <c r="Y144" s="381"/>
      <c r="Z144" s="381"/>
    </row>
    <row r="145" spans="1:26" s="344" customFormat="1" ht="14.25">
      <c r="A145" s="339"/>
      <c r="B145" s="348"/>
      <c r="C145" s="352"/>
      <c r="D145" s="360"/>
      <c r="E145" s="353"/>
      <c r="F145" s="374"/>
      <c r="G145" s="358"/>
      <c r="H145" s="353"/>
      <c r="I145" s="350"/>
      <c r="J145" s="333"/>
      <c r="K145" s="333"/>
      <c r="L145" s="333"/>
      <c r="M145" s="333"/>
      <c r="N145" s="375"/>
      <c r="O145" s="373"/>
      <c r="P145" s="355"/>
      <c r="Q145" s="367"/>
      <c r="R145" s="382"/>
      <c r="S145" s="372"/>
      <c r="T145" s="381"/>
      <c r="U145" s="381"/>
      <c r="V145" s="381"/>
      <c r="W145" s="381"/>
      <c r="X145" s="381"/>
      <c r="Y145" s="381"/>
      <c r="Z145" s="381"/>
    </row>
    <row r="146" spans="1:26">
      <c r="A146" s="26"/>
      <c r="B146" s="20"/>
      <c r="C146" s="20"/>
      <c r="D146" s="20"/>
      <c r="E146" s="29"/>
      <c r="F146" s="27"/>
      <c r="G146" s="9"/>
      <c r="H146" s="9"/>
      <c r="I146" s="9"/>
      <c r="J146" s="50"/>
      <c r="K146" s="9"/>
      <c r="L146" s="9"/>
      <c r="M146" s="9"/>
      <c r="N146" s="8"/>
      <c r="O146" s="50"/>
      <c r="P146" s="4"/>
      <c r="Q146" s="8"/>
      <c r="R146" s="138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26"/>
      <c r="B147" s="20"/>
      <c r="C147" s="20"/>
      <c r="D147" s="20"/>
      <c r="E147" s="29"/>
      <c r="F147" s="27"/>
      <c r="G147" s="38"/>
      <c r="H147" s="39"/>
      <c r="I147" s="79"/>
      <c r="J147" s="14"/>
      <c r="K147" s="80"/>
      <c r="L147" s="81"/>
      <c r="M147" s="82"/>
      <c r="N147" s="83"/>
      <c r="O147" s="84"/>
      <c r="P147" s="8"/>
      <c r="Q147" s="13"/>
      <c r="R147" s="138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34"/>
      <c r="B148" s="42"/>
      <c r="C148" s="99"/>
      <c r="D148" s="3"/>
      <c r="E148" s="35"/>
      <c r="F148" s="79"/>
      <c r="G148" s="38"/>
      <c r="H148" s="39"/>
      <c r="I148" s="79"/>
      <c r="J148" s="14"/>
      <c r="K148" s="80"/>
      <c r="L148" s="81"/>
      <c r="M148" s="82"/>
      <c r="N148" s="83"/>
      <c r="O148" s="84"/>
      <c r="P148" s="8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 ht="15">
      <c r="A149" s="2"/>
      <c r="B149" s="100" t="s">
        <v>576</v>
      </c>
      <c r="C149" s="100"/>
      <c r="D149" s="100"/>
      <c r="E149" s="100"/>
      <c r="F149" s="14"/>
      <c r="G149" s="14"/>
      <c r="H149" s="101"/>
      <c r="I149" s="14"/>
      <c r="J149" s="71"/>
      <c r="K149" s="72"/>
      <c r="L149" s="14"/>
      <c r="M149" s="14"/>
      <c r="N149" s="13"/>
      <c r="O149" s="95"/>
      <c r="P149" s="8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 ht="38.25">
      <c r="A150" s="17" t="s">
        <v>16</v>
      </c>
      <c r="B150" s="18" t="s">
        <v>534</v>
      </c>
      <c r="C150" s="18"/>
      <c r="D150" s="19" t="s">
        <v>545</v>
      </c>
      <c r="E150" s="18" t="s">
        <v>546</v>
      </c>
      <c r="F150" s="18" t="s">
        <v>547</v>
      </c>
      <c r="G150" s="18" t="s">
        <v>577</v>
      </c>
      <c r="H150" s="18" t="s">
        <v>578</v>
      </c>
      <c r="I150" s="18" t="s">
        <v>550</v>
      </c>
      <c r="J150" s="58" t="s">
        <v>551</v>
      </c>
      <c r="K150" s="18" t="s">
        <v>552</v>
      </c>
      <c r="L150" s="18" t="s">
        <v>553</v>
      </c>
      <c r="M150" s="18" t="s">
        <v>554</v>
      </c>
      <c r="N150" s="19" t="s">
        <v>555</v>
      </c>
      <c r="O150" s="95"/>
      <c r="P150" s="8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</v>
      </c>
      <c r="B151" s="102">
        <v>41579</v>
      </c>
      <c r="C151" s="102"/>
      <c r="D151" s="103" t="s">
        <v>579</v>
      </c>
      <c r="E151" s="104" t="s">
        <v>580</v>
      </c>
      <c r="F151" s="105">
        <v>82</v>
      </c>
      <c r="G151" s="104" t="s">
        <v>581</v>
      </c>
      <c r="H151" s="104">
        <v>100</v>
      </c>
      <c r="I151" s="122">
        <v>100</v>
      </c>
      <c r="J151" s="123" t="s">
        <v>582</v>
      </c>
      <c r="K151" s="124">
        <f t="shared" ref="K151:K182" si="88">H151-F151</f>
        <v>18</v>
      </c>
      <c r="L151" s="125">
        <f t="shared" ref="L151:L182" si="89">K151/F151</f>
        <v>0.21951219512195122</v>
      </c>
      <c r="M151" s="126" t="s">
        <v>556</v>
      </c>
      <c r="N151" s="127">
        <v>42657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2</v>
      </c>
      <c r="B152" s="102">
        <v>41794</v>
      </c>
      <c r="C152" s="102"/>
      <c r="D152" s="103" t="s">
        <v>583</v>
      </c>
      <c r="E152" s="104" t="s">
        <v>557</v>
      </c>
      <c r="F152" s="105">
        <v>257</v>
      </c>
      <c r="G152" s="104" t="s">
        <v>581</v>
      </c>
      <c r="H152" s="104">
        <v>300</v>
      </c>
      <c r="I152" s="122">
        <v>300</v>
      </c>
      <c r="J152" s="123" t="s">
        <v>582</v>
      </c>
      <c r="K152" s="124">
        <f t="shared" si="88"/>
        <v>43</v>
      </c>
      <c r="L152" s="125">
        <f t="shared" si="89"/>
        <v>0.16731517509727625</v>
      </c>
      <c r="M152" s="126" t="s">
        <v>556</v>
      </c>
      <c r="N152" s="127">
        <v>41822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</v>
      </c>
      <c r="B153" s="102">
        <v>41828</v>
      </c>
      <c r="C153" s="102"/>
      <c r="D153" s="103" t="s">
        <v>584</v>
      </c>
      <c r="E153" s="104" t="s">
        <v>557</v>
      </c>
      <c r="F153" s="105">
        <v>393</v>
      </c>
      <c r="G153" s="104" t="s">
        <v>581</v>
      </c>
      <c r="H153" s="104">
        <v>468</v>
      </c>
      <c r="I153" s="122">
        <v>468</v>
      </c>
      <c r="J153" s="123" t="s">
        <v>582</v>
      </c>
      <c r="K153" s="124">
        <f t="shared" si="88"/>
        <v>75</v>
      </c>
      <c r="L153" s="125">
        <f t="shared" si="89"/>
        <v>0.19083969465648856</v>
      </c>
      <c r="M153" s="126" t="s">
        <v>556</v>
      </c>
      <c r="N153" s="127">
        <v>41863</v>
      </c>
      <c r="O153" s="50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</v>
      </c>
      <c r="B154" s="102">
        <v>41857</v>
      </c>
      <c r="C154" s="102"/>
      <c r="D154" s="103" t="s">
        <v>585</v>
      </c>
      <c r="E154" s="104" t="s">
        <v>557</v>
      </c>
      <c r="F154" s="105">
        <v>205</v>
      </c>
      <c r="G154" s="104" t="s">
        <v>581</v>
      </c>
      <c r="H154" s="104">
        <v>275</v>
      </c>
      <c r="I154" s="122">
        <v>250</v>
      </c>
      <c r="J154" s="123" t="s">
        <v>582</v>
      </c>
      <c r="K154" s="124">
        <f t="shared" si="88"/>
        <v>70</v>
      </c>
      <c r="L154" s="125">
        <f t="shared" si="89"/>
        <v>0.34146341463414637</v>
      </c>
      <c r="M154" s="126" t="s">
        <v>556</v>
      </c>
      <c r="N154" s="127">
        <v>41962</v>
      </c>
      <c r="O154" s="50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5</v>
      </c>
      <c r="B155" s="102">
        <v>41886</v>
      </c>
      <c r="C155" s="102"/>
      <c r="D155" s="103" t="s">
        <v>586</v>
      </c>
      <c r="E155" s="104" t="s">
        <v>557</v>
      </c>
      <c r="F155" s="105">
        <v>162</v>
      </c>
      <c r="G155" s="104" t="s">
        <v>581</v>
      </c>
      <c r="H155" s="104">
        <v>190</v>
      </c>
      <c r="I155" s="122">
        <v>190</v>
      </c>
      <c r="J155" s="123" t="s">
        <v>582</v>
      </c>
      <c r="K155" s="124">
        <f t="shared" si="88"/>
        <v>28</v>
      </c>
      <c r="L155" s="125">
        <f t="shared" si="89"/>
        <v>0.1728395061728395</v>
      </c>
      <c r="M155" s="126" t="s">
        <v>556</v>
      </c>
      <c r="N155" s="127">
        <v>42006</v>
      </c>
      <c r="O155" s="50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6</v>
      </c>
      <c r="B156" s="102">
        <v>41886</v>
      </c>
      <c r="C156" s="102"/>
      <c r="D156" s="103" t="s">
        <v>587</v>
      </c>
      <c r="E156" s="104" t="s">
        <v>557</v>
      </c>
      <c r="F156" s="105">
        <v>75</v>
      </c>
      <c r="G156" s="104" t="s">
        <v>581</v>
      </c>
      <c r="H156" s="104">
        <v>91.5</v>
      </c>
      <c r="I156" s="122" t="s">
        <v>588</v>
      </c>
      <c r="J156" s="123" t="s">
        <v>589</v>
      </c>
      <c r="K156" s="124">
        <f t="shared" si="88"/>
        <v>16.5</v>
      </c>
      <c r="L156" s="125">
        <f t="shared" si="89"/>
        <v>0.22</v>
      </c>
      <c r="M156" s="126" t="s">
        <v>556</v>
      </c>
      <c r="N156" s="127">
        <v>41954</v>
      </c>
      <c r="O156" s="50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7</v>
      </c>
      <c r="B157" s="102">
        <v>41913</v>
      </c>
      <c r="C157" s="102"/>
      <c r="D157" s="103" t="s">
        <v>590</v>
      </c>
      <c r="E157" s="104" t="s">
        <v>557</v>
      </c>
      <c r="F157" s="105">
        <v>850</v>
      </c>
      <c r="G157" s="104" t="s">
        <v>581</v>
      </c>
      <c r="H157" s="104">
        <v>982.5</v>
      </c>
      <c r="I157" s="122">
        <v>1050</v>
      </c>
      <c r="J157" s="123" t="s">
        <v>591</v>
      </c>
      <c r="K157" s="124">
        <f t="shared" si="88"/>
        <v>132.5</v>
      </c>
      <c r="L157" s="125">
        <f t="shared" si="89"/>
        <v>0.15588235294117647</v>
      </c>
      <c r="M157" s="126" t="s">
        <v>556</v>
      </c>
      <c r="N157" s="127">
        <v>42039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8</v>
      </c>
      <c r="B158" s="102">
        <v>41913</v>
      </c>
      <c r="C158" s="102"/>
      <c r="D158" s="103" t="s">
        <v>592</v>
      </c>
      <c r="E158" s="104" t="s">
        <v>557</v>
      </c>
      <c r="F158" s="105">
        <v>475</v>
      </c>
      <c r="G158" s="104" t="s">
        <v>581</v>
      </c>
      <c r="H158" s="104">
        <v>515</v>
      </c>
      <c r="I158" s="122">
        <v>600</v>
      </c>
      <c r="J158" s="123" t="s">
        <v>593</v>
      </c>
      <c r="K158" s="124">
        <f t="shared" si="88"/>
        <v>40</v>
      </c>
      <c r="L158" s="125">
        <f t="shared" si="89"/>
        <v>8.4210526315789472E-2</v>
      </c>
      <c r="M158" s="126" t="s">
        <v>556</v>
      </c>
      <c r="N158" s="127">
        <v>41939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9</v>
      </c>
      <c r="B159" s="102">
        <v>41913</v>
      </c>
      <c r="C159" s="102"/>
      <c r="D159" s="103" t="s">
        <v>594</v>
      </c>
      <c r="E159" s="104" t="s">
        <v>557</v>
      </c>
      <c r="F159" s="105">
        <v>86</v>
      </c>
      <c r="G159" s="104" t="s">
        <v>581</v>
      </c>
      <c r="H159" s="104">
        <v>99</v>
      </c>
      <c r="I159" s="122">
        <v>140</v>
      </c>
      <c r="J159" s="123" t="s">
        <v>595</v>
      </c>
      <c r="K159" s="124">
        <f t="shared" si="88"/>
        <v>13</v>
      </c>
      <c r="L159" s="125">
        <f t="shared" si="89"/>
        <v>0.15116279069767441</v>
      </c>
      <c r="M159" s="126" t="s">
        <v>556</v>
      </c>
      <c r="N159" s="127">
        <v>41939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10</v>
      </c>
      <c r="B160" s="102">
        <v>41926</v>
      </c>
      <c r="C160" s="102"/>
      <c r="D160" s="103" t="s">
        <v>596</v>
      </c>
      <c r="E160" s="104" t="s">
        <v>557</v>
      </c>
      <c r="F160" s="105">
        <v>496.6</v>
      </c>
      <c r="G160" s="104" t="s">
        <v>581</v>
      </c>
      <c r="H160" s="104">
        <v>621</v>
      </c>
      <c r="I160" s="122">
        <v>580</v>
      </c>
      <c r="J160" s="123" t="s">
        <v>582</v>
      </c>
      <c r="K160" s="124">
        <f t="shared" si="88"/>
        <v>124.39999999999998</v>
      </c>
      <c r="L160" s="125">
        <f t="shared" si="89"/>
        <v>0.25050342327829234</v>
      </c>
      <c r="M160" s="126" t="s">
        <v>556</v>
      </c>
      <c r="N160" s="127">
        <v>42605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11</v>
      </c>
      <c r="B161" s="102">
        <v>41926</v>
      </c>
      <c r="C161" s="102"/>
      <c r="D161" s="103" t="s">
        <v>597</v>
      </c>
      <c r="E161" s="104" t="s">
        <v>557</v>
      </c>
      <c r="F161" s="105">
        <v>2481.9</v>
      </c>
      <c r="G161" s="104" t="s">
        <v>581</v>
      </c>
      <c r="H161" s="104">
        <v>2840</v>
      </c>
      <c r="I161" s="122">
        <v>2870</v>
      </c>
      <c r="J161" s="123" t="s">
        <v>598</v>
      </c>
      <c r="K161" s="124">
        <f t="shared" si="88"/>
        <v>358.09999999999991</v>
      </c>
      <c r="L161" s="125">
        <f t="shared" si="89"/>
        <v>0.14428462065353154</v>
      </c>
      <c r="M161" s="126" t="s">
        <v>556</v>
      </c>
      <c r="N161" s="127">
        <v>42017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12</v>
      </c>
      <c r="B162" s="102">
        <v>41928</v>
      </c>
      <c r="C162" s="102"/>
      <c r="D162" s="103" t="s">
        <v>599</v>
      </c>
      <c r="E162" s="104" t="s">
        <v>557</v>
      </c>
      <c r="F162" s="105">
        <v>84.5</v>
      </c>
      <c r="G162" s="104" t="s">
        <v>581</v>
      </c>
      <c r="H162" s="104">
        <v>93</v>
      </c>
      <c r="I162" s="122">
        <v>110</v>
      </c>
      <c r="J162" s="123" t="s">
        <v>600</v>
      </c>
      <c r="K162" s="124">
        <f t="shared" si="88"/>
        <v>8.5</v>
      </c>
      <c r="L162" s="125">
        <f t="shared" si="89"/>
        <v>0.10059171597633136</v>
      </c>
      <c r="M162" s="126" t="s">
        <v>556</v>
      </c>
      <c r="N162" s="127">
        <v>41939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13</v>
      </c>
      <c r="B163" s="102">
        <v>41928</v>
      </c>
      <c r="C163" s="102"/>
      <c r="D163" s="103" t="s">
        <v>601</v>
      </c>
      <c r="E163" s="104" t="s">
        <v>557</v>
      </c>
      <c r="F163" s="105">
        <v>401</v>
      </c>
      <c r="G163" s="104" t="s">
        <v>581</v>
      </c>
      <c r="H163" s="104">
        <v>428</v>
      </c>
      <c r="I163" s="122">
        <v>450</v>
      </c>
      <c r="J163" s="123" t="s">
        <v>602</v>
      </c>
      <c r="K163" s="124">
        <f t="shared" si="88"/>
        <v>27</v>
      </c>
      <c r="L163" s="125">
        <f t="shared" si="89"/>
        <v>6.7331670822942641E-2</v>
      </c>
      <c r="M163" s="126" t="s">
        <v>556</v>
      </c>
      <c r="N163" s="127">
        <v>42020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14</v>
      </c>
      <c r="B164" s="102">
        <v>41928</v>
      </c>
      <c r="C164" s="102"/>
      <c r="D164" s="103" t="s">
        <v>603</v>
      </c>
      <c r="E164" s="104" t="s">
        <v>557</v>
      </c>
      <c r="F164" s="105">
        <v>101</v>
      </c>
      <c r="G164" s="104" t="s">
        <v>581</v>
      </c>
      <c r="H164" s="104">
        <v>112</v>
      </c>
      <c r="I164" s="122">
        <v>120</v>
      </c>
      <c r="J164" s="123" t="s">
        <v>604</v>
      </c>
      <c r="K164" s="124">
        <f t="shared" si="88"/>
        <v>11</v>
      </c>
      <c r="L164" s="125">
        <f t="shared" si="89"/>
        <v>0.10891089108910891</v>
      </c>
      <c r="M164" s="126" t="s">
        <v>556</v>
      </c>
      <c r="N164" s="127">
        <v>41939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15</v>
      </c>
      <c r="B165" s="102">
        <v>41954</v>
      </c>
      <c r="C165" s="102"/>
      <c r="D165" s="103" t="s">
        <v>605</v>
      </c>
      <c r="E165" s="104" t="s">
        <v>557</v>
      </c>
      <c r="F165" s="105">
        <v>59</v>
      </c>
      <c r="G165" s="104" t="s">
        <v>581</v>
      </c>
      <c r="H165" s="104">
        <v>76</v>
      </c>
      <c r="I165" s="122">
        <v>76</v>
      </c>
      <c r="J165" s="123" t="s">
        <v>582</v>
      </c>
      <c r="K165" s="124">
        <f t="shared" si="88"/>
        <v>17</v>
      </c>
      <c r="L165" s="125">
        <f t="shared" si="89"/>
        <v>0.28813559322033899</v>
      </c>
      <c r="M165" s="126" t="s">
        <v>556</v>
      </c>
      <c r="N165" s="127">
        <v>43032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16</v>
      </c>
      <c r="B166" s="102">
        <v>41954</v>
      </c>
      <c r="C166" s="102"/>
      <c r="D166" s="103" t="s">
        <v>594</v>
      </c>
      <c r="E166" s="104" t="s">
        <v>557</v>
      </c>
      <c r="F166" s="105">
        <v>99</v>
      </c>
      <c r="G166" s="104" t="s">
        <v>581</v>
      </c>
      <c r="H166" s="104">
        <v>120</v>
      </c>
      <c r="I166" s="122">
        <v>120</v>
      </c>
      <c r="J166" s="123" t="s">
        <v>606</v>
      </c>
      <c r="K166" s="124">
        <f t="shared" si="88"/>
        <v>21</v>
      </c>
      <c r="L166" s="125">
        <f t="shared" si="89"/>
        <v>0.21212121212121213</v>
      </c>
      <c r="M166" s="126" t="s">
        <v>556</v>
      </c>
      <c r="N166" s="127">
        <v>41960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17</v>
      </c>
      <c r="B167" s="102">
        <v>41956</v>
      </c>
      <c r="C167" s="102"/>
      <c r="D167" s="103" t="s">
        <v>607</v>
      </c>
      <c r="E167" s="104" t="s">
        <v>557</v>
      </c>
      <c r="F167" s="105">
        <v>22</v>
      </c>
      <c r="G167" s="104" t="s">
        <v>581</v>
      </c>
      <c r="H167" s="104">
        <v>33.549999999999997</v>
      </c>
      <c r="I167" s="122">
        <v>32</v>
      </c>
      <c r="J167" s="123" t="s">
        <v>608</v>
      </c>
      <c r="K167" s="124">
        <f t="shared" si="88"/>
        <v>11.549999999999997</v>
      </c>
      <c r="L167" s="125">
        <f t="shared" si="89"/>
        <v>0.52499999999999991</v>
      </c>
      <c r="M167" s="126" t="s">
        <v>556</v>
      </c>
      <c r="N167" s="127">
        <v>42188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18</v>
      </c>
      <c r="B168" s="102">
        <v>41976</v>
      </c>
      <c r="C168" s="102"/>
      <c r="D168" s="103" t="s">
        <v>609</v>
      </c>
      <c r="E168" s="104" t="s">
        <v>557</v>
      </c>
      <c r="F168" s="105">
        <v>440</v>
      </c>
      <c r="G168" s="104" t="s">
        <v>581</v>
      </c>
      <c r="H168" s="104">
        <v>520</v>
      </c>
      <c r="I168" s="122">
        <v>520</v>
      </c>
      <c r="J168" s="123" t="s">
        <v>610</v>
      </c>
      <c r="K168" s="124">
        <f t="shared" si="88"/>
        <v>80</v>
      </c>
      <c r="L168" s="125">
        <f t="shared" si="89"/>
        <v>0.18181818181818182</v>
      </c>
      <c r="M168" s="126" t="s">
        <v>556</v>
      </c>
      <c r="N168" s="127">
        <v>42208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19</v>
      </c>
      <c r="B169" s="102">
        <v>41976</v>
      </c>
      <c r="C169" s="102"/>
      <c r="D169" s="103" t="s">
        <v>611</v>
      </c>
      <c r="E169" s="104" t="s">
        <v>557</v>
      </c>
      <c r="F169" s="105">
        <v>360</v>
      </c>
      <c r="G169" s="104" t="s">
        <v>581</v>
      </c>
      <c r="H169" s="104">
        <v>427</v>
      </c>
      <c r="I169" s="122">
        <v>425</v>
      </c>
      <c r="J169" s="123" t="s">
        <v>612</v>
      </c>
      <c r="K169" s="124">
        <f t="shared" si="88"/>
        <v>67</v>
      </c>
      <c r="L169" s="125">
        <f t="shared" si="89"/>
        <v>0.18611111111111112</v>
      </c>
      <c r="M169" s="126" t="s">
        <v>556</v>
      </c>
      <c r="N169" s="127">
        <v>42058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20</v>
      </c>
      <c r="B170" s="102">
        <v>42012</v>
      </c>
      <c r="C170" s="102"/>
      <c r="D170" s="103" t="s">
        <v>613</v>
      </c>
      <c r="E170" s="104" t="s">
        <v>557</v>
      </c>
      <c r="F170" s="105">
        <v>360</v>
      </c>
      <c r="G170" s="104" t="s">
        <v>581</v>
      </c>
      <c r="H170" s="104">
        <v>455</v>
      </c>
      <c r="I170" s="122">
        <v>420</v>
      </c>
      <c r="J170" s="123" t="s">
        <v>614</v>
      </c>
      <c r="K170" s="124">
        <f t="shared" si="88"/>
        <v>95</v>
      </c>
      <c r="L170" s="125">
        <f t="shared" si="89"/>
        <v>0.2638888888888889</v>
      </c>
      <c r="M170" s="126" t="s">
        <v>556</v>
      </c>
      <c r="N170" s="127">
        <v>42024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21</v>
      </c>
      <c r="B171" s="102">
        <v>42012</v>
      </c>
      <c r="C171" s="102"/>
      <c r="D171" s="103" t="s">
        <v>615</v>
      </c>
      <c r="E171" s="104" t="s">
        <v>557</v>
      </c>
      <c r="F171" s="105">
        <v>130</v>
      </c>
      <c r="G171" s="104"/>
      <c r="H171" s="104">
        <v>175.5</v>
      </c>
      <c r="I171" s="122">
        <v>165</v>
      </c>
      <c r="J171" s="123" t="s">
        <v>616</v>
      </c>
      <c r="K171" s="124">
        <f t="shared" si="88"/>
        <v>45.5</v>
      </c>
      <c r="L171" s="125">
        <f t="shared" si="89"/>
        <v>0.35</v>
      </c>
      <c r="M171" s="126" t="s">
        <v>556</v>
      </c>
      <c r="N171" s="127">
        <v>43088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22</v>
      </c>
      <c r="B172" s="102">
        <v>42040</v>
      </c>
      <c r="C172" s="102"/>
      <c r="D172" s="103" t="s">
        <v>376</v>
      </c>
      <c r="E172" s="104" t="s">
        <v>580</v>
      </c>
      <c r="F172" s="105">
        <v>98</v>
      </c>
      <c r="G172" s="104"/>
      <c r="H172" s="104">
        <v>120</v>
      </c>
      <c r="I172" s="122">
        <v>120</v>
      </c>
      <c r="J172" s="123" t="s">
        <v>582</v>
      </c>
      <c r="K172" s="124">
        <f t="shared" si="88"/>
        <v>22</v>
      </c>
      <c r="L172" s="125">
        <f t="shared" si="89"/>
        <v>0.22448979591836735</v>
      </c>
      <c r="M172" s="126" t="s">
        <v>556</v>
      </c>
      <c r="N172" s="127">
        <v>42753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23</v>
      </c>
      <c r="B173" s="102">
        <v>42040</v>
      </c>
      <c r="C173" s="102"/>
      <c r="D173" s="103" t="s">
        <v>617</v>
      </c>
      <c r="E173" s="104" t="s">
        <v>580</v>
      </c>
      <c r="F173" s="105">
        <v>196</v>
      </c>
      <c r="G173" s="104"/>
      <c r="H173" s="104">
        <v>262</v>
      </c>
      <c r="I173" s="122">
        <v>255</v>
      </c>
      <c r="J173" s="123" t="s">
        <v>582</v>
      </c>
      <c r="K173" s="124">
        <f t="shared" si="88"/>
        <v>66</v>
      </c>
      <c r="L173" s="125">
        <f t="shared" si="89"/>
        <v>0.33673469387755101</v>
      </c>
      <c r="M173" s="126" t="s">
        <v>556</v>
      </c>
      <c r="N173" s="127">
        <v>42599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7">
        <v>24</v>
      </c>
      <c r="B174" s="106">
        <v>42067</v>
      </c>
      <c r="C174" s="106"/>
      <c r="D174" s="107" t="s">
        <v>375</v>
      </c>
      <c r="E174" s="108" t="s">
        <v>580</v>
      </c>
      <c r="F174" s="109">
        <v>235</v>
      </c>
      <c r="G174" s="109"/>
      <c r="H174" s="110">
        <v>77</v>
      </c>
      <c r="I174" s="128" t="s">
        <v>618</v>
      </c>
      <c r="J174" s="129" t="s">
        <v>619</v>
      </c>
      <c r="K174" s="130">
        <f t="shared" si="88"/>
        <v>-158</v>
      </c>
      <c r="L174" s="131">
        <f t="shared" si="89"/>
        <v>-0.67234042553191486</v>
      </c>
      <c r="M174" s="132" t="s">
        <v>620</v>
      </c>
      <c r="N174" s="133">
        <v>43522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25</v>
      </c>
      <c r="B175" s="102">
        <v>42067</v>
      </c>
      <c r="C175" s="102"/>
      <c r="D175" s="103" t="s">
        <v>453</v>
      </c>
      <c r="E175" s="104" t="s">
        <v>580</v>
      </c>
      <c r="F175" s="105">
        <v>185</v>
      </c>
      <c r="G175" s="104"/>
      <c r="H175" s="104">
        <v>224</v>
      </c>
      <c r="I175" s="122" t="s">
        <v>621</v>
      </c>
      <c r="J175" s="123" t="s">
        <v>582</v>
      </c>
      <c r="K175" s="124">
        <f t="shared" si="88"/>
        <v>39</v>
      </c>
      <c r="L175" s="125">
        <f t="shared" si="89"/>
        <v>0.21081081081081082</v>
      </c>
      <c r="M175" s="126" t="s">
        <v>556</v>
      </c>
      <c r="N175" s="127">
        <v>42647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323">
        <v>26</v>
      </c>
      <c r="B176" s="111">
        <v>42090</v>
      </c>
      <c r="C176" s="111"/>
      <c r="D176" s="112" t="s">
        <v>622</v>
      </c>
      <c r="E176" s="113" t="s">
        <v>580</v>
      </c>
      <c r="F176" s="114">
        <v>49.5</v>
      </c>
      <c r="G176" s="115"/>
      <c r="H176" s="115">
        <v>15.85</v>
      </c>
      <c r="I176" s="115">
        <v>67</v>
      </c>
      <c r="J176" s="134" t="s">
        <v>623</v>
      </c>
      <c r="K176" s="115">
        <f t="shared" si="88"/>
        <v>-33.65</v>
      </c>
      <c r="L176" s="135">
        <f t="shared" si="89"/>
        <v>-0.67979797979797973</v>
      </c>
      <c r="M176" s="132" t="s">
        <v>620</v>
      </c>
      <c r="N176" s="136">
        <v>43627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27</v>
      </c>
      <c r="B177" s="102">
        <v>42093</v>
      </c>
      <c r="C177" s="102"/>
      <c r="D177" s="103" t="s">
        <v>624</v>
      </c>
      <c r="E177" s="104" t="s">
        <v>580</v>
      </c>
      <c r="F177" s="105">
        <v>183.5</v>
      </c>
      <c r="G177" s="104"/>
      <c r="H177" s="104">
        <v>219</v>
      </c>
      <c r="I177" s="122">
        <v>218</v>
      </c>
      <c r="J177" s="123" t="s">
        <v>625</v>
      </c>
      <c r="K177" s="124">
        <f t="shared" si="88"/>
        <v>35.5</v>
      </c>
      <c r="L177" s="125">
        <f t="shared" si="89"/>
        <v>0.19346049046321526</v>
      </c>
      <c r="M177" s="126" t="s">
        <v>556</v>
      </c>
      <c r="N177" s="127">
        <v>42103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28</v>
      </c>
      <c r="B178" s="102">
        <v>42114</v>
      </c>
      <c r="C178" s="102"/>
      <c r="D178" s="103" t="s">
        <v>626</v>
      </c>
      <c r="E178" s="104" t="s">
        <v>580</v>
      </c>
      <c r="F178" s="105">
        <f>(227+237)/2</f>
        <v>232</v>
      </c>
      <c r="G178" s="104"/>
      <c r="H178" s="104">
        <v>298</v>
      </c>
      <c r="I178" s="122">
        <v>298</v>
      </c>
      <c r="J178" s="123" t="s">
        <v>582</v>
      </c>
      <c r="K178" s="124">
        <f t="shared" si="88"/>
        <v>66</v>
      </c>
      <c r="L178" s="125">
        <f t="shared" si="89"/>
        <v>0.28448275862068967</v>
      </c>
      <c r="M178" s="126" t="s">
        <v>556</v>
      </c>
      <c r="N178" s="127">
        <v>42823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29</v>
      </c>
      <c r="B179" s="102">
        <v>42128</v>
      </c>
      <c r="C179" s="102"/>
      <c r="D179" s="103" t="s">
        <v>627</v>
      </c>
      <c r="E179" s="104" t="s">
        <v>557</v>
      </c>
      <c r="F179" s="105">
        <v>385</v>
      </c>
      <c r="G179" s="104"/>
      <c r="H179" s="104">
        <f>212.5+331</f>
        <v>543.5</v>
      </c>
      <c r="I179" s="122">
        <v>510</v>
      </c>
      <c r="J179" s="123" t="s">
        <v>628</v>
      </c>
      <c r="K179" s="124">
        <f t="shared" si="88"/>
        <v>158.5</v>
      </c>
      <c r="L179" s="125">
        <f t="shared" si="89"/>
        <v>0.41168831168831171</v>
      </c>
      <c r="M179" s="126" t="s">
        <v>556</v>
      </c>
      <c r="N179" s="127">
        <v>42235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30</v>
      </c>
      <c r="B180" s="102">
        <v>42128</v>
      </c>
      <c r="C180" s="102"/>
      <c r="D180" s="103" t="s">
        <v>629</v>
      </c>
      <c r="E180" s="104" t="s">
        <v>557</v>
      </c>
      <c r="F180" s="105">
        <v>115.5</v>
      </c>
      <c r="G180" s="104"/>
      <c r="H180" s="104">
        <v>146</v>
      </c>
      <c r="I180" s="122">
        <v>142</v>
      </c>
      <c r="J180" s="123" t="s">
        <v>630</v>
      </c>
      <c r="K180" s="124">
        <f t="shared" si="88"/>
        <v>30.5</v>
      </c>
      <c r="L180" s="125">
        <f t="shared" si="89"/>
        <v>0.26406926406926406</v>
      </c>
      <c r="M180" s="126" t="s">
        <v>556</v>
      </c>
      <c r="N180" s="127">
        <v>42202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31</v>
      </c>
      <c r="B181" s="102">
        <v>42151</v>
      </c>
      <c r="C181" s="102"/>
      <c r="D181" s="103" t="s">
        <v>631</v>
      </c>
      <c r="E181" s="104" t="s">
        <v>557</v>
      </c>
      <c r="F181" s="105">
        <v>237.5</v>
      </c>
      <c r="G181" s="104"/>
      <c r="H181" s="104">
        <v>279.5</v>
      </c>
      <c r="I181" s="122">
        <v>278</v>
      </c>
      <c r="J181" s="123" t="s">
        <v>582</v>
      </c>
      <c r="K181" s="124">
        <f t="shared" si="88"/>
        <v>42</v>
      </c>
      <c r="L181" s="125">
        <f t="shared" si="89"/>
        <v>0.17684210526315788</v>
      </c>
      <c r="M181" s="126" t="s">
        <v>556</v>
      </c>
      <c r="N181" s="127">
        <v>42222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32</v>
      </c>
      <c r="B182" s="102">
        <v>42174</v>
      </c>
      <c r="C182" s="102"/>
      <c r="D182" s="103" t="s">
        <v>601</v>
      </c>
      <c r="E182" s="104" t="s">
        <v>580</v>
      </c>
      <c r="F182" s="105">
        <v>340</v>
      </c>
      <c r="G182" s="104"/>
      <c r="H182" s="104">
        <v>448</v>
      </c>
      <c r="I182" s="122">
        <v>448</v>
      </c>
      <c r="J182" s="123" t="s">
        <v>582</v>
      </c>
      <c r="K182" s="124">
        <f t="shared" si="88"/>
        <v>108</v>
      </c>
      <c r="L182" s="125">
        <f t="shared" si="89"/>
        <v>0.31764705882352939</v>
      </c>
      <c r="M182" s="126" t="s">
        <v>556</v>
      </c>
      <c r="N182" s="127">
        <v>43018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33</v>
      </c>
      <c r="B183" s="102">
        <v>42191</v>
      </c>
      <c r="C183" s="102"/>
      <c r="D183" s="103" t="s">
        <v>632</v>
      </c>
      <c r="E183" s="104" t="s">
        <v>580</v>
      </c>
      <c r="F183" s="105">
        <v>390</v>
      </c>
      <c r="G183" s="104"/>
      <c r="H183" s="104">
        <v>460</v>
      </c>
      <c r="I183" s="122">
        <v>460</v>
      </c>
      <c r="J183" s="123" t="s">
        <v>582</v>
      </c>
      <c r="K183" s="124">
        <f t="shared" ref="K183:K203" si="90">H183-F183</f>
        <v>70</v>
      </c>
      <c r="L183" s="125">
        <f t="shared" ref="L183:L203" si="91">K183/F183</f>
        <v>0.17948717948717949</v>
      </c>
      <c r="M183" s="126" t="s">
        <v>556</v>
      </c>
      <c r="N183" s="127">
        <v>42478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7">
        <v>34</v>
      </c>
      <c r="B184" s="106">
        <v>42195</v>
      </c>
      <c r="C184" s="106"/>
      <c r="D184" s="107" t="s">
        <v>633</v>
      </c>
      <c r="E184" s="108" t="s">
        <v>580</v>
      </c>
      <c r="F184" s="109">
        <v>122.5</v>
      </c>
      <c r="G184" s="109"/>
      <c r="H184" s="110">
        <v>61</v>
      </c>
      <c r="I184" s="128">
        <v>172</v>
      </c>
      <c r="J184" s="129" t="s">
        <v>634</v>
      </c>
      <c r="K184" s="130">
        <f t="shared" si="90"/>
        <v>-61.5</v>
      </c>
      <c r="L184" s="131">
        <f t="shared" si="91"/>
        <v>-0.50204081632653064</v>
      </c>
      <c r="M184" s="132" t="s">
        <v>620</v>
      </c>
      <c r="N184" s="133">
        <v>43333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35</v>
      </c>
      <c r="B185" s="102">
        <v>42219</v>
      </c>
      <c r="C185" s="102"/>
      <c r="D185" s="103" t="s">
        <v>635</v>
      </c>
      <c r="E185" s="104" t="s">
        <v>580</v>
      </c>
      <c r="F185" s="105">
        <v>297.5</v>
      </c>
      <c r="G185" s="104"/>
      <c r="H185" s="104">
        <v>350</v>
      </c>
      <c r="I185" s="122">
        <v>360</v>
      </c>
      <c r="J185" s="123" t="s">
        <v>636</v>
      </c>
      <c r="K185" s="124">
        <f t="shared" si="90"/>
        <v>52.5</v>
      </c>
      <c r="L185" s="125">
        <f t="shared" si="91"/>
        <v>0.17647058823529413</v>
      </c>
      <c r="M185" s="126" t="s">
        <v>556</v>
      </c>
      <c r="N185" s="127">
        <v>42232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36</v>
      </c>
      <c r="B186" s="102">
        <v>42219</v>
      </c>
      <c r="C186" s="102"/>
      <c r="D186" s="103" t="s">
        <v>637</v>
      </c>
      <c r="E186" s="104" t="s">
        <v>580</v>
      </c>
      <c r="F186" s="105">
        <v>115.5</v>
      </c>
      <c r="G186" s="104"/>
      <c r="H186" s="104">
        <v>149</v>
      </c>
      <c r="I186" s="122">
        <v>140</v>
      </c>
      <c r="J186" s="137" t="s">
        <v>638</v>
      </c>
      <c r="K186" s="124">
        <f t="shared" si="90"/>
        <v>33.5</v>
      </c>
      <c r="L186" s="125">
        <f t="shared" si="91"/>
        <v>0.29004329004329005</v>
      </c>
      <c r="M186" s="126" t="s">
        <v>556</v>
      </c>
      <c r="N186" s="127">
        <v>42740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37</v>
      </c>
      <c r="B187" s="102">
        <v>42251</v>
      </c>
      <c r="C187" s="102"/>
      <c r="D187" s="103" t="s">
        <v>631</v>
      </c>
      <c r="E187" s="104" t="s">
        <v>580</v>
      </c>
      <c r="F187" s="105">
        <v>226</v>
      </c>
      <c r="G187" s="104"/>
      <c r="H187" s="104">
        <v>292</v>
      </c>
      <c r="I187" s="122">
        <v>292</v>
      </c>
      <c r="J187" s="123" t="s">
        <v>639</v>
      </c>
      <c r="K187" s="124">
        <f t="shared" si="90"/>
        <v>66</v>
      </c>
      <c r="L187" s="125">
        <f t="shared" si="91"/>
        <v>0.29203539823008851</v>
      </c>
      <c r="M187" s="126" t="s">
        <v>556</v>
      </c>
      <c r="N187" s="127">
        <v>42286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38</v>
      </c>
      <c r="B188" s="102">
        <v>42254</v>
      </c>
      <c r="C188" s="102"/>
      <c r="D188" s="103" t="s">
        <v>626</v>
      </c>
      <c r="E188" s="104" t="s">
        <v>580</v>
      </c>
      <c r="F188" s="105">
        <v>232.5</v>
      </c>
      <c r="G188" s="104"/>
      <c r="H188" s="104">
        <v>312.5</v>
      </c>
      <c r="I188" s="122">
        <v>310</v>
      </c>
      <c r="J188" s="123" t="s">
        <v>582</v>
      </c>
      <c r="K188" s="124">
        <f t="shared" si="90"/>
        <v>80</v>
      </c>
      <c r="L188" s="125">
        <f t="shared" si="91"/>
        <v>0.34408602150537637</v>
      </c>
      <c r="M188" s="126" t="s">
        <v>556</v>
      </c>
      <c r="N188" s="127">
        <v>42823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39</v>
      </c>
      <c r="B189" s="102">
        <v>42268</v>
      </c>
      <c r="C189" s="102"/>
      <c r="D189" s="103" t="s">
        <v>640</v>
      </c>
      <c r="E189" s="104" t="s">
        <v>580</v>
      </c>
      <c r="F189" s="105">
        <v>196.5</v>
      </c>
      <c r="G189" s="104"/>
      <c r="H189" s="104">
        <v>238</v>
      </c>
      <c r="I189" s="122">
        <v>238</v>
      </c>
      <c r="J189" s="123" t="s">
        <v>639</v>
      </c>
      <c r="K189" s="124">
        <f t="shared" si="90"/>
        <v>41.5</v>
      </c>
      <c r="L189" s="125">
        <f t="shared" si="91"/>
        <v>0.21119592875318066</v>
      </c>
      <c r="M189" s="126" t="s">
        <v>556</v>
      </c>
      <c r="N189" s="127">
        <v>42291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40</v>
      </c>
      <c r="B190" s="102">
        <v>42271</v>
      </c>
      <c r="C190" s="102"/>
      <c r="D190" s="103" t="s">
        <v>579</v>
      </c>
      <c r="E190" s="104" t="s">
        <v>580</v>
      </c>
      <c r="F190" s="105">
        <v>65</v>
      </c>
      <c r="G190" s="104"/>
      <c r="H190" s="104">
        <v>82</v>
      </c>
      <c r="I190" s="122">
        <v>82</v>
      </c>
      <c r="J190" s="123" t="s">
        <v>639</v>
      </c>
      <c r="K190" s="124">
        <f t="shared" si="90"/>
        <v>17</v>
      </c>
      <c r="L190" s="125">
        <f t="shared" si="91"/>
        <v>0.26153846153846155</v>
      </c>
      <c r="M190" s="126" t="s">
        <v>556</v>
      </c>
      <c r="N190" s="127">
        <v>42578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41</v>
      </c>
      <c r="B191" s="102">
        <v>42291</v>
      </c>
      <c r="C191" s="102"/>
      <c r="D191" s="103" t="s">
        <v>641</v>
      </c>
      <c r="E191" s="104" t="s">
        <v>580</v>
      </c>
      <c r="F191" s="105">
        <v>144</v>
      </c>
      <c r="G191" s="104"/>
      <c r="H191" s="104">
        <v>182.5</v>
      </c>
      <c r="I191" s="122">
        <v>181</v>
      </c>
      <c r="J191" s="123" t="s">
        <v>639</v>
      </c>
      <c r="K191" s="124">
        <f t="shared" si="90"/>
        <v>38.5</v>
      </c>
      <c r="L191" s="125">
        <f t="shared" si="91"/>
        <v>0.2673611111111111</v>
      </c>
      <c r="M191" s="126" t="s">
        <v>556</v>
      </c>
      <c r="N191" s="127">
        <v>42817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42</v>
      </c>
      <c r="B192" s="102">
        <v>42291</v>
      </c>
      <c r="C192" s="102"/>
      <c r="D192" s="103" t="s">
        <v>642</v>
      </c>
      <c r="E192" s="104" t="s">
        <v>580</v>
      </c>
      <c r="F192" s="105">
        <v>264</v>
      </c>
      <c r="G192" s="104"/>
      <c r="H192" s="104">
        <v>311</v>
      </c>
      <c r="I192" s="122">
        <v>311</v>
      </c>
      <c r="J192" s="123" t="s">
        <v>639</v>
      </c>
      <c r="K192" s="124">
        <f t="shared" si="90"/>
        <v>47</v>
      </c>
      <c r="L192" s="125">
        <f t="shared" si="91"/>
        <v>0.17803030303030304</v>
      </c>
      <c r="M192" s="126" t="s">
        <v>556</v>
      </c>
      <c r="N192" s="127">
        <v>42604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43</v>
      </c>
      <c r="B193" s="102">
        <v>42318</v>
      </c>
      <c r="C193" s="102"/>
      <c r="D193" s="103" t="s">
        <v>643</v>
      </c>
      <c r="E193" s="104" t="s">
        <v>557</v>
      </c>
      <c r="F193" s="105">
        <v>549.5</v>
      </c>
      <c r="G193" s="104"/>
      <c r="H193" s="104">
        <v>630</v>
      </c>
      <c r="I193" s="122">
        <v>630</v>
      </c>
      <c r="J193" s="123" t="s">
        <v>639</v>
      </c>
      <c r="K193" s="124">
        <f t="shared" si="90"/>
        <v>80.5</v>
      </c>
      <c r="L193" s="125">
        <f t="shared" si="91"/>
        <v>0.1464968152866242</v>
      </c>
      <c r="M193" s="126" t="s">
        <v>556</v>
      </c>
      <c r="N193" s="127">
        <v>42419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44</v>
      </c>
      <c r="B194" s="102">
        <v>42342</v>
      </c>
      <c r="C194" s="102"/>
      <c r="D194" s="103" t="s">
        <v>644</v>
      </c>
      <c r="E194" s="104" t="s">
        <v>580</v>
      </c>
      <c r="F194" s="105">
        <v>1027.5</v>
      </c>
      <c r="G194" s="104"/>
      <c r="H194" s="104">
        <v>1315</v>
      </c>
      <c r="I194" s="122">
        <v>1250</v>
      </c>
      <c r="J194" s="123" t="s">
        <v>639</v>
      </c>
      <c r="K194" s="124">
        <f t="shared" si="90"/>
        <v>287.5</v>
      </c>
      <c r="L194" s="125">
        <f t="shared" si="91"/>
        <v>0.27980535279805352</v>
      </c>
      <c r="M194" s="126" t="s">
        <v>556</v>
      </c>
      <c r="N194" s="127">
        <v>43244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45</v>
      </c>
      <c r="B195" s="102">
        <v>42367</v>
      </c>
      <c r="C195" s="102"/>
      <c r="D195" s="103" t="s">
        <v>645</v>
      </c>
      <c r="E195" s="104" t="s">
        <v>580</v>
      </c>
      <c r="F195" s="105">
        <v>465</v>
      </c>
      <c r="G195" s="104"/>
      <c r="H195" s="104">
        <v>540</v>
      </c>
      <c r="I195" s="122">
        <v>540</v>
      </c>
      <c r="J195" s="123" t="s">
        <v>639</v>
      </c>
      <c r="K195" s="124">
        <f t="shared" si="90"/>
        <v>75</v>
      </c>
      <c r="L195" s="125">
        <f t="shared" si="91"/>
        <v>0.16129032258064516</v>
      </c>
      <c r="M195" s="126" t="s">
        <v>556</v>
      </c>
      <c r="N195" s="127">
        <v>42530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46</v>
      </c>
      <c r="B196" s="102">
        <v>42380</v>
      </c>
      <c r="C196" s="102"/>
      <c r="D196" s="103" t="s">
        <v>376</v>
      </c>
      <c r="E196" s="104" t="s">
        <v>557</v>
      </c>
      <c r="F196" s="105">
        <v>81</v>
      </c>
      <c r="G196" s="104"/>
      <c r="H196" s="104">
        <v>110</v>
      </c>
      <c r="I196" s="122">
        <v>110</v>
      </c>
      <c r="J196" s="123" t="s">
        <v>639</v>
      </c>
      <c r="K196" s="124">
        <f t="shared" si="90"/>
        <v>29</v>
      </c>
      <c r="L196" s="125">
        <f t="shared" si="91"/>
        <v>0.35802469135802467</v>
      </c>
      <c r="M196" s="126" t="s">
        <v>556</v>
      </c>
      <c r="N196" s="127">
        <v>42745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47</v>
      </c>
      <c r="B197" s="102">
        <v>42382</v>
      </c>
      <c r="C197" s="102"/>
      <c r="D197" s="103" t="s">
        <v>646</v>
      </c>
      <c r="E197" s="104" t="s">
        <v>557</v>
      </c>
      <c r="F197" s="105">
        <v>417.5</v>
      </c>
      <c r="G197" s="104"/>
      <c r="H197" s="104">
        <v>547</v>
      </c>
      <c r="I197" s="122">
        <v>535</v>
      </c>
      <c r="J197" s="123" t="s">
        <v>639</v>
      </c>
      <c r="K197" s="124">
        <f t="shared" si="90"/>
        <v>129.5</v>
      </c>
      <c r="L197" s="125">
        <f t="shared" si="91"/>
        <v>0.31017964071856285</v>
      </c>
      <c r="M197" s="126" t="s">
        <v>556</v>
      </c>
      <c r="N197" s="127">
        <v>42578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48</v>
      </c>
      <c r="B198" s="102">
        <v>42408</v>
      </c>
      <c r="C198" s="102"/>
      <c r="D198" s="103" t="s">
        <v>647</v>
      </c>
      <c r="E198" s="104" t="s">
        <v>580</v>
      </c>
      <c r="F198" s="105">
        <v>650</v>
      </c>
      <c r="G198" s="104"/>
      <c r="H198" s="104">
        <v>800</v>
      </c>
      <c r="I198" s="122">
        <v>800</v>
      </c>
      <c r="J198" s="123" t="s">
        <v>639</v>
      </c>
      <c r="K198" s="124">
        <f t="shared" si="90"/>
        <v>150</v>
      </c>
      <c r="L198" s="125">
        <f t="shared" si="91"/>
        <v>0.23076923076923078</v>
      </c>
      <c r="M198" s="126" t="s">
        <v>556</v>
      </c>
      <c r="N198" s="127">
        <v>43154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49</v>
      </c>
      <c r="B199" s="102">
        <v>42433</v>
      </c>
      <c r="C199" s="102"/>
      <c r="D199" s="103" t="s">
        <v>193</v>
      </c>
      <c r="E199" s="104" t="s">
        <v>580</v>
      </c>
      <c r="F199" s="105">
        <v>437.5</v>
      </c>
      <c r="G199" s="104"/>
      <c r="H199" s="104">
        <v>504.5</v>
      </c>
      <c r="I199" s="122">
        <v>522</v>
      </c>
      <c r="J199" s="123" t="s">
        <v>648</v>
      </c>
      <c r="K199" s="124">
        <f t="shared" si="90"/>
        <v>67</v>
      </c>
      <c r="L199" s="125">
        <f t="shared" si="91"/>
        <v>0.15314285714285714</v>
      </c>
      <c r="M199" s="126" t="s">
        <v>556</v>
      </c>
      <c r="N199" s="127">
        <v>42480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50</v>
      </c>
      <c r="B200" s="102">
        <v>42438</v>
      </c>
      <c r="C200" s="102"/>
      <c r="D200" s="103" t="s">
        <v>649</v>
      </c>
      <c r="E200" s="104" t="s">
        <v>580</v>
      </c>
      <c r="F200" s="105">
        <v>189.5</v>
      </c>
      <c r="G200" s="104"/>
      <c r="H200" s="104">
        <v>218</v>
      </c>
      <c r="I200" s="122">
        <v>218</v>
      </c>
      <c r="J200" s="123" t="s">
        <v>639</v>
      </c>
      <c r="K200" s="124">
        <f t="shared" si="90"/>
        <v>28.5</v>
      </c>
      <c r="L200" s="125">
        <f t="shared" si="91"/>
        <v>0.15039577836411611</v>
      </c>
      <c r="M200" s="126" t="s">
        <v>556</v>
      </c>
      <c r="N200" s="127">
        <v>43034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23">
        <v>51</v>
      </c>
      <c r="B201" s="111">
        <v>42471</v>
      </c>
      <c r="C201" s="111"/>
      <c r="D201" s="112" t="s">
        <v>650</v>
      </c>
      <c r="E201" s="113" t="s">
        <v>580</v>
      </c>
      <c r="F201" s="114">
        <v>36.5</v>
      </c>
      <c r="G201" s="115"/>
      <c r="H201" s="115">
        <v>15.85</v>
      </c>
      <c r="I201" s="115">
        <v>60</v>
      </c>
      <c r="J201" s="134" t="s">
        <v>651</v>
      </c>
      <c r="K201" s="130">
        <f t="shared" si="90"/>
        <v>-20.65</v>
      </c>
      <c r="L201" s="159">
        <f t="shared" si="91"/>
        <v>-0.5657534246575342</v>
      </c>
      <c r="M201" s="132" t="s">
        <v>620</v>
      </c>
      <c r="N201" s="160">
        <v>43627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52</v>
      </c>
      <c r="B202" s="102">
        <v>42472</v>
      </c>
      <c r="C202" s="102"/>
      <c r="D202" s="103" t="s">
        <v>652</v>
      </c>
      <c r="E202" s="104" t="s">
        <v>580</v>
      </c>
      <c r="F202" s="105">
        <v>93</v>
      </c>
      <c r="G202" s="104"/>
      <c r="H202" s="104">
        <v>149</v>
      </c>
      <c r="I202" s="122">
        <v>140</v>
      </c>
      <c r="J202" s="137" t="s">
        <v>653</v>
      </c>
      <c r="K202" s="124">
        <f t="shared" si="90"/>
        <v>56</v>
      </c>
      <c r="L202" s="125">
        <f t="shared" si="91"/>
        <v>0.60215053763440862</v>
      </c>
      <c r="M202" s="126" t="s">
        <v>556</v>
      </c>
      <c r="N202" s="127">
        <v>42740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53</v>
      </c>
      <c r="B203" s="102">
        <v>42472</v>
      </c>
      <c r="C203" s="102"/>
      <c r="D203" s="103" t="s">
        <v>654</v>
      </c>
      <c r="E203" s="104" t="s">
        <v>580</v>
      </c>
      <c r="F203" s="105">
        <v>130</v>
      </c>
      <c r="G203" s="104"/>
      <c r="H203" s="104">
        <v>150</v>
      </c>
      <c r="I203" s="122" t="s">
        <v>655</v>
      </c>
      <c r="J203" s="123" t="s">
        <v>639</v>
      </c>
      <c r="K203" s="124">
        <f t="shared" si="90"/>
        <v>20</v>
      </c>
      <c r="L203" s="125">
        <f t="shared" si="91"/>
        <v>0.15384615384615385</v>
      </c>
      <c r="M203" s="126" t="s">
        <v>556</v>
      </c>
      <c r="N203" s="127">
        <v>42564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54</v>
      </c>
      <c r="B204" s="102">
        <v>42473</v>
      </c>
      <c r="C204" s="102"/>
      <c r="D204" s="103" t="s">
        <v>344</v>
      </c>
      <c r="E204" s="104" t="s">
        <v>580</v>
      </c>
      <c r="F204" s="105">
        <v>196</v>
      </c>
      <c r="G204" s="104"/>
      <c r="H204" s="104">
        <v>299</v>
      </c>
      <c r="I204" s="122">
        <v>299</v>
      </c>
      <c r="J204" s="123" t="s">
        <v>639</v>
      </c>
      <c r="K204" s="124">
        <v>103</v>
      </c>
      <c r="L204" s="125">
        <v>0.52551020408163296</v>
      </c>
      <c r="M204" s="126" t="s">
        <v>556</v>
      </c>
      <c r="N204" s="127">
        <v>42620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55</v>
      </c>
      <c r="B205" s="102">
        <v>42473</v>
      </c>
      <c r="C205" s="102"/>
      <c r="D205" s="103" t="s">
        <v>713</v>
      </c>
      <c r="E205" s="104" t="s">
        <v>580</v>
      </c>
      <c r="F205" s="105">
        <v>88</v>
      </c>
      <c r="G205" s="104"/>
      <c r="H205" s="104">
        <v>103</v>
      </c>
      <c r="I205" s="122">
        <v>103</v>
      </c>
      <c r="J205" s="123" t="s">
        <v>639</v>
      </c>
      <c r="K205" s="124">
        <v>15</v>
      </c>
      <c r="L205" s="125">
        <v>0.170454545454545</v>
      </c>
      <c r="M205" s="126" t="s">
        <v>556</v>
      </c>
      <c r="N205" s="127">
        <v>42530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56</v>
      </c>
      <c r="B206" s="102">
        <v>42492</v>
      </c>
      <c r="C206" s="102"/>
      <c r="D206" s="103" t="s">
        <v>656</v>
      </c>
      <c r="E206" s="104" t="s">
        <v>580</v>
      </c>
      <c r="F206" s="105">
        <v>127.5</v>
      </c>
      <c r="G206" s="104"/>
      <c r="H206" s="104">
        <v>148</v>
      </c>
      <c r="I206" s="122" t="s">
        <v>657</v>
      </c>
      <c r="J206" s="123" t="s">
        <v>639</v>
      </c>
      <c r="K206" s="124">
        <f>H206-F206</f>
        <v>20.5</v>
      </c>
      <c r="L206" s="125">
        <f>K206/F206</f>
        <v>0.16078431372549021</v>
      </c>
      <c r="M206" s="126" t="s">
        <v>556</v>
      </c>
      <c r="N206" s="127">
        <v>42564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57</v>
      </c>
      <c r="B207" s="102">
        <v>42493</v>
      </c>
      <c r="C207" s="102"/>
      <c r="D207" s="103" t="s">
        <v>658</v>
      </c>
      <c r="E207" s="104" t="s">
        <v>580</v>
      </c>
      <c r="F207" s="105">
        <v>675</v>
      </c>
      <c r="G207" s="104"/>
      <c r="H207" s="104">
        <v>815</v>
      </c>
      <c r="I207" s="122" t="s">
        <v>659</v>
      </c>
      <c r="J207" s="123" t="s">
        <v>639</v>
      </c>
      <c r="K207" s="124">
        <f>H207-F207</f>
        <v>140</v>
      </c>
      <c r="L207" s="125">
        <f>K207/F207</f>
        <v>0.2074074074074074</v>
      </c>
      <c r="M207" s="126" t="s">
        <v>556</v>
      </c>
      <c r="N207" s="127">
        <v>43154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7">
        <v>58</v>
      </c>
      <c r="B208" s="106">
        <v>42522</v>
      </c>
      <c r="C208" s="106"/>
      <c r="D208" s="107" t="s">
        <v>714</v>
      </c>
      <c r="E208" s="108" t="s">
        <v>580</v>
      </c>
      <c r="F208" s="109">
        <v>500</v>
      </c>
      <c r="G208" s="109"/>
      <c r="H208" s="110">
        <v>232.5</v>
      </c>
      <c r="I208" s="128" t="s">
        <v>715</v>
      </c>
      <c r="J208" s="129" t="s">
        <v>716</v>
      </c>
      <c r="K208" s="130">
        <f>H208-F208</f>
        <v>-267.5</v>
      </c>
      <c r="L208" s="131">
        <f>K208/F208</f>
        <v>-0.53500000000000003</v>
      </c>
      <c r="M208" s="132" t="s">
        <v>620</v>
      </c>
      <c r="N208" s="133">
        <v>43735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59</v>
      </c>
      <c r="B209" s="102">
        <v>42527</v>
      </c>
      <c r="C209" s="102"/>
      <c r="D209" s="103" t="s">
        <v>660</v>
      </c>
      <c r="E209" s="104" t="s">
        <v>580</v>
      </c>
      <c r="F209" s="105">
        <v>110</v>
      </c>
      <c r="G209" s="104"/>
      <c r="H209" s="104">
        <v>126.5</v>
      </c>
      <c r="I209" s="122">
        <v>125</v>
      </c>
      <c r="J209" s="123" t="s">
        <v>589</v>
      </c>
      <c r="K209" s="124">
        <f>H209-F209</f>
        <v>16.5</v>
      </c>
      <c r="L209" s="125">
        <f>K209/F209</f>
        <v>0.15</v>
      </c>
      <c r="M209" s="126" t="s">
        <v>556</v>
      </c>
      <c r="N209" s="127">
        <v>42552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60</v>
      </c>
      <c r="B210" s="102">
        <v>42538</v>
      </c>
      <c r="C210" s="102"/>
      <c r="D210" s="103" t="s">
        <v>661</v>
      </c>
      <c r="E210" s="104" t="s">
        <v>580</v>
      </c>
      <c r="F210" s="105">
        <v>44</v>
      </c>
      <c r="G210" s="104"/>
      <c r="H210" s="104">
        <v>69.5</v>
      </c>
      <c r="I210" s="122">
        <v>69.5</v>
      </c>
      <c r="J210" s="123" t="s">
        <v>662</v>
      </c>
      <c r="K210" s="124">
        <f>H210-F210</f>
        <v>25.5</v>
      </c>
      <c r="L210" s="125">
        <f>K210/F210</f>
        <v>0.57954545454545459</v>
      </c>
      <c r="M210" s="126" t="s">
        <v>556</v>
      </c>
      <c r="N210" s="127">
        <v>42977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61</v>
      </c>
      <c r="B211" s="102">
        <v>42549</v>
      </c>
      <c r="C211" s="102"/>
      <c r="D211" s="144" t="s">
        <v>717</v>
      </c>
      <c r="E211" s="104" t="s">
        <v>580</v>
      </c>
      <c r="F211" s="105">
        <v>262.5</v>
      </c>
      <c r="G211" s="104"/>
      <c r="H211" s="104">
        <v>340</v>
      </c>
      <c r="I211" s="122">
        <v>333</v>
      </c>
      <c r="J211" s="123" t="s">
        <v>718</v>
      </c>
      <c r="K211" s="124">
        <v>77.5</v>
      </c>
      <c r="L211" s="125">
        <v>0.29523809523809502</v>
      </c>
      <c r="M211" s="126" t="s">
        <v>556</v>
      </c>
      <c r="N211" s="127">
        <v>43017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62</v>
      </c>
      <c r="B212" s="102">
        <v>42549</v>
      </c>
      <c r="C212" s="102"/>
      <c r="D212" s="144" t="s">
        <v>719</v>
      </c>
      <c r="E212" s="104" t="s">
        <v>580</v>
      </c>
      <c r="F212" s="105">
        <v>840</v>
      </c>
      <c r="G212" s="104"/>
      <c r="H212" s="104">
        <v>1230</v>
      </c>
      <c r="I212" s="122">
        <v>1230</v>
      </c>
      <c r="J212" s="123" t="s">
        <v>639</v>
      </c>
      <c r="K212" s="124">
        <v>390</v>
      </c>
      <c r="L212" s="125">
        <v>0.46428571428571402</v>
      </c>
      <c r="M212" s="126" t="s">
        <v>556</v>
      </c>
      <c r="N212" s="127">
        <v>42649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24">
        <v>63</v>
      </c>
      <c r="B213" s="139">
        <v>42556</v>
      </c>
      <c r="C213" s="139"/>
      <c r="D213" s="140" t="s">
        <v>663</v>
      </c>
      <c r="E213" s="141" t="s">
        <v>580</v>
      </c>
      <c r="F213" s="142">
        <v>395</v>
      </c>
      <c r="G213" s="143"/>
      <c r="H213" s="143">
        <f>(468.5+342.5)/2</f>
        <v>405.5</v>
      </c>
      <c r="I213" s="143">
        <v>510</v>
      </c>
      <c r="J213" s="161" t="s">
        <v>664</v>
      </c>
      <c r="K213" s="162">
        <f t="shared" ref="K213:K219" si="92">H213-F213</f>
        <v>10.5</v>
      </c>
      <c r="L213" s="163">
        <f t="shared" ref="L213:L219" si="93">K213/F213</f>
        <v>2.6582278481012658E-2</v>
      </c>
      <c r="M213" s="164" t="s">
        <v>665</v>
      </c>
      <c r="N213" s="165">
        <v>43606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7">
        <v>64</v>
      </c>
      <c r="B214" s="106">
        <v>42584</v>
      </c>
      <c r="C214" s="106"/>
      <c r="D214" s="107" t="s">
        <v>666</v>
      </c>
      <c r="E214" s="108" t="s">
        <v>557</v>
      </c>
      <c r="F214" s="109">
        <f>169.5-12.8</f>
        <v>156.69999999999999</v>
      </c>
      <c r="G214" s="109"/>
      <c r="H214" s="110">
        <v>77</v>
      </c>
      <c r="I214" s="128" t="s">
        <v>667</v>
      </c>
      <c r="J214" s="340" t="s">
        <v>795</v>
      </c>
      <c r="K214" s="130">
        <f t="shared" si="92"/>
        <v>-79.699999999999989</v>
      </c>
      <c r="L214" s="131">
        <f t="shared" si="93"/>
        <v>-0.50861518825781749</v>
      </c>
      <c r="M214" s="132" t="s">
        <v>620</v>
      </c>
      <c r="N214" s="133">
        <v>43522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7">
        <v>65</v>
      </c>
      <c r="B215" s="106">
        <v>42586</v>
      </c>
      <c r="C215" s="106"/>
      <c r="D215" s="107" t="s">
        <v>668</v>
      </c>
      <c r="E215" s="108" t="s">
        <v>580</v>
      </c>
      <c r="F215" s="109">
        <v>400</v>
      </c>
      <c r="G215" s="109"/>
      <c r="H215" s="110">
        <v>305</v>
      </c>
      <c r="I215" s="128">
        <v>475</v>
      </c>
      <c r="J215" s="129" t="s">
        <v>669</v>
      </c>
      <c r="K215" s="130">
        <f t="shared" si="92"/>
        <v>-95</v>
      </c>
      <c r="L215" s="131">
        <f t="shared" si="93"/>
        <v>-0.23749999999999999</v>
      </c>
      <c r="M215" s="132" t="s">
        <v>620</v>
      </c>
      <c r="N215" s="133">
        <v>43606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66</v>
      </c>
      <c r="B216" s="102">
        <v>42593</v>
      </c>
      <c r="C216" s="102"/>
      <c r="D216" s="103" t="s">
        <v>670</v>
      </c>
      <c r="E216" s="104" t="s">
        <v>580</v>
      </c>
      <c r="F216" s="105">
        <v>86.5</v>
      </c>
      <c r="G216" s="104"/>
      <c r="H216" s="104">
        <v>130</v>
      </c>
      <c r="I216" s="122">
        <v>130</v>
      </c>
      <c r="J216" s="137" t="s">
        <v>671</v>
      </c>
      <c r="K216" s="124">
        <f t="shared" si="92"/>
        <v>43.5</v>
      </c>
      <c r="L216" s="125">
        <f t="shared" si="93"/>
        <v>0.50289017341040465</v>
      </c>
      <c r="M216" s="126" t="s">
        <v>556</v>
      </c>
      <c r="N216" s="127">
        <v>43091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7">
        <v>67</v>
      </c>
      <c r="B217" s="106">
        <v>42600</v>
      </c>
      <c r="C217" s="106"/>
      <c r="D217" s="107" t="s">
        <v>367</v>
      </c>
      <c r="E217" s="108" t="s">
        <v>580</v>
      </c>
      <c r="F217" s="109">
        <v>133.5</v>
      </c>
      <c r="G217" s="109"/>
      <c r="H217" s="110">
        <v>126.5</v>
      </c>
      <c r="I217" s="128">
        <v>178</v>
      </c>
      <c r="J217" s="129" t="s">
        <v>672</v>
      </c>
      <c r="K217" s="130">
        <f t="shared" si="92"/>
        <v>-7</v>
      </c>
      <c r="L217" s="131">
        <f t="shared" si="93"/>
        <v>-5.2434456928838954E-2</v>
      </c>
      <c r="M217" s="132" t="s">
        <v>620</v>
      </c>
      <c r="N217" s="133">
        <v>42615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68</v>
      </c>
      <c r="B218" s="102">
        <v>42613</v>
      </c>
      <c r="C218" s="102"/>
      <c r="D218" s="103" t="s">
        <v>673</v>
      </c>
      <c r="E218" s="104" t="s">
        <v>580</v>
      </c>
      <c r="F218" s="105">
        <v>560</v>
      </c>
      <c r="G218" s="104"/>
      <c r="H218" s="104">
        <v>725</v>
      </c>
      <c r="I218" s="122">
        <v>725</v>
      </c>
      <c r="J218" s="123" t="s">
        <v>582</v>
      </c>
      <c r="K218" s="124">
        <f t="shared" si="92"/>
        <v>165</v>
      </c>
      <c r="L218" s="125">
        <f t="shared" si="93"/>
        <v>0.29464285714285715</v>
      </c>
      <c r="M218" s="126" t="s">
        <v>556</v>
      </c>
      <c r="N218" s="127">
        <v>42456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69</v>
      </c>
      <c r="B219" s="102">
        <v>42614</v>
      </c>
      <c r="C219" s="102"/>
      <c r="D219" s="103" t="s">
        <v>674</v>
      </c>
      <c r="E219" s="104" t="s">
        <v>580</v>
      </c>
      <c r="F219" s="105">
        <v>160.5</v>
      </c>
      <c r="G219" s="104"/>
      <c r="H219" s="104">
        <v>210</v>
      </c>
      <c r="I219" s="122">
        <v>210</v>
      </c>
      <c r="J219" s="123" t="s">
        <v>582</v>
      </c>
      <c r="K219" s="124">
        <f t="shared" si="92"/>
        <v>49.5</v>
      </c>
      <c r="L219" s="125">
        <f t="shared" si="93"/>
        <v>0.30841121495327101</v>
      </c>
      <c r="M219" s="126" t="s">
        <v>556</v>
      </c>
      <c r="N219" s="127">
        <v>42871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70</v>
      </c>
      <c r="B220" s="102">
        <v>42646</v>
      </c>
      <c r="C220" s="102"/>
      <c r="D220" s="144" t="s">
        <v>390</v>
      </c>
      <c r="E220" s="104" t="s">
        <v>580</v>
      </c>
      <c r="F220" s="105">
        <v>430</v>
      </c>
      <c r="G220" s="104"/>
      <c r="H220" s="104">
        <v>596</v>
      </c>
      <c r="I220" s="122">
        <v>575</v>
      </c>
      <c r="J220" s="123" t="s">
        <v>720</v>
      </c>
      <c r="K220" s="124">
        <v>166</v>
      </c>
      <c r="L220" s="125">
        <v>0.38604651162790699</v>
      </c>
      <c r="M220" s="126" t="s">
        <v>556</v>
      </c>
      <c r="N220" s="127">
        <v>42769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71</v>
      </c>
      <c r="B221" s="102">
        <v>42657</v>
      </c>
      <c r="C221" s="102"/>
      <c r="D221" s="103" t="s">
        <v>675</v>
      </c>
      <c r="E221" s="104" t="s">
        <v>580</v>
      </c>
      <c r="F221" s="105">
        <v>280</v>
      </c>
      <c r="G221" s="104"/>
      <c r="H221" s="104">
        <v>345</v>
      </c>
      <c r="I221" s="122">
        <v>345</v>
      </c>
      <c r="J221" s="123" t="s">
        <v>582</v>
      </c>
      <c r="K221" s="124">
        <f t="shared" ref="K221:K226" si="94">H221-F221</f>
        <v>65</v>
      </c>
      <c r="L221" s="125">
        <f>K221/F221</f>
        <v>0.23214285714285715</v>
      </c>
      <c r="M221" s="126" t="s">
        <v>556</v>
      </c>
      <c r="N221" s="127">
        <v>42814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72</v>
      </c>
      <c r="B222" s="102">
        <v>42657</v>
      </c>
      <c r="C222" s="102"/>
      <c r="D222" s="103" t="s">
        <v>676</v>
      </c>
      <c r="E222" s="104" t="s">
        <v>580</v>
      </c>
      <c r="F222" s="105">
        <v>245</v>
      </c>
      <c r="G222" s="104"/>
      <c r="H222" s="104">
        <v>325.5</v>
      </c>
      <c r="I222" s="122">
        <v>330</v>
      </c>
      <c r="J222" s="123" t="s">
        <v>677</v>
      </c>
      <c r="K222" s="124">
        <f t="shared" si="94"/>
        <v>80.5</v>
      </c>
      <c r="L222" s="125">
        <f>K222/F222</f>
        <v>0.32857142857142857</v>
      </c>
      <c r="M222" s="126" t="s">
        <v>556</v>
      </c>
      <c r="N222" s="127">
        <v>42769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73</v>
      </c>
      <c r="B223" s="102">
        <v>42660</v>
      </c>
      <c r="C223" s="102"/>
      <c r="D223" s="103" t="s">
        <v>340</v>
      </c>
      <c r="E223" s="104" t="s">
        <v>580</v>
      </c>
      <c r="F223" s="105">
        <v>125</v>
      </c>
      <c r="G223" s="104"/>
      <c r="H223" s="104">
        <v>160</v>
      </c>
      <c r="I223" s="122">
        <v>160</v>
      </c>
      <c r="J223" s="123" t="s">
        <v>639</v>
      </c>
      <c r="K223" s="124">
        <f t="shared" si="94"/>
        <v>35</v>
      </c>
      <c r="L223" s="125">
        <v>0.28000000000000003</v>
      </c>
      <c r="M223" s="126" t="s">
        <v>556</v>
      </c>
      <c r="N223" s="127">
        <v>42803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74</v>
      </c>
      <c r="B224" s="102">
        <v>42660</v>
      </c>
      <c r="C224" s="102"/>
      <c r="D224" s="103" t="s">
        <v>455</v>
      </c>
      <c r="E224" s="104" t="s">
        <v>580</v>
      </c>
      <c r="F224" s="105">
        <v>114</v>
      </c>
      <c r="G224" s="104"/>
      <c r="H224" s="104">
        <v>145</v>
      </c>
      <c r="I224" s="122">
        <v>145</v>
      </c>
      <c r="J224" s="123" t="s">
        <v>639</v>
      </c>
      <c r="K224" s="124">
        <f t="shared" si="94"/>
        <v>31</v>
      </c>
      <c r="L224" s="125">
        <f>K224/F224</f>
        <v>0.27192982456140352</v>
      </c>
      <c r="M224" s="126" t="s">
        <v>556</v>
      </c>
      <c r="N224" s="127">
        <v>42859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75</v>
      </c>
      <c r="B225" s="102">
        <v>42660</v>
      </c>
      <c r="C225" s="102"/>
      <c r="D225" s="103" t="s">
        <v>678</v>
      </c>
      <c r="E225" s="104" t="s">
        <v>580</v>
      </c>
      <c r="F225" s="105">
        <v>212</v>
      </c>
      <c r="G225" s="104"/>
      <c r="H225" s="104">
        <v>280</v>
      </c>
      <c r="I225" s="122">
        <v>276</v>
      </c>
      <c r="J225" s="123" t="s">
        <v>679</v>
      </c>
      <c r="K225" s="124">
        <f t="shared" si="94"/>
        <v>68</v>
      </c>
      <c r="L225" s="125">
        <f>K225/F225</f>
        <v>0.32075471698113206</v>
      </c>
      <c r="M225" s="126" t="s">
        <v>556</v>
      </c>
      <c r="N225" s="127">
        <v>42858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76</v>
      </c>
      <c r="B226" s="102">
        <v>42678</v>
      </c>
      <c r="C226" s="102"/>
      <c r="D226" s="103" t="s">
        <v>149</v>
      </c>
      <c r="E226" s="104" t="s">
        <v>580</v>
      </c>
      <c r="F226" s="105">
        <v>155</v>
      </c>
      <c r="G226" s="104"/>
      <c r="H226" s="104">
        <v>210</v>
      </c>
      <c r="I226" s="122">
        <v>210</v>
      </c>
      <c r="J226" s="123" t="s">
        <v>680</v>
      </c>
      <c r="K226" s="124">
        <f t="shared" si="94"/>
        <v>55</v>
      </c>
      <c r="L226" s="125">
        <f>K226/F226</f>
        <v>0.35483870967741937</v>
      </c>
      <c r="M226" s="126" t="s">
        <v>556</v>
      </c>
      <c r="N226" s="127">
        <v>42944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77</v>
      </c>
      <c r="B227" s="106">
        <v>42710</v>
      </c>
      <c r="C227" s="106"/>
      <c r="D227" s="107" t="s">
        <v>721</v>
      </c>
      <c r="E227" s="108" t="s">
        <v>580</v>
      </c>
      <c r="F227" s="109">
        <v>150.5</v>
      </c>
      <c r="G227" s="109"/>
      <c r="H227" s="110">
        <v>72.5</v>
      </c>
      <c r="I227" s="128">
        <v>174</v>
      </c>
      <c r="J227" s="129" t="s">
        <v>722</v>
      </c>
      <c r="K227" s="130">
        <v>-78</v>
      </c>
      <c r="L227" s="131">
        <v>-0.51827242524916906</v>
      </c>
      <c r="M227" s="132" t="s">
        <v>620</v>
      </c>
      <c r="N227" s="133">
        <v>43333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78</v>
      </c>
      <c r="B228" s="102">
        <v>42712</v>
      </c>
      <c r="C228" s="102"/>
      <c r="D228" s="103" t="s">
        <v>123</v>
      </c>
      <c r="E228" s="104" t="s">
        <v>580</v>
      </c>
      <c r="F228" s="105">
        <v>380</v>
      </c>
      <c r="G228" s="104"/>
      <c r="H228" s="104">
        <v>478</v>
      </c>
      <c r="I228" s="122">
        <v>468</v>
      </c>
      <c r="J228" s="123" t="s">
        <v>639</v>
      </c>
      <c r="K228" s="124">
        <f>H228-F228</f>
        <v>98</v>
      </c>
      <c r="L228" s="125">
        <f>K228/F228</f>
        <v>0.25789473684210529</v>
      </c>
      <c r="M228" s="126" t="s">
        <v>556</v>
      </c>
      <c r="N228" s="127">
        <v>43025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79</v>
      </c>
      <c r="B229" s="102">
        <v>42734</v>
      </c>
      <c r="C229" s="102"/>
      <c r="D229" s="103" t="s">
        <v>244</v>
      </c>
      <c r="E229" s="104" t="s">
        <v>580</v>
      </c>
      <c r="F229" s="105">
        <v>305</v>
      </c>
      <c r="G229" s="104"/>
      <c r="H229" s="104">
        <v>375</v>
      </c>
      <c r="I229" s="122">
        <v>375</v>
      </c>
      <c r="J229" s="123" t="s">
        <v>639</v>
      </c>
      <c r="K229" s="124">
        <f>H229-F229</f>
        <v>70</v>
      </c>
      <c r="L229" s="125">
        <f>K229/F229</f>
        <v>0.22950819672131148</v>
      </c>
      <c r="M229" s="126" t="s">
        <v>556</v>
      </c>
      <c r="N229" s="127">
        <v>42768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80</v>
      </c>
      <c r="B230" s="102">
        <v>42739</v>
      </c>
      <c r="C230" s="102"/>
      <c r="D230" s="103" t="s">
        <v>342</v>
      </c>
      <c r="E230" s="104" t="s">
        <v>580</v>
      </c>
      <c r="F230" s="105">
        <v>99.5</v>
      </c>
      <c r="G230" s="104"/>
      <c r="H230" s="104">
        <v>158</v>
      </c>
      <c r="I230" s="122">
        <v>158</v>
      </c>
      <c r="J230" s="123" t="s">
        <v>639</v>
      </c>
      <c r="K230" s="124">
        <f>H230-F230</f>
        <v>58.5</v>
      </c>
      <c r="L230" s="125">
        <f>K230/F230</f>
        <v>0.5879396984924623</v>
      </c>
      <c r="M230" s="126" t="s">
        <v>556</v>
      </c>
      <c r="N230" s="127">
        <v>42898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81</v>
      </c>
      <c r="B231" s="102">
        <v>42739</v>
      </c>
      <c r="C231" s="102"/>
      <c r="D231" s="103" t="s">
        <v>342</v>
      </c>
      <c r="E231" s="104" t="s">
        <v>580</v>
      </c>
      <c r="F231" s="105">
        <v>99.5</v>
      </c>
      <c r="G231" s="104"/>
      <c r="H231" s="104">
        <v>158</v>
      </c>
      <c r="I231" s="122">
        <v>158</v>
      </c>
      <c r="J231" s="123" t="s">
        <v>639</v>
      </c>
      <c r="K231" s="124">
        <v>58.5</v>
      </c>
      <c r="L231" s="125">
        <v>0.58793969849246197</v>
      </c>
      <c r="M231" s="126" t="s">
        <v>556</v>
      </c>
      <c r="N231" s="127">
        <v>42898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82</v>
      </c>
      <c r="B232" s="102">
        <v>42786</v>
      </c>
      <c r="C232" s="102"/>
      <c r="D232" s="103" t="s">
        <v>166</v>
      </c>
      <c r="E232" s="104" t="s">
        <v>580</v>
      </c>
      <c r="F232" s="105">
        <v>140.5</v>
      </c>
      <c r="G232" s="104"/>
      <c r="H232" s="104">
        <v>220</v>
      </c>
      <c r="I232" s="122">
        <v>220</v>
      </c>
      <c r="J232" s="123" t="s">
        <v>639</v>
      </c>
      <c r="K232" s="124">
        <f>H232-F232</f>
        <v>79.5</v>
      </c>
      <c r="L232" s="125">
        <f>K232/F232</f>
        <v>0.5658362989323843</v>
      </c>
      <c r="M232" s="126" t="s">
        <v>556</v>
      </c>
      <c r="N232" s="127">
        <v>42864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83</v>
      </c>
      <c r="B233" s="102">
        <v>42786</v>
      </c>
      <c r="C233" s="102"/>
      <c r="D233" s="103" t="s">
        <v>723</v>
      </c>
      <c r="E233" s="104" t="s">
        <v>580</v>
      </c>
      <c r="F233" s="105">
        <v>202.5</v>
      </c>
      <c r="G233" s="104"/>
      <c r="H233" s="104">
        <v>234</v>
      </c>
      <c r="I233" s="122">
        <v>234</v>
      </c>
      <c r="J233" s="123" t="s">
        <v>639</v>
      </c>
      <c r="K233" s="124">
        <v>31.5</v>
      </c>
      <c r="L233" s="125">
        <v>0.155555555555556</v>
      </c>
      <c r="M233" s="126" t="s">
        <v>556</v>
      </c>
      <c r="N233" s="127">
        <v>42836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84</v>
      </c>
      <c r="B234" s="102">
        <v>42818</v>
      </c>
      <c r="C234" s="102"/>
      <c r="D234" s="103" t="s">
        <v>517</v>
      </c>
      <c r="E234" s="104" t="s">
        <v>580</v>
      </c>
      <c r="F234" s="105">
        <v>300.5</v>
      </c>
      <c r="G234" s="104"/>
      <c r="H234" s="104">
        <v>417.5</v>
      </c>
      <c r="I234" s="122">
        <v>420</v>
      </c>
      <c r="J234" s="123" t="s">
        <v>681</v>
      </c>
      <c r="K234" s="124">
        <f>H234-F234</f>
        <v>117</v>
      </c>
      <c r="L234" s="125">
        <f>K234/F234</f>
        <v>0.38935108153078202</v>
      </c>
      <c r="M234" s="126" t="s">
        <v>556</v>
      </c>
      <c r="N234" s="127">
        <v>43070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85</v>
      </c>
      <c r="B235" s="102">
        <v>42818</v>
      </c>
      <c r="C235" s="102"/>
      <c r="D235" s="103" t="s">
        <v>719</v>
      </c>
      <c r="E235" s="104" t="s">
        <v>580</v>
      </c>
      <c r="F235" s="105">
        <v>850</v>
      </c>
      <c r="G235" s="104"/>
      <c r="H235" s="104">
        <v>1042.5</v>
      </c>
      <c r="I235" s="122">
        <v>1023</v>
      </c>
      <c r="J235" s="123" t="s">
        <v>724</v>
      </c>
      <c r="K235" s="124">
        <v>192.5</v>
      </c>
      <c r="L235" s="125">
        <v>0.22647058823529401</v>
      </c>
      <c r="M235" s="126" t="s">
        <v>556</v>
      </c>
      <c r="N235" s="127">
        <v>42830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86</v>
      </c>
      <c r="B236" s="102">
        <v>42830</v>
      </c>
      <c r="C236" s="102"/>
      <c r="D236" s="103" t="s">
        <v>471</v>
      </c>
      <c r="E236" s="104" t="s">
        <v>580</v>
      </c>
      <c r="F236" s="105">
        <v>785</v>
      </c>
      <c r="G236" s="104"/>
      <c r="H236" s="104">
        <v>930</v>
      </c>
      <c r="I236" s="122">
        <v>920</v>
      </c>
      <c r="J236" s="123" t="s">
        <v>682</v>
      </c>
      <c r="K236" s="124">
        <f>H236-F236</f>
        <v>145</v>
      </c>
      <c r="L236" s="125">
        <f>K236/F236</f>
        <v>0.18471337579617833</v>
      </c>
      <c r="M236" s="126" t="s">
        <v>556</v>
      </c>
      <c r="N236" s="127">
        <v>42976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7">
        <v>87</v>
      </c>
      <c r="B237" s="106">
        <v>42831</v>
      </c>
      <c r="C237" s="106"/>
      <c r="D237" s="107" t="s">
        <v>725</v>
      </c>
      <c r="E237" s="108" t="s">
        <v>580</v>
      </c>
      <c r="F237" s="109">
        <v>40</v>
      </c>
      <c r="G237" s="109"/>
      <c r="H237" s="110">
        <v>13.1</v>
      </c>
      <c r="I237" s="128">
        <v>60</v>
      </c>
      <c r="J237" s="134" t="s">
        <v>726</v>
      </c>
      <c r="K237" s="130">
        <v>-26.9</v>
      </c>
      <c r="L237" s="131">
        <v>-0.67249999999999999</v>
      </c>
      <c r="M237" s="132" t="s">
        <v>620</v>
      </c>
      <c r="N237" s="133">
        <v>43138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88</v>
      </c>
      <c r="B238" s="102">
        <v>42837</v>
      </c>
      <c r="C238" s="102"/>
      <c r="D238" s="103" t="s">
        <v>87</v>
      </c>
      <c r="E238" s="104" t="s">
        <v>580</v>
      </c>
      <c r="F238" s="105">
        <v>289.5</v>
      </c>
      <c r="G238" s="104"/>
      <c r="H238" s="104">
        <v>354</v>
      </c>
      <c r="I238" s="122">
        <v>360</v>
      </c>
      <c r="J238" s="123" t="s">
        <v>683</v>
      </c>
      <c r="K238" s="124">
        <f t="shared" ref="K238:K246" si="95">H238-F238</f>
        <v>64.5</v>
      </c>
      <c r="L238" s="125">
        <f t="shared" ref="L238:L246" si="96">K238/F238</f>
        <v>0.22279792746113988</v>
      </c>
      <c r="M238" s="126" t="s">
        <v>556</v>
      </c>
      <c r="N238" s="127">
        <v>43040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89</v>
      </c>
      <c r="B239" s="102">
        <v>42845</v>
      </c>
      <c r="C239" s="102"/>
      <c r="D239" s="103" t="s">
        <v>416</v>
      </c>
      <c r="E239" s="104" t="s">
        <v>580</v>
      </c>
      <c r="F239" s="105">
        <v>700</v>
      </c>
      <c r="G239" s="104"/>
      <c r="H239" s="104">
        <v>840</v>
      </c>
      <c r="I239" s="122">
        <v>840</v>
      </c>
      <c r="J239" s="123" t="s">
        <v>684</v>
      </c>
      <c r="K239" s="124">
        <f t="shared" si="95"/>
        <v>140</v>
      </c>
      <c r="L239" s="125">
        <f t="shared" si="96"/>
        <v>0.2</v>
      </c>
      <c r="M239" s="126" t="s">
        <v>556</v>
      </c>
      <c r="N239" s="127">
        <v>42893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90</v>
      </c>
      <c r="B240" s="102">
        <v>42887</v>
      </c>
      <c r="C240" s="102"/>
      <c r="D240" s="144" t="s">
        <v>353</v>
      </c>
      <c r="E240" s="104" t="s">
        <v>580</v>
      </c>
      <c r="F240" s="105">
        <v>130</v>
      </c>
      <c r="G240" s="104"/>
      <c r="H240" s="104">
        <v>144.25</v>
      </c>
      <c r="I240" s="122">
        <v>170</v>
      </c>
      <c r="J240" s="123" t="s">
        <v>685</v>
      </c>
      <c r="K240" s="124">
        <f t="shared" si="95"/>
        <v>14.25</v>
      </c>
      <c r="L240" s="125">
        <f t="shared" si="96"/>
        <v>0.10961538461538461</v>
      </c>
      <c r="M240" s="126" t="s">
        <v>556</v>
      </c>
      <c r="N240" s="127">
        <v>43675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91</v>
      </c>
      <c r="B241" s="102">
        <v>42901</v>
      </c>
      <c r="C241" s="102"/>
      <c r="D241" s="144" t="s">
        <v>686</v>
      </c>
      <c r="E241" s="104" t="s">
        <v>580</v>
      </c>
      <c r="F241" s="105">
        <v>214.5</v>
      </c>
      <c r="G241" s="104"/>
      <c r="H241" s="104">
        <v>262</v>
      </c>
      <c r="I241" s="122">
        <v>262</v>
      </c>
      <c r="J241" s="123" t="s">
        <v>687</v>
      </c>
      <c r="K241" s="124">
        <f t="shared" si="95"/>
        <v>47.5</v>
      </c>
      <c r="L241" s="125">
        <f t="shared" si="96"/>
        <v>0.22144522144522144</v>
      </c>
      <c r="M241" s="126" t="s">
        <v>556</v>
      </c>
      <c r="N241" s="127">
        <v>42977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8">
        <v>92</v>
      </c>
      <c r="B242" s="150">
        <v>42933</v>
      </c>
      <c r="C242" s="150"/>
      <c r="D242" s="151" t="s">
        <v>688</v>
      </c>
      <c r="E242" s="152" t="s">
        <v>580</v>
      </c>
      <c r="F242" s="153">
        <v>370</v>
      </c>
      <c r="G242" s="152"/>
      <c r="H242" s="152">
        <v>447.5</v>
      </c>
      <c r="I242" s="169">
        <v>450</v>
      </c>
      <c r="J242" s="209" t="s">
        <v>639</v>
      </c>
      <c r="K242" s="124">
        <f t="shared" si="95"/>
        <v>77.5</v>
      </c>
      <c r="L242" s="171">
        <f t="shared" si="96"/>
        <v>0.20945945945945946</v>
      </c>
      <c r="M242" s="172" t="s">
        <v>556</v>
      </c>
      <c r="N242" s="173">
        <v>43035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8">
        <v>93</v>
      </c>
      <c r="B243" s="150">
        <v>42943</v>
      </c>
      <c r="C243" s="150"/>
      <c r="D243" s="151" t="s">
        <v>164</v>
      </c>
      <c r="E243" s="152" t="s">
        <v>580</v>
      </c>
      <c r="F243" s="153">
        <v>657.5</v>
      </c>
      <c r="G243" s="152"/>
      <c r="H243" s="152">
        <v>825</v>
      </c>
      <c r="I243" s="169">
        <v>820</v>
      </c>
      <c r="J243" s="209" t="s">
        <v>639</v>
      </c>
      <c r="K243" s="124">
        <f t="shared" si="95"/>
        <v>167.5</v>
      </c>
      <c r="L243" s="171">
        <f t="shared" si="96"/>
        <v>0.25475285171102663</v>
      </c>
      <c r="M243" s="172" t="s">
        <v>556</v>
      </c>
      <c r="N243" s="173">
        <v>43090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94</v>
      </c>
      <c r="B244" s="102">
        <v>42964</v>
      </c>
      <c r="C244" s="102"/>
      <c r="D244" s="103" t="s">
        <v>357</v>
      </c>
      <c r="E244" s="104" t="s">
        <v>580</v>
      </c>
      <c r="F244" s="105">
        <v>605</v>
      </c>
      <c r="G244" s="104"/>
      <c r="H244" s="104">
        <v>750</v>
      </c>
      <c r="I244" s="122">
        <v>750</v>
      </c>
      <c r="J244" s="123" t="s">
        <v>682</v>
      </c>
      <c r="K244" s="124">
        <f t="shared" si="95"/>
        <v>145</v>
      </c>
      <c r="L244" s="125">
        <f t="shared" si="96"/>
        <v>0.23966942148760331</v>
      </c>
      <c r="M244" s="126" t="s">
        <v>556</v>
      </c>
      <c r="N244" s="127">
        <v>43027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5">
        <v>95</v>
      </c>
      <c r="B245" s="145">
        <v>42979</v>
      </c>
      <c r="C245" s="145"/>
      <c r="D245" s="146" t="s">
        <v>475</v>
      </c>
      <c r="E245" s="147" t="s">
        <v>580</v>
      </c>
      <c r="F245" s="148">
        <v>255</v>
      </c>
      <c r="G245" s="149"/>
      <c r="H245" s="149">
        <v>217.25</v>
      </c>
      <c r="I245" s="149">
        <v>320</v>
      </c>
      <c r="J245" s="166" t="s">
        <v>689</v>
      </c>
      <c r="K245" s="130">
        <f t="shared" si="95"/>
        <v>-37.75</v>
      </c>
      <c r="L245" s="167">
        <f t="shared" si="96"/>
        <v>-0.14803921568627451</v>
      </c>
      <c r="M245" s="132" t="s">
        <v>620</v>
      </c>
      <c r="N245" s="168">
        <v>43661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96</v>
      </c>
      <c r="B246" s="102">
        <v>42997</v>
      </c>
      <c r="C246" s="102"/>
      <c r="D246" s="103" t="s">
        <v>690</v>
      </c>
      <c r="E246" s="104" t="s">
        <v>580</v>
      </c>
      <c r="F246" s="105">
        <v>215</v>
      </c>
      <c r="G246" s="104"/>
      <c r="H246" s="104">
        <v>258</v>
      </c>
      <c r="I246" s="122">
        <v>258</v>
      </c>
      <c r="J246" s="123" t="s">
        <v>639</v>
      </c>
      <c r="K246" s="124">
        <f t="shared" si="95"/>
        <v>43</v>
      </c>
      <c r="L246" s="125">
        <f t="shared" si="96"/>
        <v>0.2</v>
      </c>
      <c r="M246" s="126" t="s">
        <v>556</v>
      </c>
      <c r="N246" s="127">
        <v>43040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97</v>
      </c>
      <c r="B247" s="102">
        <v>42997</v>
      </c>
      <c r="C247" s="102"/>
      <c r="D247" s="103" t="s">
        <v>690</v>
      </c>
      <c r="E247" s="104" t="s">
        <v>580</v>
      </c>
      <c r="F247" s="105">
        <v>215</v>
      </c>
      <c r="G247" s="104"/>
      <c r="H247" s="104">
        <v>258</v>
      </c>
      <c r="I247" s="122">
        <v>258</v>
      </c>
      <c r="J247" s="209" t="s">
        <v>639</v>
      </c>
      <c r="K247" s="124">
        <v>43</v>
      </c>
      <c r="L247" s="125">
        <v>0.2</v>
      </c>
      <c r="M247" s="126" t="s">
        <v>556</v>
      </c>
      <c r="N247" s="127">
        <v>43040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98</v>
      </c>
      <c r="B248" s="190">
        <v>42998</v>
      </c>
      <c r="C248" s="190"/>
      <c r="D248" s="331" t="s">
        <v>780</v>
      </c>
      <c r="E248" s="191" t="s">
        <v>580</v>
      </c>
      <c r="F248" s="192">
        <v>75</v>
      </c>
      <c r="G248" s="191"/>
      <c r="H248" s="191">
        <v>90</v>
      </c>
      <c r="I248" s="210">
        <v>90</v>
      </c>
      <c r="J248" s="123" t="s">
        <v>691</v>
      </c>
      <c r="K248" s="124">
        <f t="shared" ref="K248:K253" si="97">H248-F248</f>
        <v>15</v>
      </c>
      <c r="L248" s="125">
        <f t="shared" ref="L248:L253" si="98">K248/F248</f>
        <v>0.2</v>
      </c>
      <c r="M248" s="126" t="s">
        <v>556</v>
      </c>
      <c r="N248" s="127">
        <v>43019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99</v>
      </c>
      <c r="B249" s="150">
        <v>43011</v>
      </c>
      <c r="C249" s="150"/>
      <c r="D249" s="151" t="s">
        <v>692</v>
      </c>
      <c r="E249" s="152" t="s">
        <v>580</v>
      </c>
      <c r="F249" s="153">
        <v>315</v>
      </c>
      <c r="G249" s="152"/>
      <c r="H249" s="152">
        <v>392</v>
      </c>
      <c r="I249" s="169">
        <v>384</v>
      </c>
      <c r="J249" s="209" t="s">
        <v>693</v>
      </c>
      <c r="K249" s="124">
        <f t="shared" si="97"/>
        <v>77</v>
      </c>
      <c r="L249" s="171">
        <f t="shared" si="98"/>
        <v>0.24444444444444444</v>
      </c>
      <c r="M249" s="172" t="s">
        <v>556</v>
      </c>
      <c r="N249" s="173">
        <v>43017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100</v>
      </c>
      <c r="B250" s="150">
        <v>43013</v>
      </c>
      <c r="C250" s="150"/>
      <c r="D250" s="151" t="s">
        <v>694</v>
      </c>
      <c r="E250" s="152" t="s">
        <v>580</v>
      </c>
      <c r="F250" s="153">
        <v>145</v>
      </c>
      <c r="G250" s="152"/>
      <c r="H250" s="152">
        <v>179</v>
      </c>
      <c r="I250" s="169">
        <v>180</v>
      </c>
      <c r="J250" s="209" t="s">
        <v>570</v>
      </c>
      <c r="K250" s="124">
        <f t="shared" si="97"/>
        <v>34</v>
      </c>
      <c r="L250" s="171">
        <f t="shared" si="98"/>
        <v>0.23448275862068965</v>
      </c>
      <c r="M250" s="172" t="s">
        <v>556</v>
      </c>
      <c r="N250" s="173">
        <v>43025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101</v>
      </c>
      <c r="B251" s="150">
        <v>43014</v>
      </c>
      <c r="C251" s="150"/>
      <c r="D251" s="151" t="s">
        <v>330</v>
      </c>
      <c r="E251" s="152" t="s">
        <v>580</v>
      </c>
      <c r="F251" s="153">
        <v>256</v>
      </c>
      <c r="G251" s="152"/>
      <c r="H251" s="152">
        <v>323</v>
      </c>
      <c r="I251" s="169">
        <v>320</v>
      </c>
      <c r="J251" s="209" t="s">
        <v>639</v>
      </c>
      <c r="K251" s="124">
        <f t="shared" si="97"/>
        <v>67</v>
      </c>
      <c r="L251" s="171">
        <f t="shared" si="98"/>
        <v>0.26171875</v>
      </c>
      <c r="M251" s="172" t="s">
        <v>556</v>
      </c>
      <c r="N251" s="173">
        <v>43067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102</v>
      </c>
      <c r="B252" s="150">
        <v>43017</v>
      </c>
      <c r="C252" s="150"/>
      <c r="D252" s="151" t="s">
        <v>350</v>
      </c>
      <c r="E252" s="152" t="s">
        <v>580</v>
      </c>
      <c r="F252" s="153">
        <v>137.5</v>
      </c>
      <c r="G252" s="152"/>
      <c r="H252" s="152">
        <v>184</v>
      </c>
      <c r="I252" s="169">
        <v>183</v>
      </c>
      <c r="J252" s="170" t="s">
        <v>695</v>
      </c>
      <c r="K252" s="124">
        <f t="shared" si="97"/>
        <v>46.5</v>
      </c>
      <c r="L252" s="171">
        <f t="shared" si="98"/>
        <v>0.33818181818181819</v>
      </c>
      <c r="M252" s="172" t="s">
        <v>556</v>
      </c>
      <c r="N252" s="173">
        <v>43108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8">
        <v>103</v>
      </c>
      <c r="B253" s="150">
        <v>43018</v>
      </c>
      <c r="C253" s="150"/>
      <c r="D253" s="151" t="s">
        <v>696</v>
      </c>
      <c r="E253" s="152" t="s">
        <v>580</v>
      </c>
      <c r="F253" s="153">
        <v>125.5</v>
      </c>
      <c r="G253" s="152"/>
      <c r="H253" s="152">
        <v>158</v>
      </c>
      <c r="I253" s="169">
        <v>155</v>
      </c>
      <c r="J253" s="170" t="s">
        <v>697</v>
      </c>
      <c r="K253" s="124">
        <f t="shared" si="97"/>
        <v>32.5</v>
      </c>
      <c r="L253" s="171">
        <f t="shared" si="98"/>
        <v>0.25896414342629481</v>
      </c>
      <c r="M253" s="172" t="s">
        <v>556</v>
      </c>
      <c r="N253" s="173">
        <v>43067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8">
        <v>104</v>
      </c>
      <c r="B254" s="150">
        <v>43018</v>
      </c>
      <c r="C254" s="150"/>
      <c r="D254" s="151" t="s">
        <v>727</v>
      </c>
      <c r="E254" s="152" t="s">
        <v>580</v>
      </c>
      <c r="F254" s="153">
        <v>895</v>
      </c>
      <c r="G254" s="152"/>
      <c r="H254" s="152">
        <v>1122.5</v>
      </c>
      <c r="I254" s="169">
        <v>1078</v>
      </c>
      <c r="J254" s="170" t="s">
        <v>728</v>
      </c>
      <c r="K254" s="124">
        <v>227.5</v>
      </c>
      <c r="L254" s="171">
        <v>0.25418994413407803</v>
      </c>
      <c r="M254" s="172" t="s">
        <v>556</v>
      </c>
      <c r="N254" s="173">
        <v>43117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8">
        <v>105</v>
      </c>
      <c r="B255" s="150">
        <v>43020</v>
      </c>
      <c r="C255" s="150"/>
      <c r="D255" s="151" t="s">
        <v>338</v>
      </c>
      <c r="E255" s="152" t="s">
        <v>580</v>
      </c>
      <c r="F255" s="153">
        <v>525</v>
      </c>
      <c r="G255" s="152"/>
      <c r="H255" s="152">
        <v>629</v>
      </c>
      <c r="I255" s="169">
        <v>629</v>
      </c>
      <c r="J255" s="209" t="s">
        <v>639</v>
      </c>
      <c r="K255" s="124">
        <v>104</v>
      </c>
      <c r="L255" s="171">
        <v>0.19809523809523799</v>
      </c>
      <c r="M255" s="172" t="s">
        <v>556</v>
      </c>
      <c r="N255" s="173">
        <v>43119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8">
        <v>106</v>
      </c>
      <c r="B256" s="150">
        <v>43046</v>
      </c>
      <c r="C256" s="150"/>
      <c r="D256" s="151" t="s">
        <v>379</v>
      </c>
      <c r="E256" s="152" t="s">
        <v>580</v>
      </c>
      <c r="F256" s="153">
        <v>740</v>
      </c>
      <c r="G256" s="152"/>
      <c r="H256" s="152">
        <v>892.5</v>
      </c>
      <c r="I256" s="169">
        <v>900</v>
      </c>
      <c r="J256" s="170" t="s">
        <v>698</v>
      </c>
      <c r="K256" s="124">
        <f>H256-F256</f>
        <v>152.5</v>
      </c>
      <c r="L256" s="171">
        <f>K256/F256</f>
        <v>0.20608108108108109</v>
      </c>
      <c r="M256" s="172" t="s">
        <v>556</v>
      </c>
      <c r="N256" s="173">
        <v>43052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107</v>
      </c>
      <c r="B257" s="102">
        <v>43073</v>
      </c>
      <c r="C257" s="102"/>
      <c r="D257" s="103" t="s">
        <v>699</v>
      </c>
      <c r="E257" s="104" t="s">
        <v>580</v>
      </c>
      <c r="F257" s="105">
        <v>118.5</v>
      </c>
      <c r="G257" s="104"/>
      <c r="H257" s="104">
        <v>143.5</v>
      </c>
      <c r="I257" s="122">
        <v>145</v>
      </c>
      <c r="J257" s="137" t="s">
        <v>700</v>
      </c>
      <c r="K257" s="124">
        <f>H257-F257</f>
        <v>25</v>
      </c>
      <c r="L257" s="125">
        <f>K257/F257</f>
        <v>0.2109704641350211</v>
      </c>
      <c r="M257" s="126" t="s">
        <v>556</v>
      </c>
      <c r="N257" s="127">
        <v>43097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7">
        <v>108</v>
      </c>
      <c r="B258" s="106">
        <v>43090</v>
      </c>
      <c r="C258" s="106"/>
      <c r="D258" s="154" t="s">
        <v>420</v>
      </c>
      <c r="E258" s="108" t="s">
        <v>580</v>
      </c>
      <c r="F258" s="109">
        <v>715</v>
      </c>
      <c r="G258" s="109"/>
      <c r="H258" s="110">
        <v>500</v>
      </c>
      <c r="I258" s="128">
        <v>872</v>
      </c>
      <c r="J258" s="134" t="s">
        <v>701</v>
      </c>
      <c r="K258" s="130">
        <f>H258-F258</f>
        <v>-215</v>
      </c>
      <c r="L258" s="131">
        <f>K258/F258</f>
        <v>-0.30069930069930068</v>
      </c>
      <c r="M258" s="132" t="s">
        <v>620</v>
      </c>
      <c r="N258" s="133">
        <v>43670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6">
        <v>109</v>
      </c>
      <c r="B259" s="102">
        <v>43098</v>
      </c>
      <c r="C259" s="102"/>
      <c r="D259" s="103" t="s">
        <v>692</v>
      </c>
      <c r="E259" s="104" t="s">
        <v>580</v>
      </c>
      <c r="F259" s="105">
        <v>435</v>
      </c>
      <c r="G259" s="104"/>
      <c r="H259" s="104">
        <v>542.5</v>
      </c>
      <c r="I259" s="122">
        <v>539</v>
      </c>
      <c r="J259" s="137" t="s">
        <v>639</v>
      </c>
      <c r="K259" s="124">
        <v>107.5</v>
      </c>
      <c r="L259" s="125">
        <v>0.247126436781609</v>
      </c>
      <c r="M259" s="126" t="s">
        <v>556</v>
      </c>
      <c r="N259" s="127">
        <v>43206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6">
        <v>110</v>
      </c>
      <c r="B260" s="102">
        <v>43098</v>
      </c>
      <c r="C260" s="102"/>
      <c r="D260" s="103" t="s">
        <v>530</v>
      </c>
      <c r="E260" s="104" t="s">
        <v>580</v>
      </c>
      <c r="F260" s="105">
        <v>885</v>
      </c>
      <c r="G260" s="104"/>
      <c r="H260" s="104">
        <v>1090</v>
      </c>
      <c r="I260" s="122">
        <v>1084</v>
      </c>
      <c r="J260" s="137" t="s">
        <v>639</v>
      </c>
      <c r="K260" s="124">
        <v>205</v>
      </c>
      <c r="L260" s="125">
        <v>0.23163841807909599</v>
      </c>
      <c r="M260" s="126" t="s">
        <v>556</v>
      </c>
      <c r="N260" s="127">
        <v>43213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6">
        <v>111</v>
      </c>
      <c r="B261" s="317">
        <v>43192</v>
      </c>
      <c r="C261" s="317"/>
      <c r="D261" s="112" t="s">
        <v>709</v>
      </c>
      <c r="E261" s="318" t="s">
        <v>580</v>
      </c>
      <c r="F261" s="319">
        <v>478.5</v>
      </c>
      <c r="G261" s="318"/>
      <c r="H261" s="318">
        <v>442</v>
      </c>
      <c r="I261" s="320">
        <v>613</v>
      </c>
      <c r="J261" s="340" t="s">
        <v>797</v>
      </c>
      <c r="K261" s="130">
        <f>H261-F261</f>
        <v>-36.5</v>
      </c>
      <c r="L261" s="131">
        <f>K261/F261</f>
        <v>-7.6280041797283177E-2</v>
      </c>
      <c r="M261" s="132" t="s">
        <v>620</v>
      </c>
      <c r="N261" s="133">
        <v>43762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7">
        <v>112</v>
      </c>
      <c r="B262" s="106">
        <v>43194</v>
      </c>
      <c r="C262" s="106"/>
      <c r="D262" s="330" t="s">
        <v>779</v>
      </c>
      <c r="E262" s="108" t="s">
        <v>580</v>
      </c>
      <c r="F262" s="109">
        <f>141.5-7.3</f>
        <v>134.19999999999999</v>
      </c>
      <c r="G262" s="109"/>
      <c r="H262" s="110">
        <v>77</v>
      </c>
      <c r="I262" s="128">
        <v>180</v>
      </c>
      <c r="J262" s="340" t="s">
        <v>796</v>
      </c>
      <c r="K262" s="130">
        <f>H262-F262</f>
        <v>-57.199999999999989</v>
      </c>
      <c r="L262" s="131">
        <f>K262/F262</f>
        <v>-0.42622950819672129</v>
      </c>
      <c r="M262" s="132" t="s">
        <v>620</v>
      </c>
      <c r="N262" s="133">
        <v>43522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7">
        <v>113</v>
      </c>
      <c r="B263" s="106">
        <v>43209</v>
      </c>
      <c r="C263" s="106"/>
      <c r="D263" s="107" t="s">
        <v>702</v>
      </c>
      <c r="E263" s="108" t="s">
        <v>580</v>
      </c>
      <c r="F263" s="109">
        <v>430</v>
      </c>
      <c r="G263" s="109"/>
      <c r="H263" s="110">
        <v>220</v>
      </c>
      <c r="I263" s="128">
        <v>537</v>
      </c>
      <c r="J263" s="134" t="s">
        <v>703</v>
      </c>
      <c r="K263" s="130">
        <f>H263-F263</f>
        <v>-210</v>
      </c>
      <c r="L263" s="131">
        <f>K263/F263</f>
        <v>-0.48837209302325579</v>
      </c>
      <c r="M263" s="132" t="s">
        <v>620</v>
      </c>
      <c r="N263" s="133">
        <v>43252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114</v>
      </c>
      <c r="B264" s="190">
        <v>43220</v>
      </c>
      <c r="C264" s="190"/>
      <c r="D264" s="151" t="s">
        <v>380</v>
      </c>
      <c r="E264" s="191" t="s">
        <v>580</v>
      </c>
      <c r="F264" s="191">
        <v>153.5</v>
      </c>
      <c r="G264" s="191"/>
      <c r="H264" s="191">
        <v>196</v>
      </c>
      <c r="I264" s="210">
        <v>196</v>
      </c>
      <c r="J264" s="137" t="s">
        <v>812</v>
      </c>
      <c r="K264" s="124">
        <f>H264-F264</f>
        <v>42.5</v>
      </c>
      <c r="L264" s="125">
        <f>K264/F264</f>
        <v>0.27687296416938112</v>
      </c>
      <c r="M264" s="126" t="s">
        <v>556</v>
      </c>
      <c r="N264" s="322">
        <v>43605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7">
        <v>115</v>
      </c>
      <c r="B265" s="106">
        <v>43306</v>
      </c>
      <c r="C265" s="106"/>
      <c r="D265" s="107" t="s">
        <v>725</v>
      </c>
      <c r="E265" s="108" t="s">
        <v>580</v>
      </c>
      <c r="F265" s="109">
        <v>27.5</v>
      </c>
      <c r="G265" s="109"/>
      <c r="H265" s="110">
        <v>13.1</v>
      </c>
      <c r="I265" s="128">
        <v>60</v>
      </c>
      <c r="J265" s="134" t="s">
        <v>729</v>
      </c>
      <c r="K265" s="130">
        <v>-14.4</v>
      </c>
      <c r="L265" s="131">
        <v>-0.52363636363636401</v>
      </c>
      <c r="M265" s="132" t="s">
        <v>620</v>
      </c>
      <c r="N265" s="133">
        <v>43138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26">
        <v>116</v>
      </c>
      <c r="B266" s="317">
        <v>43318</v>
      </c>
      <c r="C266" s="317"/>
      <c r="D266" s="112" t="s">
        <v>704</v>
      </c>
      <c r="E266" s="318" t="s">
        <v>580</v>
      </c>
      <c r="F266" s="318">
        <v>148.5</v>
      </c>
      <c r="G266" s="318"/>
      <c r="H266" s="318">
        <v>102</v>
      </c>
      <c r="I266" s="320">
        <v>182</v>
      </c>
      <c r="J266" s="134" t="s">
        <v>811</v>
      </c>
      <c r="K266" s="130">
        <f>H266-F266</f>
        <v>-46.5</v>
      </c>
      <c r="L266" s="131">
        <f>K266/F266</f>
        <v>-0.31313131313131315</v>
      </c>
      <c r="M266" s="132" t="s">
        <v>620</v>
      </c>
      <c r="N266" s="133">
        <v>43661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6">
        <v>117</v>
      </c>
      <c r="B267" s="102">
        <v>43335</v>
      </c>
      <c r="C267" s="102"/>
      <c r="D267" s="103" t="s">
        <v>730</v>
      </c>
      <c r="E267" s="104" t="s">
        <v>580</v>
      </c>
      <c r="F267" s="152">
        <v>285</v>
      </c>
      <c r="G267" s="104"/>
      <c r="H267" s="104">
        <v>355</v>
      </c>
      <c r="I267" s="122">
        <v>364</v>
      </c>
      <c r="J267" s="137" t="s">
        <v>731</v>
      </c>
      <c r="K267" s="124">
        <v>70</v>
      </c>
      <c r="L267" s="125">
        <v>0.24561403508771901</v>
      </c>
      <c r="M267" s="126" t="s">
        <v>556</v>
      </c>
      <c r="N267" s="127">
        <v>43455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6">
        <v>118</v>
      </c>
      <c r="B268" s="102">
        <v>43341</v>
      </c>
      <c r="C268" s="102"/>
      <c r="D268" s="103" t="s">
        <v>370</v>
      </c>
      <c r="E268" s="104" t="s">
        <v>580</v>
      </c>
      <c r="F268" s="152">
        <v>525</v>
      </c>
      <c r="G268" s="104"/>
      <c r="H268" s="104">
        <v>585</v>
      </c>
      <c r="I268" s="122">
        <v>635</v>
      </c>
      <c r="J268" s="137" t="s">
        <v>705</v>
      </c>
      <c r="K268" s="124">
        <f t="shared" ref="K268:K280" si="99">H268-F268</f>
        <v>60</v>
      </c>
      <c r="L268" s="125">
        <f t="shared" ref="L268:L280" si="100">K268/F268</f>
        <v>0.11428571428571428</v>
      </c>
      <c r="M268" s="126" t="s">
        <v>556</v>
      </c>
      <c r="N268" s="127">
        <v>43662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6">
        <v>119</v>
      </c>
      <c r="B269" s="102">
        <v>43395</v>
      </c>
      <c r="C269" s="102"/>
      <c r="D269" s="103" t="s">
        <v>357</v>
      </c>
      <c r="E269" s="104" t="s">
        <v>580</v>
      </c>
      <c r="F269" s="152">
        <v>475</v>
      </c>
      <c r="G269" s="104"/>
      <c r="H269" s="104">
        <v>574</v>
      </c>
      <c r="I269" s="122">
        <v>570</v>
      </c>
      <c r="J269" s="137" t="s">
        <v>639</v>
      </c>
      <c r="K269" s="124">
        <f t="shared" si="99"/>
        <v>99</v>
      </c>
      <c r="L269" s="125">
        <f t="shared" si="100"/>
        <v>0.20842105263157895</v>
      </c>
      <c r="M269" s="126" t="s">
        <v>556</v>
      </c>
      <c r="N269" s="127">
        <v>43403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8">
        <v>120</v>
      </c>
      <c r="B270" s="150">
        <v>43397</v>
      </c>
      <c r="C270" s="150"/>
      <c r="D270" s="351" t="s">
        <v>377</v>
      </c>
      <c r="E270" s="152" t="s">
        <v>580</v>
      </c>
      <c r="F270" s="152">
        <v>707.5</v>
      </c>
      <c r="G270" s="152"/>
      <c r="H270" s="152">
        <v>872</v>
      </c>
      <c r="I270" s="169">
        <v>872</v>
      </c>
      <c r="J270" s="170" t="s">
        <v>639</v>
      </c>
      <c r="K270" s="124">
        <f t="shared" si="99"/>
        <v>164.5</v>
      </c>
      <c r="L270" s="171">
        <f t="shared" si="100"/>
        <v>0.23250883392226149</v>
      </c>
      <c r="M270" s="172" t="s">
        <v>556</v>
      </c>
      <c r="N270" s="173">
        <v>43482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8">
        <v>121</v>
      </c>
      <c r="B271" s="150">
        <v>43398</v>
      </c>
      <c r="C271" s="150"/>
      <c r="D271" s="351" t="s">
        <v>339</v>
      </c>
      <c r="E271" s="152" t="s">
        <v>580</v>
      </c>
      <c r="F271" s="152">
        <v>162</v>
      </c>
      <c r="G271" s="152"/>
      <c r="H271" s="152">
        <v>204</v>
      </c>
      <c r="I271" s="169">
        <v>209</v>
      </c>
      <c r="J271" s="170" t="s">
        <v>810</v>
      </c>
      <c r="K271" s="124">
        <f t="shared" si="99"/>
        <v>42</v>
      </c>
      <c r="L271" s="171">
        <f t="shared" si="100"/>
        <v>0.25925925925925924</v>
      </c>
      <c r="M271" s="172" t="s">
        <v>556</v>
      </c>
      <c r="N271" s="173">
        <v>43539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122</v>
      </c>
      <c r="B272" s="190">
        <v>43399</v>
      </c>
      <c r="C272" s="190"/>
      <c r="D272" s="151" t="s">
        <v>465</v>
      </c>
      <c r="E272" s="191" t="s">
        <v>580</v>
      </c>
      <c r="F272" s="191">
        <v>240</v>
      </c>
      <c r="G272" s="191"/>
      <c r="H272" s="191">
        <v>297</v>
      </c>
      <c r="I272" s="210">
        <v>297</v>
      </c>
      <c r="J272" s="170" t="s">
        <v>639</v>
      </c>
      <c r="K272" s="211">
        <f t="shared" si="99"/>
        <v>57</v>
      </c>
      <c r="L272" s="212">
        <f t="shared" si="100"/>
        <v>0.23749999999999999</v>
      </c>
      <c r="M272" s="213" t="s">
        <v>556</v>
      </c>
      <c r="N272" s="214">
        <v>43417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6">
        <v>123</v>
      </c>
      <c r="B273" s="102">
        <v>43439</v>
      </c>
      <c r="C273" s="102"/>
      <c r="D273" s="144" t="s">
        <v>706</v>
      </c>
      <c r="E273" s="104" t="s">
        <v>580</v>
      </c>
      <c r="F273" s="104">
        <v>202.5</v>
      </c>
      <c r="G273" s="104"/>
      <c r="H273" s="104">
        <v>255</v>
      </c>
      <c r="I273" s="122">
        <v>252</v>
      </c>
      <c r="J273" s="137" t="s">
        <v>639</v>
      </c>
      <c r="K273" s="124">
        <f t="shared" si="99"/>
        <v>52.5</v>
      </c>
      <c r="L273" s="125">
        <f t="shared" si="100"/>
        <v>0.25925925925925924</v>
      </c>
      <c r="M273" s="126" t="s">
        <v>556</v>
      </c>
      <c r="N273" s="127">
        <v>43542</v>
      </c>
      <c r="O273" s="54"/>
      <c r="P273" s="13"/>
      <c r="Q273" s="13"/>
      <c r="R273" s="90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124</v>
      </c>
      <c r="B274" s="190">
        <v>43465</v>
      </c>
      <c r="C274" s="102"/>
      <c r="D274" s="351" t="s">
        <v>402</v>
      </c>
      <c r="E274" s="191" t="s">
        <v>580</v>
      </c>
      <c r="F274" s="191">
        <v>710</v>
      </c>
      <c r="G274" s="191"/>
      <c r="H274" s="191">
        <v>866</v>
      </c>
      <c r="I274" s="210">
        <v>866</v>
      </c>
      <c r="J274" s="170" t="s">
        <v>639</v>
      </c>
      <c r="K274" s="124">
        <f t="shared" si="99"/>
        <v>156</v>
      </c>
      <c r="L274" s="125">
        <f t="shared" si="100"/>
        <v>0.21971830985915494</v>
      </c>
      <c r="M274" s="126" t="s">
        <v>556</v>
      </c>
      <c r="N274" s="322">
        <v>43553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125</v>
      </c>
      <c r="B275" s="190">
        <v>43522</v>
      </c>
      <c r="C275" s="190"/>
      <c r="D275" s="351" t="s">
        <v>139</v>
      </c>
      <c r="E275" s="191" t="s">
        <v>580</v>
      </c>
      <c r="F275" s="191">
        <v>337.25</v>
      </c>
      <c r="G275" s="191"/>
      <c r="H275" s="191">
        <v>398.5</v>
      </c>
      <c r="I275" s="210">
        <v>411</v>
      </c>
      <c r="J275" s="137" t="s">
        <v>809</v>
      </c>
      <c r="K275" s="124">
        <f t="shared" si="99"/>
        <v>61.25</v>
      </c>
      <c r="L275" s="125">
        <f t="shared" si="100"/>
        <v>0.1816160118606375</v>
      </c>
      <c r="M275" s="126" t="s">
        <v>556</v>
      </c>
      <c r="N275" s="322">
        <v>43760</v>
      </c>
      <c r="O275" s="54"/>
      <c r="P275" s="13"/>
      <c r="Q275" s="13"/>
      <c r="R275" s="90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7">
        <v>126</v>
      </c>
      <c r="B276" s="155">
        <v>43559</v>
      </c>
      <c r="C276" s="155"/>
      <c r="D276" s="156" t="s">
        <v>394</v>
      </c>
      <c r="E276" s="157" t="s">
        <v>580</v>
      </c>
      <c r="F276" s="157">
        <v>130</v>
      </c>
      <c r="G276" s="157"/>
      <c r="H276" s="157">
        <v>65</v>
      </c>
      <c r="I276" s="174">
        <v>158</v>
      </c>
      <c r="J276" s="134" t="s">
        <v>707</v>
      </c>
      <c r="K276" s="130">
        <f t="shared" si="99"/>
        <v>-65</v>
      </c>
      <c r="L276" s="131">
        <f t="shared" si="100"/>
        <v>-0.5</v>
      </c>
      <c r="M276" s="132" t="s">
        <v>620</v>
      </c>
      <c r="N276" s="133">
        <v>43726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28">
        <v>127</v>
      </c>
      <c r="B277" s="175">
        <v>43017</v>
      </c>
      <c r="C277" s="175"/>
      <c r="D277" s="176" t="s">
        <v>166</v>
      </c>
      <c r="E277" s="177" t="s">
        <v>580</v>
      </c>
      <c r="F277" s="178">
        <v>141.5</v>
      </c>
      <c r="G277" s="179"/>
      <c r="H277" s="179">
        <v>183.5</v>
      </c>
      <c r="I277" s="179">
        <v>210</v>
      </c>
      <c r="J277" s="200" t="s">
        <v>801</v>
      </c>
      <c r="K277" s="201">
        <f t="shared" si="99"/>
        <v>42</v>
      </c>
      <c r="L277" s="202">
        <f t="shared" si="100"/>
        <v>0.29681978798586572</v>
      </c>
      <c r="M277" s="178" t="s">
        <v>556</v>
      </c>
      <c r="N277" s="203">
        <v>43042</v>
      </c>
      <c r="O277" s="54"/>
      <c r="P277" s="13"/>
      <c r="Q277" s="13"/>
      <c r="R277" s="90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27">
        <v>128</v>
      </c>
      <c r="B278" s="155">
        <v>43074</v>
      </c>
      <c r="C278" s="155"/>
      <c r="D278" s="156" t="s">
        <v>295</v>
      </c>
      <c r="E278" s="157" t="s">
        <v>580</v>
      </c>
      <c r="F278" s="158">
        <v>172</v>
      </c>
      <c r="G278" s="157"/>
      <c r="H278" s="157">
        <v>155.25</v>
      </c>
      <c r="I278" s="174">
        <v>230</v>
      </c>
      <c r="J278" s="340" t="s">
        <v>794</v>
      </c>
      <c r="K278" s="130">
        <f t="shared" ref="K278" si="101">H278-F278</f>
        <v>-16.75</v>
      </c>
      <c r="L278" s="131">
        <f t="shared" ref="L278" si="102">K278/F278</f>
        <v>-9.7383720930232565E-2</v>
      </c>
      <c r="M278" s="132" t="s">
        <v>620</v>
      </c>
      <c r="N278" s="133">
        <v>43787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129</v>
      </c>
      <c r="B279" s="190">
        <v>43398</v>
      </c>
      <c r="C279" s="190"/>
      <c r="D279" s="151" t="s">
        <v>103</v>
      </c>
      <c r="E279" s="191" t="s">
        <v>580</v>
      </c>
      <c r="F279" s="191">
        <v>698.5</v>
      </c>
      <c r="G279" s="191"/>
      <c r="H279" s="191">
        <v>890</v>
      </c>
      <c r="I279" s="210">
        <v>890</v>
      </c>
      <c r="J279" s="137" t="s">
        <v>848</v>
      </c>
      <c r="K279" s="124">
        <f t="shared" si="99"/>
        <v>191.5</v>
      </c>
      <c r="L279" s="125">
        <f t="shared" si="100"/>
        <v>0.27415891195418757</v>
      </c>
      <c r="M279" s="126" t="s">
        <v>556</v>
      </c>
      <c r="N279" s="322">
        <v>44328</v>
      </c>
      <c r="O279" s="54"/>
      <c r="P279" s="13"/>
      <c r="Q279" s="13"/>
      <c r="R279" s="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130</v>
      </c>
      <c r="B280" s="190">
        <v>42877</v>
      </c>
      <c r="C280" s="190"/>
      <c r="D280" s="151" t="s">
        <v>369</v>
      </c>
      <c r="E280" s="191" t="s">
        <v>580</v>
      </c>
      <c r="F280" s="191">
        <v>127.6</v>
      </c>
      <c r="G280" s="191"/>
      <c r="H280" s="191">
        <v>138</v>
      </c>
      <c r="I280" s="210">
        <v>190</v>
      </c>
      <c r="J280" s="137" t="s">
        <v>798</v>
      </c>
      <c r="K280" s="124">
        <f t="shared" si="99"/>
        <v>10.400000000000006</v>
      </c>
      <c r="L280" s="125">
        <f t="shared" si="100"/>
        <v>8.1504702194357417E-2</v>
      </c>
      <c r="M280" s="126" t="s">
        <v>556</v>
      </c>
      <c r="N280" s="322">
        <v>43774</v>
      </c>
      <c r="O280" s="54"/>
      <c r="P280" s="13"/>
      <c r="Q280" s="13"/>
      <c r="R280" s="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131</v>
      </c>
      <c r="B281" s="190">
        <v>43158</v>
      </c>
      <c r="C281" s="190"/>
      <c r="D281" s="151" t="s">
        <v>711</v>
      </c>
      <c r="E281" s="191" t="s">
        <v>580</v>
      </c>
      <c r="F281" s="191">
        <v>317</v>
      </c>
      <c r="G281" s="191"/>
      <c r="H281" s="191">
        <v>382.5</v>
      </c>
      <c r="I281" s="210">
        <v>398</v>
      </c>
      <c r="J281" s="137" t="s">
        <v>833</v>
      </c>
      <c r="K281" s="124">
        <f t="shared" ref="K281" si="103">H281-F281</f>
        <v>65.5</v>
      </c>
      <c r="L281" s="125">
        <f t="shared" ref="L281" si="104">K281/F281</f>
        <v>0.20662460567823343</v>
      </c>
      <c r="M281" s="126" t="s">
        <v>556</v>
      </c>
      <c r="N281" s="322">
        <v>44238</v>
      </c>
      <c r="O281" s="54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27">
        <v>132</v>
      </c>
      <c r="B282" s="155">
        <v>43164</v>
      </c>
      <c r="C282" s="155"/>
      <c r="D282" s="156" t="s">
        <v>133</v>
      </c>
      <c r="E282" s="157" t="s">
        <v>580</v>
      </c>
      <c r="F282" s="158">
        <f>510-14.4</f>
        <v>495.6</v>
      </c>
      <c r="G282" s="157"/>
      <c r="H282" s="157">
        <v>350</v>
      </c>
      <c r="I282" s="174">
        <v>672</v>
      </c>
      <c r="J282" s="340" t="s">
        <v>803</v>
      </c>
      <c r="K282" s="130">
        <f t="shared" ref="K282" si="105">H282-F282</f>
        <v>-145.60000000000002</v>
      </c>
      <c r="L282" s="131">
        <f t="shared" ref="L282" si="106">K282/F282</f>
        <v>-0.29378531073446329</v>
      </c>
      <c r="M282" s="132" t="s">
        <v>620</v>
      </c>
      <c r="N282" s="133">
        <v>43887</v>
      </c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27">
        <v>133</v>
      </c>
      <c r="B283" s="155">
        <v>43237</v>
      </c>
      <c r="C283" s="155"/>
      <c r="D283" s="156" t="s">
        <v>459</v>
      </c>
      <c r="E283" s="157" t="s">
        <v>580</v>
      </c>
      <c r="F283" s="158">
        <v>230.3</v>
      </c>
      <c r="G283" s="157"/>
      <c r="H283" s="157">
        <v>102.5</v>
      </c>
      <c r="I283" s="174">
        <v>348</v>
      </c>
      <c r="J283" s="340" t="s">
        <v>805</v>
      </c>
      <c r="K283" s="130">
        <f t="shared" ref="K283:K284" si="107">H283-F283</f>
        <v>-127.80000000000001</v>
      </c>
      <c r="L283" s="131">
        <f t="shared" ref="L283:L284" si="108">K283/F283</f>
        <v>-0.55492835432045162</v>
      </c>
      <c r="M283" s="132" t="s">
        <v>620</v>
      </c>
      <c r="N283" s="133">
        <v>43896</v>
      </c>
      <c r="O283" s="54"/>
      <c r="P283" s="13"/>
      <c r="Q283" s="13"/>
      <c r="R283" s="3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134</v>
      </c>
      <c r="B284" s="190">
        <v>43258</v>
      </c>
      <c r="C284" s="190"/>
      <c r="D284" s="151" t="s">
        <v>426</v>
      </c>
      <c r="E284" s="191" t="s">
        <v>580</v>
      </c>
      <c r="F284" s="191">
        <f>342.5-5.1</f>
        <v>337.4</v>
      </c>
      <c r="G284" s="191"/>
      <c r="H284" s="191">
        <v>412.5</v>
      </c>
      <c r="I284" s="210">
        <v>439</v>
      </c>
      <c r="J284" s="137" t="s">
        <v>832</v>
      </c>
      <c r="K284" s="124">
        <f t="shared" si="107"/>
        <v>75.100000000000023</v>
      </c>
      <c r="L284" s="125">
        <f t="shared" si="108"/>
        <v>0.22258446947243635</v>
      </c>
      <c r="M284" s="126" t="s">
        <v>556</v>
      </c>
      <c r="N284" s="322">
        <v>44230</v>
      </c>
      <c r="O284" s="54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135</v>
      </c>
      <c r="B285" s="182">
        <v>43285</v>
      </c>
      <c r="C285" s="182"/>
      <c r="D285" s="185" t="s">
        <v>48</v>
      </c>
      <c r="E285" s="183" t="s">
        <v>580</v>
      </c>
      <c r="F285" s="181">
        <f>127.5-5.53</f>
        <v>121.97</v>
      </c>
      <c r="G285" s="183"/>
      <c r="H285" s="183"/>
      <c r="I285" s="204">
        <v>170</v>
      </c>
      <c r="J285" s="216" t="s">
        <v>558</v>
      </c>
      <c r="K285" s="206"/>
      <c r="L285" s="207"/>
      <c r="M285" s="205" t="s">
        <v>558</v>
      </c>
      <c r="N285" s="208"/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27">
        <v>136</v>
      </c>
      <c r="B286" s="155">
        <v>43294</v>
      </c>
      <c r="C286" s="155"/>
      <c r="D286" s="156" t="s">
        <v>239</v>
      </c>
      <c r="E286" s="157" t="s">
        <v>580</v>
      </c>
      <c r="F286" s="158">
        <v>46.5</v>
      </c>
      <c r="G286" s="157"/>
      <c r="H286" s="157">
        <v>17</v>
      </c>
      <c r="I286" s="174">
        <v>59</v>
      </c>
      <c r="J286" s="340" t="s">
        <v>802</v>
      </c>
      <c r="K286" s="130">
        <f t="shared" ref="K286:K287" si="109">H286-F286</f>
        <v>-29.5</v>
      </c>
      <c r="L286" s="131">
        <f t="shared" ref="L286:L287" si="110">K286/F286</f>
        <v>-0.63440860215053763</v>
      </c>
      <c r="M286" s="132" t="s">
        <v>620</v>
      </c>
      <c r="N286" s="133">
        <v>43887</v>
      </c>
      <c r="O286" s="54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137</v>
      </c>
      <c r="B287" s="190">
        <v>43396</v>
      </c>
      <c r="C287" s="190"/>
      <c r="D287" s="151" t="s">
        <v>404</v>
      </c>
      <c r="E287" s="191" t="s">
        <v>580</v>
      </c>
      <c r="F287" s="191">
        <v>156.5</v>
      </c>
      <c r="G287" s="191"/>
      <c r="H287" s="191">
        <v>207.5</v>
      </c>
      <c r="I287" s="210">
        <v>191</v>
      </c>
      <c r="J287" s="137" t="s">
        <v>639</v>
      </c>
      <c r="K287" s="124">
        <f t="shared" si="109"/>
        <v>51</v>
      </c>
      <c r="L287" s="125">
        <f t="shared" si="110"/>
        <v>0.32587859424920129</v>
      </c>
      <c r="M287" s="126" t="s">
        <v>556</v>
      </c>
      <c r="N287" s="322">
        <v>44369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138</v>
      </c>
      <c r="B288" s="190">
        <v>43439</v>
      </c>
      <c r="C288" s="190"/>
      <c r="D288" s="151" t="s">
        <v>321</v>
      </c>
      <c r="E288" s="191" t="s">
        <v>580</v>
      </c>
      <c r="F288" s="191">
        <v>259.5</v>
      </c>
      <c r="G288" s="191"/>
      <c r="H288" s="191">
        <v>320</v>
      </c>
      <c r="I288" s="210">
        <v>320</v>
      </c>
      <c r="J288" s="137" t="s">
        <v>639</v>
      </c>
      <c r="K288" s="124">
        <f t="shared" ref="K288" si="111">H288-F288</f>
        <v>60.5</v>
      </c>
      <c r="L288" s="125">
        <f t="shared" ref="L288" si="112">K288/F288</f>
        <v>0.23314065510597304</v>
      </c>
      <c r="M288" s="126" t="s">
        <v>556</v>
      </c>
      <c r="N288" s="322">
        <v>44323</v>
      </c>
      <c r="O288" s="54"/>
      <c r="P288" s="13"/>
      <c r="Q288" s="13"/>
      <c r="R288" s="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27">
        <v>139</v>
      </c>
      <c r="B289" s="155">
        <v>43439</v>
      </c>
      <c r="C289" s="155"/>
      <c r="D289" s="156" t="s">
        <v>732</v>
      </c>
      <c r="E289" s="157" t="s">
        <v>580</v>
      </c>
      <c r="F289" s="157">
        <v>715</v>
      </c>
      <c r="G289" s="157"/>
      <c r="H289" s="157">
        <v>445</v>
      </c>
      <c r="I289" s="174">
        <v>840</v>
      </c>
      <c r="J289" s="134" t="s">
        <v>782</v>
      </c>
      <c r="K289" s="130">
        <f t="shared" ref="K289:K292" si="113">H289-F289</f>
        <v>-270</v>
      </c>
      <c r="L289" s="131">
        <f t="shared" ref="L289:L292" si="114">K289/F289</f>
        <v>-0.3776223776223776</v>
      </c>
      <c r="M289" s="132" t="s">
        <v>620</v>
      </c>
      <c r="N289" s="133">
        <v>43800</v>
      </c>
      <c r="O289" s="54"/>
      <c r="P289" s="13"/>
      <c r="Q289" s="13"/>
      <c r="R289" s="1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140</v>
      </c>
      <c r="B290" s="190">
        <v>43469</v>
      </c>
      <c r="C290" s="190"/>
      <c r="D290" s="151" t="s">
        <v>143</v>
      </c>
      <c r="E290" s="191" t="s">
        <v>580</v>
      </c>
      <c r="F290" s="191">
        <v>875</v>
      </c>
      <c r="G290" s="191"/>
      <c r="H290" s="191">
        <v>1165</v>
      </c>
      <c r="I290" s="210">
        <v>1185</v>
      </c>
      <c r="J290" s="137" t="s">
        <v>807</v>
      </c>
      <c r="K290" s="124">
        <f t="shared" si="113"/>
        <v>290</v>
      </c>
      <c r="L290" s="125">
        <f t="shared" si="114"/>
        <v>0.33142857142857141</v>
      </c>
      <c r="M290" s="126" t="s">
        <v>556</v>
      </c>
      <c r="N290" s="322">
        <v>43847</v>
      </c>
      <c r="O290" s="54"/>
      <c r="P290" s="13"/>
      <c r="Q290" s="13"/>
      <c r="R290" s="3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141</v>
      </c>
      <c r="B291" s="190">
        <v>43559</v>
      </c>
      <c r="C291" s="190"/>
      <c r="D291" s="351" t="s">
        <v>336</v>
      </c>
      <c r="E291" s="191" t="s">
        <v>580</v>
      </c>
      <c r="F291" s="191">
        <f>387-14.63</f>
        <v>372.37</v>
      </c>
      <c r="G291" s="191"/>
      <c r="H291" s="191">
        <v>490</v>
      </c>
      <c r="I291" s="210">
        <v>490</v>
      </c>
      <c r="J291" s="137" t="s">
        <v>639</v>
      </c>
      <c r="K291" s="124">
        <f t="shared" si="113"/>
        <v>117.63</v>
      </c>
      <c r="L291" s="125">
        <f t="shared" si="114"/>
        <v>0.31589548030185027</v>
      </c>
      <c r="M291" s="126" t="s">
        <v>556</v>
      </c>
      <c r="N291" s="322">
        <v>43850</v>
      </c>
      <c r="O291" s="54"/>
      <c r="P291" s="13"/>
      <c r="Q291" s="13"/>
      <c r="R291" s="3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27">
        <v>142</v>
      </c>
      <c r="B292" s="155">
        <v>43578</v>
      </c>
      <c r="C292" s="155"/>
      <c r="D292" s="156" t="s">
        <v>733</v>
      </c>
      <c r="E292" s="157" t="s">
        <v>557</v>
      </c>
      <c r="F292" s="157">
        <v>220</v>
      </c>
      <c r="G292" s="157"/>
      <c r="H292" s="157">
        <v>127.5</v>
      </c>
      <c r="I292" s="174">
        <v>284</v>
      </c>
      <c r="J292" s="340" t="s">
        <v>806</v>
      </c>
      <c r="K292" s="130">
        <f t="shared" si="113"/>
        <v>-92.5</v>
      </c>
      <c r="L292" s="131">
        <f t="shared" si="114"/>
        <v>-0.42045454545454547</v>
      </c>
      <c r="M292" s="132" t="s">
        <v>620</v>
      </c>
      <c r="N292" s="133">
        <v>43896</v>
      </c>
      <c r="O292" s="54"/>
      <c r="P292" s="13"/>
      <c r="Q292" s="13"/>
      <c r="R292" s="1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143</v>
      </c>
      <c r="B293" s="190">
        <v>43622</v>
      </c>
      <c r="C293" s="190"/>
      <c r="D293" s="351" t="s">
        <v>466</v>
      </c>
      <c r="E293" s="191" t="s">
        <v>557</v>
      </c>
      <c r="F293" s="191">
        <v>332.8</v>
      </c>
      <c r="G293" s="191"/>
      <c r="H293" s="191">
        <v>405</v>
      </c>
      <c r="I293" s="210">
        <v>419</v>
      </c>
      <c r="J293" s="137" t="s">
        <v>808</v>
      </c>
      <c r="K293" s="124">
        <f t="shared" ref="K293" si="115">H293-F293</f>
        <v>72.199999999999989</v>
      </c>
      <c r="L293" s="125">
        <f t="shared" ref="L293" si="116">K293/F293</f>
        <v>0.21694711538461534</v>
      </c>
      <c r="M293" s="126" t="s">
        <v>556</v>
      </c>
      <c r="N293" s="322">
        <v>43860</v>
      </c>
      <c r="O293" s="54"/>
      <c r="P293" s="13"/>
      <c r="Q293" s="13"/>
      <c r="R293" s="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40">
        <v>144</v>
      </c>
      <c r="B294" s="139">
        <v>43641</v>
      </c>
      <c r="C294" s="139"/>
      <c r="D294" s="140" t="s">
        <v>137</v>
      </c>
      <c r="E294" s="141" t="s">
        <v>580</v>
      </c>
      <c r="F294" s="142">
        <v>386</v>
      </c>
      <c r="G294" s="143"/>
      <c r="H294" s="143">
        <v>395</v>
      </c>
      <c r="I294" s="143">
        <v>452</v>
      </c>
      <c r="J294" s="161" t="s">
        <v>799</v>
      </c>
      <c r="K294" s="162">
        <f t="shared" ref="K294" si="117">H294-F294</f>
        <v>9</v>
      </c>
      <c r="L294" s="163">
        <f t="shared" ref="L294" si="118">K294/F294</f>
        <v>2.3316062176165803E-2</v>
      </c>
      <c r="M294" s="164" t="s">
        <v>665</v>
      </c>
      <c r="N294" s="165">
        <v>43868</v>
      </c>
      <c r="O294" s="13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29">
        <v>145</v>
      </c>
      <c r="B295" s="180">
        <v>43707</v>
      </c>
      <c r="C295" s="180"/>
      <c r="D295" s="185" t="s">
        <v>255</v>
      </c>
      <c r="E295" s="183" t="s">
        <v>580</v>
      </c>
      <c r="F295" s="183" t="s">
        <v>712</v>
      </c>
      <c r="G295" s="183"/>
      <c r="H295" s="183"/>
      <c r="I295" s="204">
        <v>190</v>
      </c>
      <c r="J295" s="216" t="s">
        <v>558</v>
      </c>
      <c r="K295" s="206"/>
      <c r="L295" s="207"/>
      <c r="M295" s="321" t="s">
        <v>558</v>
      </c>
      <c r="N295" s="208"/>
      <c r="O295" s="13"/>
      <c r="P295" s="13"/>
      <c r="Q295" s="13"/>
      <c r="R295" s="3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146</v>
      </c>
      <c r="B296" s="190">
        <v>43731</v>
      </c>
      <c r="C296" s="190"/>
      <c r="D296" s="151" t="s">
        <v>418</v>
      </c>
      <c r="E296" s="191" t="s">
        <v>580</v>
      </c>
      <c r="F296" s="191">
        <v>235</v>
      </c>
      <c r="G296" s="191"/>
      <c r="H296" s="191">
        <v>295</v>
      </c>
      <c r="I296" s="210">
        <v>296</v>
      </c>
      <c r="J296" s="137" t="s">
        <v>787</v>
      </c>
      <c r="K296" s="124">
        <f t="shared" ref="K296" si="119">H296-F296</f>
        <v>60</v>
      </c>
      <c r="L296" s="125">
        <f t="shared" ref="L296" si="120">K296/F296</f>
        <v>0.25531914893617019</v>
      </c>
      <c r="M296" s="126" t="s">
        <v>556</v>
      </c>
      <c r="N296" s="322">
        <v>43844</v>
      </c>
      <c r="O296" s="54"/>
      <c r="P296" s="13"/>
      <c r="Q296" s="13"/>
      <c r="R296" s="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147</v>
      </c>
      <c r="B297" s="190">
        <v>43752</v>
      </c>
      <c r="C297" s="190"/>
      <c r="D297" s="151" t="s">
        <v>778</v>
      </c>
      <c r="E297" s="191" t="s">
        <v>580</v>
      </c>
      <c r="F297" s="191">
        <v>277.5</v>
      </c>
      <c r="G297" s="191"/>
      <c r="H297" s="191">
        <v>333</v>
      </c>
      <c r="I297" s="210">
        <v>333</v>
      </c>
      <c r="J297" s="137" t="s">
        <v>788</v>
      </c>
      <c r="K297" s="124">
        <f t="shared" ref="K297" si="121">H297-F297</f>
        <v>55.5</v>
      </c>
      <c r="L297" s="125">
        <f t="shared" ref="L297" si="122">K297/F297</f>
        <v>0.2</v>
      </c>
      <c r="M297" s="126" t="s">
        <v>556</v>
      </c>
      <c r="N297" s="322">
        <v>43846</v>
      </c>
      <c r="O297" s="54"/>
      <c r="P297" s="13"/>
      <c r="Q297" s="13"/>
      <c r="R297" s="31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148</v>
      </c>
      <c r="B298" s="190">
        <v>43752</v>
      </c>
      <c r="C298" s="190"/>
      <c r="D298" s="151" t="s">
        <v>777</v>
      </c>
      <c r="E298" s="191" t="s">
        <v>580</v>
      </c>
      <c r="F298" s="191">
        <v>930</v>
      </c>
      <c r="G298" s="191"/>
      <c r="H298" s="191">
        <v>1165</v>
      </c>
      <c r="I298" s="210">
        <v>1200</v>
      </c>
      <c r="J298" s="137" t="s">
        <v>789</v>
      </c>
      <c r="K298" s="124">
        <f t="shared" ref="K298:K299" si="123">H298-F298</f>
        <v>235</v>
      </c>
      <c r="L298" s="125">
        <f t="shared" ref="L298:L299" si="124">K298/F298</f>
        <v>0.25268817204301075</v>
      </c>
      <c r="M298" s="126" t="s">
        <v>556</v>
      </c>
      <c r="N298" s="322">
        <v>43847</v>
      </c>
      <c r="O298" s="54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149</v>
      </c>
      <c r="B299" s="190">
        <v>43753</v>
      </c>
      <c r="C299" s="190"/>
      <c r="D299" s="151" t="s">
        <v>776</v>
      </c>
      <c r="E299" s="191" t="s">
        <v>580</v>
      </c>
      <c r="F299" s="192">
        <v>111</v>
      </c>
      <c r="G299" s="191"/>
      <c r="H299" s="191">
        <v>141</v>
      </c>
      <c r="I299" s="210">
        <v>141</v>
      </c>
      <c r="J299" s="420" t="s">
        <v>849</v>
      </c>
      <c r="K299" s="124">
        <f t="shared" si="123"/>
        <v>30</v>
      </c>
      <c r="L299" s="125">
        <f t="shared" si="124"/>
        <v>0.27027027027027029</v>
      </c>
      <c r="M299" s="126" t="s">
        <v>556</v>
      </c>
      <c r="N299" s="322">
        <v>44328</v>
      </c>
      <c r="O299" s="13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89">
        <v>150</v>
      </c>
      <c r="B300" s="190">
        <v>43753</v>
      </c>
      <c r="C300" s="190"/>
      <c r="D300" s="151" t="s">
        <v>775</v>
      </c>
      <c r="E300" s="191" t="s">
        <v>580</v>
      </c>
      <c r="F300" s="192">
        <v>296</v>
      </c>
      <c r="G300" s="191"/>
      <c r="H300" s="191">
        <v>370</v>
      </c>
      <c r="I300" s="210">
        <v>370</v>
      </c>
      <c r="J300" s="137" t="s">
        <v>639</v>
      </c>
      <c r="K300" s="124">
        <f t="shared" ref="K300:K301" si="125">H300-F300</f>
        <v>74</v>
      </c>
      <c r="L300" s="125">
        <f t="shared" ref="L300:L301" si="126">K300/F300</f>
        <v>0.25</v>
      </c>
      <c r="M300" s="126" t="s">
        <v>556</v>
      </c>
      <c r="N300" s="322">
        <v>43853</v>
      </c>
      <c r="O300" s="54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151</v>
      </c>
      <c r="B301" s="190">
        <v>43754</v>
      </c>
      <c r="C301" s="190"/>
      <c r="D301" s="151" t="s">
        <v>774</v>
      </c>
      <c r="E301" s="191" t="s">
        <v>580</v>
      </c>
      <c r="F301" s="192">
        <v>300</v>
      </c>
      <c r="G301" s="191"/>
      <c r="H301" s="191">
        <v>382.5</v>
      </c>
      <c r="I301" s="210">
        <v>344</v>
      </c>
      <c r="J301" s="420" t="s">
        <v>834</v>
      </c>
      <c r="K301" s="124">
        <f t="shared" si="125"/>
        <v>82.5</v>
      </c>
      <c r="L301" s="125">
        <f t="shared" si="126"/>
        <v>0.27500000000000002</v>
      </c>
      <c r="M301" s="126" t="s">
        <v>556</v>
      </c>
      <c r="N301" s="322">
        <v>44238</v>
      </c>
      <c r="O301" s="13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316">
        <v>152</v>
      </c>
      <c r="B302" s="194">
        <v>43832</v>
      </c>
      <c r="C302" s="194"/>
      <c r="D302" s="198" t="s">
        <v>758</v>
      </c>
      <c r="E302" s="195" t="s">
        <v>580</v>
      </c>
      <c r="F302" s="196" t="s">
        <v>786</v>
      </c>
      <c r="G302" s="195"/>
      <c r="H302" s="195"/>
      <c r="I302" s="215">
        <v>590</v>
      </c>
      <c r="J302" s="216" t="s">
        <v>558</v>
      </c>
      <c r="K302" s="216"/>
      <c r="L302" s="119"/>
      <c r="M302" s="313" t="s">
        <v>558</v>
      </c>
      <c r="N302" s="218"/>
      <c r="O302" s="13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153</v>
      </c>
      <c r="B303" s="190">
        <v>43966</v>
      </c>
      <c r="C303" s="190"/>
      <c r="D303" s="151" t="s">
        <v>64</v>
      </c>
      <c r="E303" s="191" t="s">
        <v>580</v>
      </c>
      <c r="F303" s="192">
        <v>67.5</v>
      </c>
      <c r="G303" s="191"/>
      <c r="H303" s="191">
        <v>86</v>
      </c>
      <c r="I303" s="210">
        <v>86</v>
      </c>
      <c r="J303" s="137" t="s">
        <v>816</v>
      </c>
      <c r="K303" s="124">
        <f t="shared" ref="K303:K304" si="127">H303-F303</f>
        <v>18.5</v>
      </c>
      <c r="L303" s="125">
        <f t="shared" ref="L303:L304" si="128">K303/F303</f>
        <v>0.27407407407407408</v>
      </c>
      <c r="M303" s="126" t="s">
        <v>556</v>
      </c>
      <c r="N303" s="322">
        <v>44008</v>
      </c>
      <c r="O303" s="54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154</v>
      </c>
      <c r="B304" s="190">
        <v>44035</v>
      </c>
      <c r="C304" s="190"/>
      <c r="D304" s="151" t="s">
        <v>465</v>
      </c>
      <c r="E304" s="191" t="s">
        <v>580</v>
      </c>
      <c r="F304" s="192">
        <v>231</v>
      </c>
      <c r="G304" s="191"/>
      <c r="H304" s="191">
        <v>281</v>
      </c>
      <c r="I304" s="210">
        <v>281</v>
      </c>
      <c r="J304" s="137" t="s">
        <v>639</v>
      </c>
      <c r="K304" s="124">
        <f t="shared" si="127"/>
        <v>50</v>
      </c>
      <c r="L304" s="125">
        <f t="shared" si="128"/>
        <v>0.21645021645021645</v>
      </c>
      <c r="M304" s="126" t="s">
        <v>556</v>
      </c>
      <c r="N304" s="322">
        <v>44358</v>
      </c>
      <c r="O304" s="13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155</v>
      </c>
      <c r="B305" s="190">
        <v>44092</v>
      </c>
      <c r="C305" s="190"/>
      <c r="D305" s="151" t="s">
        <v>398</v>
      </c>
      <c r="E305" s="191" t="s">
        <v>580</v>
      </c>
      <c r="F305" s="191">
        <v>206</v>
      </c>
      <c r="G305" s="191"/>
      <c r="H305" s="191">
        <v>248</v>
      </c>
      <c r="I305" s="210">
        <v>248</v>
      </c>
      <c r="J305" s="137" t="s">
        <v>639</v>
      </c>
      <c r="K305" s="124">
        <f t="shared" ref="K305:K306" si="129">H305-F305</f>
        <v>42</v>
      </c>
      <c r="L305" s="125">
        <f t="shared" ref="L305:L306" si="130">K305/F305</f>
        <v>0.20388349514563106</v>
      </c>
      <c r="M305" s="126" t="s">
        <v>556</v>
      </c>
      <c r="N305" s="322">
        <v>44214</v>
      </c>
      <c r="O305" s="54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156</v>
      </c>
      <c r="B306" s="190">
        <v>44140</v>
      </c>
      <c r="C306" s="190"/>
      <c r="D306" s="151" t="s">
        <v>398</v>
      </c>
      <c r="E306" s="191" t="s">
        <v>580</v>
      </c>
      <c r="F306" s="191">
        <v>182.5</v>
      </c>
      <c r="G306" s="191"/>
      <c r="H306" s="191">
        <v>248</v>
      </c>
      <c r="I306" s="210">
        <v>248</v>
      </c>
      <c r="J306" s="137" t="s">
        <v>639</v>
      </c>
      <c r="K306" s="124">
        <f t="shared" si="129"/>
        <v>65.5</v>
      </c>
      <c r="L306" s="125">
        <f t="shared" si="130"/>
        <v>0.35890410958904112</v>
      </c>
      <c r="M306" s="126" t="s">
        <v>556</v>
      </c>
      <c r="N306" s="322">
        <v>44214</v>
      </c>
      <c r="O306" s="54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89">
        <v>157</v>
      </c>
      <c r="B307" s="190">
        <v>44140</v>
      </c>
      <c r="C307" s="190"/>
      <c r="D307" s="151" t="s">
        <v>321</v>
      </c>
      <c r="E307" s="191" t="s">
        <v>580</v>
      </c>
      <c r="F307" s="191">
        <v>247.5</v>
      </c>
      <c r="G307" s="191"/>
      <c r="H307" s="191">
        <v>320</v>
      </c>
      <c r="I307" s="210">
        <v>320</v>
      </c>
      <c r="J307" s="137" t="s">
        <v>639</v>
      </c>
      <c r="K307" s="124">
        <f t="shared" ref="K307" si="131">H307-F307</f>
        <v>72.5</v>
      </c>
      <c r="L307" s="125">
        <f t="shared" ref="L307" si="132">K307/F307</f>
        <v>0.29292929292929293</v>
      </c>
      <c r="M307" s="126" t="s">
        <v>556</v>
      </c>
      <c r="N307" s="322">
        <v>44323</v>
      </c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158</v>
      </c>
      <c r="B308" s="190">
        <v>44140</v>
      </c>
      <c r="C308" s="190"/>
      <c r="D308" s="151" t="s">
        <v>461</v>
      </c>
      <c r="E308" s="191" t="s">
        <v>580</v>
      </c>
      <c r="F308" s="192">
        <v>925</v>
      </c>
      <c r="G308" s="191"/>
      <c r="H308" s="191">
        <v>1095</v>
      </c>
      <c r="I308" s="210">
        <v>1093</v>
      </c>
      <c r="J308" s="420" t="s">
        <v>824</v>
      </c>
      <c r="K308" s="124">
        <f t="shared" ref="K308" si="133">H308-F308</f>
        <v>170</v>
      </c>
      <c r="L308" s="125">
        <f t="shared" ref="L308" si="134">K308/F308</f>
        <v>0.18378378378378379</v>
      </c>
      <c r="M308" s="126" t="s">
        <v>556</v>
      </c>
      <c r="N308" s="322">
        <v>44201</v>
      </c>
      <c r="O308" s="13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159</v>
      </c>
      <c r="B309" s="190">
        <v>44140</v>
      </c>
      <c r="C309" s="190"/>
      <c r="D309" s="151" t="s">
        <v>336</v>
      </c>
      <c r="E309" s="191" t="s">
        <v>580</v>
      </c>
      <c r="F309" s="192">
        <v>332.5</v>
      </c>
      <c r="G309" s="191"/>
      <c r="H309" s="191">
        <v>393</v>
      </c>
      <c r="I309" s="210">
        <v>406</v>
      </c>
      <c r="J309" s="420" t="s">
        <v>837</v>
      </c>
      <c r="K309" s="124">
        <f t="shared" ref="K309:K310" si="135">H309-F309</f>
        <v>60.5</v>
      </c>
      <c r="L309" s="125">
        <f t="shared" ref="L309:L310" si="136">K309/F309</f>
        <v>0.18195488721804512</v>
      </c>
      <c r="M309" s="126" t="s">
        <v>556</v>
      </c>
      <c r="N309" s="322">
        <v>44256</v>
      </c>
      <c r="O309" s="13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89">
        <v>160</v>
      </c>
      <c r="B310" s="190">
        <v>44141</v>
      </c>
      <c r="C310" s="190"/>
      <c r="D310" s="151" t="s">
        <v>465</v>
      </c>
      <c r="E310" s="191" t="s">
        <v>580</v>
      </c>
      <c r="F310" s="192">
        <v>231</v>
      </c>
      <c r="G310" s="191"/>
      <c r="H310" s="191">
        <v>281</v>
      </c>
      <c r="I310" s="210">
        <v>281</v>
      </c>
      <c r="J310" s="137" t="s">
        <v>639</v>
      </c>
      <c r="K310" s="124">
        <f t="shared" si="135"/>
        <v>50</v>
      </c>
      <c r="L310" s="125">
        <f t="shared" si="136"/>
        <v>0.21645021645021645</v>
      </c>
      <c r="M310" s="126" t="s">
        <v>556</v>
      </c>
      <c r="N310" s="322">
        <v>44358</v>
      </c>
      <c r="O310" s="13"/>
      <c r="P310" s="13"/>
      <c r="Q310" s="13"/>
      <c r="R310" s="3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3">
        <v>161</v>
      </c>
      <c r="B311" s="194">
        <v>44187</v>
      </c>
      <c r="C311" s="194"/>
      <c r="D311" s="198" t="s">
        <v>754</v>
      </c>
      <c r="E311" s="195" t="s">
        <v>580</v>
      </c>
      <c r="F311" s="417" t="s">
        <v>823</v>
      </c>
      <c r="G311" s="195"/>
      <c r="H311" s="195"/>
      <c r="I311" s="215">
        <v>239</v>
      </c>
      <c r="J311" s="418" t="s">
        <v>558</v>
      </c>
      <c r="K311" s="216"/>
      <c r="L311" s="119"/>
      <c r="M311" s="217"/>
      <c r="N311" s="218"/>
      <c r="O311" s="13"/>
      <c r="P311" s="13"/>
      <c r="Q311" s="13"/>
      <c r="R311" s="31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3">
        <v>162</v>
      </c>
      <c r="B312" s="194">
        <v>44258</v>
      </c>
      <c r="C312" s="194"/>
      <c r="D312" s="198" t="s">
        <v>758</v>
      </c>
      <c r="E312" s="195" t="s">
        <v>580</v>
      </c>
      <c r="F312" s="196" t="s">
        <v>786</v>
      </c>
      <c r="G312" s="195"/>
      <c r="H312" s="195"/>
      <c r="I312" s="215">
        <v>590</v>
      </c>
      <c r="J312" s="216" t="s">
        <v>558</v>
      </c>
      <c r="K312" s="216"/>
      <c r="L312" s="119"/>
      <c r="M312" s="313"/>
      <c r="N312" s="218"/>
      <c r="O312" s="13"/>
      <c r="P312" s="13"/>
      <c r="R312" s="314" t="s">
        <v>710</v>
      </c>
    </row>
    <row r="313" spans="1:26">
      <c r="A313" s="189">
        <v>163</v>
      </c>
      <c r="B313" s="190">
        <v>44274</v>
      </c>
      <c r="C313" s="190"/>
      <c r="D313" s="331" t="s">
        <v>336</v>
      </c>
      <c r="E313" s="191" t="s">
        <v>580</v>
      </c>
      <c r="F313" s="192">
        <v>355</v>
      </c>
      <c r="G313" s="191"/>
      <c r="H313" s="191">
        <v>422.5</v>
      </c>
      <c r="I313" s="210">
        <v>420</v>
      </c>
      <c r="J313" s="420" t="s">
        <v>927</v>
      </c>
      <c r="K313" s="124">
        <f t="shared" ref="K313" si="137">H313-F313</f>
        <v>67.5</v>
      </c>
      <c r="L313" s="125">
        <f t="shared" ref="L313" si="138">K313/F313</f>
        <v>0.19014084507042253</v>
      </c>
      <c r="M313" s="126" t="s">
        <v>556</v>
      </c>
      <c r="N313" s="322">
        <v>44361</v>
      </c>
      <c r="O313" s="13"/>
      <c r="R313" s="431" t="s">
        <v>710</v>
      </c>
    </row>
    <row r="314" spans="1:26">
      <c r="A314" s="189">
        <v>164</v>
      </c>
      <c r="B314" s="190">
        <v>44295</v>
      </c>
      <c r="C314" s="190"/>
      <c r="D314" s="331" t="s">
        <v>840</v>
      </c>
      <c r="E314" s="191" t="s">
        <v>580</v>
      </c>
      <c r="F314" s="192">
        <v>555</v>
      </c>
      <c r="G314" s="191"/>
      <c r="H314" s="191">
        <v>663</v>
      </c>
      <c r="I314" s="210">
        <v>663</v>
      </c>
      <c r="J314" s="420" t="s">
        <v>844</v>
      </c>
      <c r="K314" s="124">
        <f t="shared" ref="K314:K315" si="139">H314-F314</f>
        <v>108</v>
      </c>
      <c r="L314" s="125">
        <f t="shared" ref="L314:L315" si="140">K314/F314</f>
        <v>0.19459459459459461</v>
      </c>
      <c r="M314" s="126" t="s">
        <v>556</v>
      </c>
      <c r="N314" s="322">
        <v>44321</v>
      </c>
      <c r="O314" s="13"/>
      <c r="P314" s="13"/>
      <c r="Q314" s="13"/>
      <c r="R314" s="3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89">
        <v>165</v>
      </c>
      <c r="B315" s="190">
        <v>44308</v>
      </c>
      <c r="C315" s="190"/>
      <c r="D315" s="331" t="s">
        <v>369</v>
      </c>
      <c r="E315" s="191" t="s">
        <v>580</v>
      </c>
      <c r="F315" s="192">
        <v>126.5</v>
      </c>
      <c r="G315" s="191"/>
      <c r="H315" s="191">
        <v>155</v>
      </c>
      <c r="I315" s="210">
        <v>155</v>
      </c>
      <c r="J315" s="137" t="s">
        <v>639</v>
      </c>
      <c r="K315" s="124">
        <f t="shared" si="139"/>
        <v>28.5</v>
      </c>
      <c r="L315" s="125">
        <f t="shared" si="140"/>
        <v>0.22529644268774704</v>
      </c>
      <c r="M315" s="126" t="s">
        <v>556</v>
      </c>
      <c r="N315" s="322">
        <v>44362</v>
      </c>
      <c r="O315" s="13"/>
      <c r="R315" s="219"/>
    </row>
    <row r="316" spans="1:26">
      <c r="A316" s="193">
        <v>166</v>
      </c>
      <c r="B316" s="194">
        <v>44368</v>
      </c>
      <c r="C316" s="194"/>
      <c r="D316" s="198" t="s">
        <v>830</v>
      </c>
      <c r="E316" s="195" t="s">
        <v>580</v>
      </c>
      <c r="F316" s="196" t="s">
        <v>990</v>
      </c>
      <c r="G316" s="195"/>
      <c r="H316" s="195"/>
      <c r="I316" s="215">
        <v>344</v>
      </c>
      <c r="J316" s="216" t="s">
        <v>558</v>
      </c>
      <c r="K316" s="193"/>
      <c r="L316" s="194"/>
      <c r="M316" s="194"/>
      <c r="N316" s="198"/>
      <c r="O316" s="13"/>
      <c r="R316" s="219"/>
    </row>
    <row r="317" spans="1:26">
      <c r="A317" s="193">
        <v>167</v>
      </c>
      <c r="B317" s="194">
        <v>44368</v>
      </c>
      <c r="C317" s="194"/>
      <c r="D317" s="198" t="s">
        <v>465</v>
      </c>
      <c r="E317" s="195" t="s">
        <v>580</v>
      </c>
      <c r="F317" s="196" t="s">
        <v>991</v>
      </c>
      <c r="G317" s="195"/>
      <c r="H317" s="195"/>
      <c r="I317" s="215">
        <v>320</v>
      </c>
      <c r="J317" s="216" t="s">
        <v>558</v>
      </c>
      <c r="K317" s="193"/>
      <c r="L317" s="194"/>
      <c r="M317" s="194"/>
      <c r="N317" s="198"/>
      <c r="R317" s="219"/>
    </row>
    <row r="318" spans="1:26">
      <c r="R318" s="219"/>
    </row>
    <row r="319" spans="1:26">
      <c r="R319" s="219"/>
    </row>
    <row r="320" spans="1:26">
      <c r="R320" s="219"/>
    </row>
    <row r="321" spans="1:18">
      <c r="R321" s="219"/>
    </row>
    <row r="322" spans="1:18">
      <c r="R322" s="219"/>
    </row>
    <row r="323" spans="1:18">
      <c r="A323" s="193"/>
      <c r="B323" s="184" t="s">
        <v>781</v>
      </c>
      <c r="R323" s="219"/>
    </row>
    <row r="333" spans="1:18">
      <c r="A333" s="199"/>
    </row>
    <row r="334" spans="1:18">
      <c r="A334" s="199"/>
      <c r="F334" s="419"/>
    </row>
    <row r="335" spans="1:18">
      <c r="A335" s="195"/>
    </row>
  </sheetData>
  <autoFilter ref="R1:R331"/>
  <mergeCells count="28">
    <mergeCell ref="O73:O74"/>
    <mergeCell ref="P73:P74"/>
    <mergeCell ref="M73:M74"/>
    <mergeCell ref="N73:N74"/>
    <mergeCell ref="J71:J72"/>
    <mergeCell ref="M71:M72"/>
    <mergeCell ref="N71:N72"/>
    <mergeCell ref="O71:O72"/>
    <mergeCell ref="P71:P72"/>
    <mergeCell ref="A71:A72"/>
    <mergeCell ref="B71:B72"/>
    <mergeCell ref="A73:A74"/>
    <mergeCell ref="B73:B74"/>
    <mergeCell ref="J73:J74"/>
    <mergeCell ref="O76:O77"/>
    <mergeCell ref="P76:P77"/>
    <mergeCell ref="A76:A77"/>
    <mergeCell ref="B76:B77"/>
    <mergeCell ref="J76:J77"/>
    <mergeCell ref="M76:M77"/>
    <mergeCell ref="N76:N77"/>
    <mergeCell ref="O116:O117"/>
    <mergeCell ref="P116:P117"/>
    <mergeCell ref="A116:A117"/>
    <mergeCell ref="B116:B117"/>
    <mergeCell ref="J116:J117"/>
    <mergeCell ref="M116:M117"/>
    <mergeCell ref="N116:N11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2021-06-25T02:38:45Z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