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58" i="7"/>
  <c r="L58"/>
  <c r="K58"/>
  <c r="K119"/>
  <c r="M119" s="1"/>
  <c r="K118"/>
  <c r="M118" s="1"/>
  <c r="M115"/>
  <c r="K115"/>
  <c r="K113"/>
  <c r="M113" s="1"/>
  <c r="M73"/>
  <c r="L73"/>
  <c r="K74"/>
  <c r="K116"/>
  <c r="M116" s="1"/>
  <c r="K117"/>
  <c r="M117" s="1"/>
  <c r="K108"/>
  <c r="M108" s="1"/>
  <c r="M104"/>
  <c r="K104"/>
  <c r="K114"/>
  <c r="M114" s="1"/>
  <c r="K73"/>
  <c r="L53"/>
  <c r="K53"/>
  <c r="M53" s="1"/>
  <c r="L19"/>
  <c r="K19"/>
  <c r="M19" s="1"/>
  <c r="K110"/>
  <c r="L128"/>
  <c r="K128"/>
  <c r="M128" s="1"/>
  <c r="L54"/>
  <c r="K54"/>
  <c r="M54" s="1"/>
  <c r="K112"/>
  <c r="M112" s="1"/>
  <c r="M110"/>
  <c r="L51"/>
  <c r="K51"/>
  <c r="K111"/>
  <c r="M111" s="1"/>
  <c r="K109"/>
  <c r="M109" s="1"/>
  <c r="L50"/>
  <c r="K50"/>
  <c r="M50" s="1"/>
  <c r="L49"/>
  <c r="K49"/>
  <c r="L18"/>
  <c r="K18"/>
  <c r="K107"/>
  <c r="M107" s="1"/>
  <c r="K106"/>
  <c r="M106" s="1"/>
  <c r="K102"/>
  <c r="M102" s="1"/>
  <c r="K105"/>
  <c r="M105" s="1"/>
  <c r="K100"/>
  <c r="M100" s="1"/>
  <c r="K98"/>
  <c r="M98" s="1"/>
  <c r="K99"/>
  <c r="M99" s="1"/>
  <c r="L72"/>
  <c r="K72"/>
  <c r="K103"/>
  <c r="M103" s="1"/>
  <c r="L48"/>
  <c r="K48"/>
  <c r="K101"/>
  <c r="M101" s="1"/>
  <c r="L11"/>
  <c r="K11"/>
  <c r="K95"/>
  <c r="M95" s="1"/>
  <c r="L46"/>
  <c r="K46"/>
  <c r="L43"/>
  <c r="K43"/>
  <c r="K297"/>
  <c r="L297" s="1"/>
  <c r="K96"/>
  <c r="M96" s="1"/>
  <c r="L45"/>
  <c r="K45"/>
  <c r="L33"/>
  <c r="K33"/>
  <c r="L71"/>
  <c r="K71"/>
  <c r="K94"/>
  <c r="M94" s="1"/>
  <c r="K93"/>
  <c r="M93" s="1"/>
  <c r="L44"/>
  <c r="K44"/>
  <c r="L39"/>
  <c r="K39"/>
  <c r="L42"/>
  <c r="K42"/>
  <c r="L15"/>
  <c r="K15"/>
  <c r="L70"/>
  <c r="K70"/>
  <c r="K86"/>
  <c r="M86" s="1"/>
  <c r="K92"/>
  <c r="M92" s="1"/>
  <c r="L40"/>
  <c r="K40"/>
  <c r="L41"/>
  <c r="K41"/>
  <c r="L36"/>
  <c r="K36"/>
  <c r="L37"/>
  <c r="K37"/>
  <c r="K286"/>
  <c r="L286" s="1"/>
  <c r="K305"/>
  <c r="L305" s="1"/>
  <c r="K91"/>
  <c r="M91" s="1"/>
  <c r="K90"/>
  <c r="M90" s="1"/>
  <c r="L34"/>
  <c r="K34"/>
  <c r="K88"/>
  <c r="M88" s="1"/>
  <c r="K89"/>
  <c r="M89" s="1"/>
  <c r="L69"/>
  <c r="L68"/>
  <c r="L32"/>
  <c r="K32"/>
  <c r="K69"/>
  <c r="K68"/>
  <c r="M18" l="1"/>
  <c r="M51"/>
  <c r="M32"/>
  <c r="M49"/>
  <c r="M72"/>
  <c r="M11"/>
  <c r="M48"/>
  <c r="M33"/>
  <c r="M46"/>
  <c r="M71"/>
  <c r="M43"/>
  <c r="M44"/>
  <c r="M45"/>
  <c r="M42"/>
  <c r="M15"/>
  <c r="M37"/>
  <c r="M39"/>
  <c r="M40"/>
  <c r="M41"/>
  <c r="M36"/>
  <c r="M70"/>
  <c r="M34"/>
  <c r="M69"/>
  <c r="M68"/>
  <c r="K87" l="1"/>
  <c r="M87" s="1"/>
  <c r="L38"/>
  <c r="K38"/>
  <c r="K85"/>
  <c r="M85" s="1"/>
  <c r="K312"/>
  <c r="L312" s="1"/>
  <c r="M38" l="1"/>
  <c r="K84"/>
  <c r="M84" s="1"/>
  <c r="L16"/>
  <c r="K16"/>
  <c r="K83"/>
  <c r="M83" s="1"/>
  <c r="K82"/>
  <c r="M82" s="1"/>
  <c r="K81"/>
  <c r="M81" s="1"/>
  <c r="K80"/>
  <c r="M80" s="1"/>
  <c r="K35"/>
  <c r="L35"/>
  <c r="L13"/>
  <c r="K13"/>
  <c r="L12"/>
  <c r="K12"/>
  <c r="M16" l="1"/>
  <c r="M35"/>
  <c r="M13"/>
  <c r="M12"/>
  <c r="L126" l="1"/>
  <c r="K126"/>
  <c r="K307"/>
  <c r="L307" s="1"/>
  <c r="M126" l="1"/>
  <c r="K299"/>
  <c r="L299" s="1"/>
  <c r="K279"/>
  <c r="L279" s="1"/>
  <c r="K304"/>
  <c r="L304" s="1"/>
  <c r="K303"/>
  <c r="L303" s="1"/>
  <c r="K306"/>
  <c r="L306" s="1"/>
  <c r="K301"/>
  <c r="L301" s="1"/>
  <c r="M7"/>
  <c r="F289"/>
  <c r="K289" s="1"/>
  <c r="L289" s="1"/>
  <c r="K290"/>
  <c r="L290" s="1"/>
  <c r="K281"/>
  <c r="L281" s="1"/>
  <c r="K284"/>
  <c r="L284" s="1"/>
  <c r="K292"/>
  <c r="L292" s="1"/>
  <c r="F283"/>
  <c r="F282"/>
  <c r="K282" s="1"/>
  <c r="L282" s="1"/>
  <c r="F280"/>
  <c r="K280" s="1"/>
  <c r="L280" s="1"/>
  <c r="F260"/>
  <c r="K260" s="1"/>
  <c r="L260" s="1"/>
  <c r="F212"/>
  <c r="K212" s="1"/>
  <c r="L212" s="1"/>
  <c r="K291"/>
  <c r="L291" s="1"/>
  <c r="K295"/>
  <c r="L295" s="1"/>
  <c r="K296"/>
  <c r="L296" s="1"/>
  <c r="K288"/>
  <c r="L288" s="1"/>
  <c r="K298"/>
  <c r="L298" s="1"/>
  <c r="K294"/>
  <c r="L294" s="1"/>
  <c r="K287"/>
  <c r="L287" s="1"/>
  <c r="K276"/>
  <c r="L276" s="1"/>
  <c r="K278"/>
  <c r="L278" s="1"/>
  <c r="K275"/>
  <c r="L275" s="1"/>
  <c r="K277"/>
  <c r="L277" s="1"/>
  <c r="K206"/>
  <c r="L206" s="1"/>
  <c r="K259"/>
  <c r="L259" s="1"/>
  <c r="K273"/>
  <c r="L273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H211"/>
  <c r="K211" s="1"/>
  <c r="L211" s="1"/>
  <c r="K208"/>
  <c r="L208" s="1"/>
  <c r="K207"/>
  <c r="L207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D7" i="6"/>
  <c r="K6" i="4"/>
  <c r="K6" i="3"/>
  <c r="L6" i="2"/>
</calcChain>
</file>

<file path=xl/sharedStrings.xml><?xml version="1.0" encoding="utf-8"?>
<sst xmlns="http://schemas.openxmlformats.org/spreadsheetml/2006/main" count="3018" uniqueCount="1130">
  <si>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</si>
  <si>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</si>
  <si>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</si>
  <si>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</si>
  <si>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</si>
  <si>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</si>
  <si>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</si>
  <si>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</si>
  <si>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</si>
  <si>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</si>
  <si>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</si>
  <si>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</si>
  <si>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</si>
  <si>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</si>
  <si>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</si>
  <si>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</si>
  <si>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</si>
  <si>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</si>
  <si>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</si>
  <si>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</si>
  <si>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</si>
  <si>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</si>
  <si>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</si>
  <si>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</si>
  <si>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</si>
  <si>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</si>
  <si>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</si>
  <si>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</si>
  <si>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</si>
  <si>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</si>
  <si>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</si>
  <si>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</si>
  <si>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</si>
  <si>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</si>
  <si>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</si>
  <si>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</si>
  <si>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</si>
  <si>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</si>
  <si>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</si>
  <si>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</si>
  <si>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</si>
  <si>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</si>
  <si>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</si>
  <si>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</si>
  <si>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</si>
  <si>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</si>
  <si>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</si>
  <si>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</si>
  <si>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</si>
  <si>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</si>
  <si>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</si>
  <si>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</si>
  <si>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</si>
  <si>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</si>
  <si>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</si>
  <si>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</si>
  <si>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</si>
  <si>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</si>
  <si>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</si>
  <si>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</si>
  <si>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</si>
  <si>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</si>
  <si>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</si>
  <si>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</si>
  <si>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</si>
  <si>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</si>
  <si>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</si>
  <si>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</si>
  <si>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</si>
  <si>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</si>
  <si>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</si>
  <si>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</si>
  <si>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</si>
  <si>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</si>
  <si>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</si>
  <si>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</si>
  <si>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</si>
  <si>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</si>
  <si>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</si>
  <si>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</si>
  <si>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</si>
  <si>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</si>
  <si>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</si>
  <si>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</si>
  <si>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</si>
  <si>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</si>
  <si>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</si>
  <si>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</si>
  <si>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</si>
  <si>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</si>
  <si>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</si>
  <si>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</si>
  <si>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</si>
  <si>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</si>
  <si>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</si>
  <si>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</si>
  <si>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</si>
  <si>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</si>
  <si>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</si>
  <si>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</si>
  <si>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</si>
  <si>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</si>
  <si>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</si>
  <si>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</si>
  <si>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</si>
  <si>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</si>
  <si>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</si>
  <si>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</si>
  <si>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</si>
  <si>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</si>
  <si>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</si>
  <si>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</si>
  <si>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</si>
  <si>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</si>
  <si>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</si>
  <si>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</si>
  <si>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</si>
  <si>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</si>
  <si>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</si>
  <si>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</si>
  <si>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</si>
  <si>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</si>
  <si>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</si>
  <si>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</si>
  <si>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</si>
  <si>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</si>
  <si>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</si>
  <si>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</si>
  <si>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</si>
  <si>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</si>
  <si>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</si>
  <si>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</si>
  <si>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</si>
  <si>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</si>
  <si>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</si>
  <si>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</si>
  <si>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</si>
  <si>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</si>
  <si>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</si>
  <si>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</si>
  <si>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</si>
  <si>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</si>
  <si>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</si>
  <si>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</si>
  <si>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</si>
  <si>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</si>
  <si>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</si>
  <si>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</si>
  <si>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</si>
  <si>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</si>
  <si>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</si>
  <si>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</si>
  <si>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</si>
  <si>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</si>
  <si>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</si>
  <si>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</si>
  <si>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</si>
  <si>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</si>
  <si>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</si>
  <si>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</si>
  <si>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</si>
  <si>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</si>
  <si>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</si>
  <si>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</si>
  <si>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</si>
  <si>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</si>
  <si>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</si>
  <si>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</si>
  <si>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</si>
  <si>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</si>
  <si>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</si>
  <si>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</si>
  <si>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</si>
  <si>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</si>
  <si>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</si>
  <si>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</si>
  <si>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</si>
  <si>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</si>
  <si>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</si>
  <si>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</si>
  <si>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</si>
  <si>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</si>
  <si>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</si>
  <si>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</si>
  <si>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</si>
  <si>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</si>
  <si>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</si>
  <si>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</si>
  <si>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</si>
  <si>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</si>
  <si>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</si>
  <si>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</si>
  <si>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</si>
  <si>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</si>
  <si>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</si>
  <si>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</si>
  <si>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</si>
  <si>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</si>
  <si>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</si>
  <si>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</si>
  <si>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</si>
  <si>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</si>
  <si>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</si>
  <si>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</si>
  <si>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</si>
  <si>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</si>
  <si>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</si>
  <si>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</si>
  <si>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</si>
  <si>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</si>
  <si>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</si>
  <si>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</si>
  <si>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</si>
  <si>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</si>
  <si>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</si>
  <si>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</si>
  <si>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</si>
  <si>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</si>
  <si>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</si>
  <si>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</si>
  <si>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</si>
  <si>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</si>
  <si>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</si>
  <si>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</si>
  <si>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</si>
  <si>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</si>
  <si>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</si>
  <si>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</si>
  <si>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</si>
  <si>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</si>
  <si>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</si>
  <si>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</si>
  <si>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</si>
  <si>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</si>
  <si>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</si>
  <si>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</si>
  <si>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</si>
  <si>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</si>
  <si>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</si>
  <si>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</si>
  <si>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</si>
  <si>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</si>
  <si>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</si>
  <si>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</si>
  <si>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</si>
  <si>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</si>
  <si>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</si>
  <si>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</si>
  <si>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</si>
  <si>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</si>
  <si>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</si>
  <si>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</si>
  <si>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</si>
  <si>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</si>
  <si>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</si>
  <si>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</si>
  <si>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</si>
  <si>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</si>
  <si>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</si>
  <si>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</si>
  <si>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</si>
  <si>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</si>
  <si>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</si>
  <si>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</si>
  <si>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</si>
  <si>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</si>
  <si>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</si>
  <si>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</si>
  <si>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</si>
  <si>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</si>
  <si>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</si>
  <si>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</si>
  <si>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</si>
  <si>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</si>
  <si>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</si>
  <si>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</si>
  <si>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</si>
  <si>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</si>
  <si>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</si>
  <si>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</si>
  <si>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</si>
  <si>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</si>
  <si>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</si>
  <si>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</si>
  <si>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</si>
  <si>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</si>
  <si>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</si>
  <si>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</si>
  <si>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</si>
  <si>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</si>
  <si>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</si>
  <si>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</si>
  <si>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</si>
  <si>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</si>
  <si>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</si>
  <si>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</si>
  <si>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</si>
  <si>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</si>
  <si>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</si>
  <si>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</si>
  <si>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</si>
  <si>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</si>
  <si>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</si>
  <si>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</si>
  <si>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</si>
  <si>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</si>
  <si>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</si>
  <si>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</si>
  <si>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</si>
  <si>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</si>
  <si>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</si>
  <si>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</si>
  <si>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</si>
  <si>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</si>
  <si>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</si>
  <si>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</si>
  <si>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</si>
  <si>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</si>
  <si>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</si>
  <si>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</si>
  <si>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</si>
  <si>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</si>
  <si>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</si>
  <si>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</si>
  <si>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</si>
  <si>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</si>
  <si>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</si>
  <si>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</si>
  <si>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</si>
  <si>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</si>
  <si>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</si>
  <si>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</si>
  <si>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</si>
  <si>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</si>
  <si>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</si>
  <si>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</si>
  <si>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</si>
  <si>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</si>
  <si>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</si>
  <si>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</si>
  <si>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</si>
  <si>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</si>
  <si>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</si>
  <si>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</si>
  <si>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</si>
  <si>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</si>
  <si>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</si>
  <si>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</si>
  <si>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</si>
  <si>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</si>
  <si>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</si>
  <si>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</si>
  <si>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</si>
  <si>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</si>
  <si>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</si>
  <si>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</si>
  <si>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</si>
  <si>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</si>
  <si>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</si>
  <si>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</si>
  <si>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</si>
  <si>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</si>
  <si>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</si>
  <si>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</si>
  <si>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</si>
  <si>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</si>
  <si>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</si>
  <si>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</si>
  <si>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</si>
  <si>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</si>
  <si>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</si>
  <si>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</si>
  <si>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</si>
  <si>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</si>
  <si>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</si>
  <si>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</si>
  <si>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</si>
  <si>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</si>
  <si>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</si>
  <si>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</si>
  <si>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</si>
  <si>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</si>
  <si>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</si>
  <si>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</si>
  <si>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</si>
  <si>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</si>
  <si>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</si>
  <si>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</si>
  <si>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</si>
  <si>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</si>
  <si>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</si>
  <si>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</si>
  <si>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</si>
  <si>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</si>
  <si>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</si>
  <si>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</si>
  <si>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</si>
  <si>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</si>
  <si>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</si>
  <si>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</si>
  <si>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</si>
  <si>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</si>
  <si>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</si>
  <si>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</si>
  <si>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</si>
  <si>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</si>
  <si>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</si>
  <si>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</si>
  <si>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</si>
  <si>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</si>
  <si>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</si>
  <si>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</si>
  <si>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</si>
  <si>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</si>
  <si>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</si>
  <si>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</si>
  <si>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</si>
  <si>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</si>
  <si>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</si>
  <si>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</si>
  <si>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</si>
  <si>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</si>
  <si>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</si>
  <si>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</si>
  <si>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</si>
  <si>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</si>
  <si>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</si>
  <si>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</si>
  <si>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</si>
  <si>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</si>
  <si>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</si>
  <si>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</si>
  <si>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</si>
  <si>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</si>
  <si>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</si>
  <si>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</si>
  <si>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</si>
  <si>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</si>
  <si>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</si>
  <si>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</si>
  <si>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</si>
  <si>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</si>
  <si>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</si>
  <si>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</si>
  <si>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</si>
  <si>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</si>
  <si>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</si>
  <si>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</si>
  <si>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</si>
  <si>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</si>
  <si>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</si>
  <si>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</si>
  <si>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</si>
  <si>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</si>
  <si>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</si>
  <si>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</si>
  <si>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</si>
  <si>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</si>
  <si>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</si>
  <si>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</si>
  <si>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</si>
  <si>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</si>
  <si>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</si>
  <si>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</si>
  <si>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</si>
  <si>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</si>
  <si>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</si>
  <si>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</si>
  <si>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</si>
  <si>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</si>
  <si>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</si>
  <si>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</si>
  <si>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</si>
  <si>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</si>
  <si>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</si>
  <si>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</si>
  <si>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</si>
  <si>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</si>
  <si>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</si>
  <si>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</si>
  <si>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</si>
  <si>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</si>
  <si>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</si>
  <si>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</si>
  <si>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</si>
  <si>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</si>
  <si>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</si>
  <si>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</si>
  <si>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</si>
  <si>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</si>
  <si>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</si>
  <si>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</si>
  <si>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</si>
  <si>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</si>
  <si>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</si>
  <si>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</si>
  <si>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</si>
  <si>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</si>
  <si>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</si>
  <si>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</si>
  <si>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</si>
  <si>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</si>
  <si>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</si>
  <si>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</si>
  <si>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</si>
  <si>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</si>
  <si>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</si>
  <si>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</si>
  <si>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</si>
  <si>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</si>
  <si>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</si>
  <si>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</si>
  <si>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</si>
  <si>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</si>
  <si>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</si>
  <si>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</si>
  <si>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</si>
  <si>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</si>
  <si>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</si>
  <si>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</si>
  <si>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</si>
  <si>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</si>
  <si>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</si>
  <si>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</si>
  <si>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</si>
  <si>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</si>
  <si>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</si>
  <si>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</si>
  <si>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</si>
  <si>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</si>
  <si>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</si>
  <si>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</si>
  <si>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</si>
  <si>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</si>
  <si>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</si>
  <si>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</si>
  <si>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</si>
  <si>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</si>
  <si>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</si>
  <si>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</si>
  <si>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</si>
  <si>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</si>
  <si>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</si>
  <si>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</si>
  <si>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</si>
  <si>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</si>
  <si>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</si>
  <si>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</si>
  <si>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</si>
  <si>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</si>
  <si>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</si>
  <si>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</si>
  <si>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</si>
  <si>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</si>
  <si>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</si>
  <si>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</si>
  <si>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</si>
  <si>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</si>
  <si>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</si>
  <si>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</si>
  <si>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</si>
  <si>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</si>
  <si>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</si>
  <si>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</si>
  <si>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</si>
  <si>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</si>
  <si>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</si>
  <si>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</si>
  <si>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</si>
  <si>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</si>
  <si>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</si>
  <si>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</si>
  <si>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</si>
  <si>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</si>
  <si>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</si>
  <si>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</si>
  <si>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</si>
  <si>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</si>
  <si>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</si>
  <si>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</si>
  <si>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</si>
  <si>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</si>
  <si>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</si>
  <si>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</si>
  <si>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</si>
  <si>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</si>
  <si>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</si>
  <si>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</si>
  <si>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</si>
  <si>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</si>
  <si>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</si>
  <si>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</si>
  <si>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</si>
  <si>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</si>
  <si>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</si>
  <si>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</si>
  <si>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</si>
  <si>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</si>
  <si>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</si>
  <si>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</si>
  <si>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</si>
  <si>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</si>
  <si>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</si>
  <si>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</si>
  <si>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</si>
  <si>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</si>
  <si>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</si>
  <si>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</si>
  <si>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</si>
  <si>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</si>
  <si>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</si>
  <si>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</si>
  <si>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</si>
  <si>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</si>
  <si>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</si>
  <si>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</si>
  <si>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</si>
  <si>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</si>
  <si>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</si>
  <si>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</si>
  <si>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</si>
  <si>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</si>
  <si>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</si>
  <si>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</si>
  <si>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</si>
  <si>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</si>
  <si>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</si>
  <si>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</si>
  <si>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</si>
  <si>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</si>
  <si>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</si>
  <si>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</si>
  <si>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</si>
  <si>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</si>
  <si>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</si>
  <si>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</si>
  <si>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</si>
  <si>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</si>
  <si>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</si>
  <si>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</si>
  <si>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</si>
  <si>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</si>
  <si>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</si>
  <si>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</si>
  <si>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</si>
  <si>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</si>
  <si>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</si>
  <si>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</si>
  <si>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</si>
  <si>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</si>
  <si>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</si>
  <si>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</si>
  <si>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</si>
  <si>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</si>
  <si>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</si>
  <si>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</si>
  <si>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</si>
  <si>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</si>
  <si>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</si>
  <si>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</si>
  <si>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</si>
  <si>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</si>
  <si>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</si>
  <si>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</si>
  <si>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</si>
  <si>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</si>
  <si>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</si>
  <si>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</si>
  <si>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</si>
  <si>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</si>
  <si>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</si>
  <si>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</si>
  <si>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</si>
  <si>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</si>
  <si>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</si>
  <si>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</si>
  <si>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</si>
  <si>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</si>
  <si>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</si>
  <si>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</si>
  <si>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</si>
  <si>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</si>
  <si>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</si>
  <si>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</si>
  <si>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</si>
  <si>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</si>
  <si>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</si>
  <si>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</si>
  <si>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</si>
  <si>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</si>
  <si>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</si>
  <si>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</si>
  <si>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</si>
  <si>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</si>
  <si>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</si>
  <si>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</si>
  <si>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</si>
  <si>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</si>
  <si>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</si>
  <si>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</si>
  <si>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</si>
  <si>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</si>
  <si>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</si>
  <si>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</si>
  <si>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</si>
  <si>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</si>
  <si>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</si>
  <si>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</si>
  <si>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</si>
  <si>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</si>
  <si>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</si>
  <si>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</si>
  <si>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</si>
  <si>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</si>
  <si>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</si>
  <si>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</si>
  <si>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</si>
  <si>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</si>
  <si>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</si>
  <si>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</si>
  <si>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</si>
  <si>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</si>
  <si>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</si>
  <si>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</si>
  <si>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</si>
  <si>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</si>
  <si>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</si>
  <si>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</si>
  <si>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</si>
  <si>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</si>
  <si>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</si>
  <si>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</si>
  <si>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</si>
  <si>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</si>
  <si>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</si>
  <si>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</si>
  <si>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</si>
  <si>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</si>
  <si>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</si>
  <si>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</si>
  <si>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</si>
  <si>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</si>
  <si>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</si>
  <si>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</si>
  <si>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</si>
  <si>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</si>
  <si>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</si>
  <si>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</si>
  <si>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</si>
  <si>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</si>
  <si>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</si>
  <si>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</si>
  <si>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</si>
  <si>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</si>
  <si>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</si>
  <si>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</si>
  <si>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</si>
  <si>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</si>
  <si>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</si>
  <si>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</si>
  <si>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</si>
  <si>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</si>
  <si>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</si>
  <si>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</si>
  <si>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</si>
  <si>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</si>
  <si>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</si>
  <si>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</si>
  <si>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</si>
  <si>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</si>
  <si>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</si>
  <si>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</si>
  <si>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</si>
  <si>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</si>
  <si>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</si>
  <si>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</si>
  <si>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</si>
  <si>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</si>
  <si>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</si>
  <si>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</si>
  <si>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</si>
  <si>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</si>
  <si>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</si>
  <si>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</si>
  <si>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</si>
  <si>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</si>
  <si>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</si>
  <si>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</si>
  <si>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</si>
  <si>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</si>
  <si>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</si>
  <si>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</si>
  <si>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</si>
  <si>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</si>
  <si>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</si>
  <si>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</si>
  <si>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</si>
  <si>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</si>
  <si>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</si>
  <si>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</si>
  <si>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</si>
  <si>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</si>
  <si>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</si>
  <si>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</si>
  <si>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</si>
  <si>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</si>
  <si>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</si>
  <si>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</si>
  <si>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</si>
  <si>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</si>
  <si>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</si>
  <si>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</si>
  <si>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</si>
  <si>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</si>
  <si>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</si>
  <si>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</si>
  <si>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</si>
  <si>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</si>
  <si>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</si>
  <si>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</si>
  <si>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</si>
  <si>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</si>
  <si>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</si>
  <si>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</si>
  <si>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</si>
  <si>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</si>
  <si>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</si>
  <si>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</si>
  <si>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</si>
  <si>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</si>
  <si>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</si>
  <si>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</si>
  <si>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</si>
  <si>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</si>
  <si>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</si>
  <si>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</si>
  <si>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</si>
  <si>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</si>
  <si>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</si>
  <si>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</si>
  <si>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</si>
  <si>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</si>
  <si>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</si>
  <si>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</si>
  <si>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</si>
  <si>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</si>
  <si>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</si>
  <si>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</si>
  <si>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</si>
  <si>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</si>
  <si>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</si>
  <si>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</si>
  <si>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</si>
  <si>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</si>
  <si>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</si>
  <si>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</si>
  <si>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</si>
  <si>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</si>
  <si>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</si>
  <si>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</si>
  <si>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</si>
  <si>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</si>
  <si>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</si>
  <si>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</si>
  <si>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</si>
  <si>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</si>
  <si>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</si>
  <si>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</si>
  <si>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</si>
  <si>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</si>
  <si>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</si>
  <si>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</si>
  <si>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</si>
  <si>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</si>
  <si>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</si>
  <si>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</si>
  <si>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</si>
  <si>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</si>
  <si>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</si>
  <si>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</si>
  <si>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</si>
  <si>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</si>
  <si>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</si>
  <si>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</si>
  <si>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</si>
  <si>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</si>
  <si>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</si>
  <si>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</si>
  <si>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</si>
  <si>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</si>
  <si>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</si>
  <si>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</si>
  <si>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</si>
  <si>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</si>
  <si>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</si>
  <si>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</si>
  <si>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</si>
  <si>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</si>
  <si>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</si>
  <si>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</si>
  <si>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</si>
  <si>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</si>
  <si>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</si>
  <si>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</si>
  <si>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</si>
  <si>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</si>
  <si>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</si>
  <si>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</si>
  <si>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</si>
  <si>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</si>
  <si>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</si>
  <si>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</si>
  <si>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</si>
  <si>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</si>
  <si>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</si>
  <si>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</si>
  <si>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</si>
  <si>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</si>
  <si>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</si>
  <si>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450-470</t>
  </si>
  <si>
    <t>DABUR 545 CE MAY</t>
  </si>
  <si>
    <t>Sell</t>
  </si>
  <si>
    <t>6-6.2</t>
  </si>
  <si>
    <t>40-45</t>
  </si>
  <si>
    <t>14-16</t>
  </si>
  <si>
    <t>Part Profit of Rs.191.50/-</t>
  </si>
  <si>
    <t>Profit of Rs.30/-</t>
  </si>
  <si>
    <t>Loss of Rs. 17/-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</si>
  <si>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</si>
  <si>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</si>
  <si>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</si>
  <si>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</si>
  <si>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</si>
  <si>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</si>
  <si>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</si>
  <si>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</si>
  <si>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2250-2260</t>
  </si>
  <si>
    <t>Profit of Rs.18/-</t>
  </si>
  <si>
    <t>3750-3850</t>
  </si>
  <si>
    <t>NIFTY 14700 PE 20-MAY</t>
  </si>
  <si>
    <t>Loss of Rs.21/-</t>
  </si>
  <si>
    <t>M&amp;MFIN  170 CE MAY</t>
  </si>
  <si>
    <t>BATAINDIA  1420 CE MAY</t>
  </si>
  <si>
    <t>Loss of Rs.40/-</t>
  </si>
  <si>
    <t>Profit of Rs.1.75/-</t>
  </si>
  <si>
    <t>Profit of Rs.3/-</t>
  </si>
  <si>
    <t>Loss of Rs.7.5/-</t>
  </si>
  <si>
    <t>Profit of Rs.105/-</t>
  </si>
  <si>
    <t>Loss of Rs.3/-</t>
  </si>
  <si>
    <t>1380-1400</t>
  </si>
  <si>
    <t>527-530</t>
  </si>
  <si>
    <t>HDFCBANK 1480 CE MAY</t>
  </si>
  <si>
    <t>30-35</t>
  </si>
  <si>
    <t>M&amp;M 800 CE MAY</t>
  </si>
  <si>
    <t>25-30</t>
  </si>
  <si>
    <t>MARUTI 6900 CE MAY</t>
  </si>
  <si>
    <t>160-190</t>
  </si>
  <si>
    <t>Profit of Rs.217.5/-</t>
  </si>
  <si>
    <t>NIFTY 15100 CE 20-MAY</t>
  </si>
  <si>
    <t>100-120</t>
  </si>
  <si>
    <t>BURGERKING</t>
  </si>
  <si>
    <t>155-160</t>
  </si>
  <si>
    <t>ITC  MAY FUT</t>
  </si>
  <si>
    <t>ITC 215 CE MAY</t>
  </si>
  <si>
    <t>Profit of Rs.130/-</t>
  </si>
  <si>
    <t>405-415</t>
  </si>
  <si>
    <t>923-927</t>
  </si>
  <si>
    <t>970-980</t>
  </si>
  <si>
    <t>Profit of Rs.65/-</t>
  </si>
  <si>
    <t>Loss of Rs. 18/-</t>
  </si>
  <si>
    <t>M&amp;M 810 CE MAY</t>
  </si>
  <si>
    <t>25-27</t>
  </si>
  <si>
    <t>Loss of Rs.38.5/-</t>
  </si>
  <si>
    <t>TEXMOPIPES</t>
  </si>
  <si>
    <t>Texmo Pipe &amp; Products Ltd</t>
  </si>
  <si>
    <t>RELIANCE 2000 CE MAY</t>
  </si>
  <si>
    <t>50-60</t>
  </si>
  <si>
    <t>HDFC 2520 CE MAY</t>
  </si>
  <si>
    <t>590-595</t>
  </si>
  <si>
    <t>650-680</t>
  </si>
  <si>
    <t>1312-1316</t>
  </si>
  <si>
    <t>Profit of Rs.13/-</t>
  </si>
  <si>
    <t>Profit of Rs.2.75/-</t>
  </si>
  <si>
    <t>SHANGAR</t>
  </si>
  <si>
    <t>Loss of Rs. 18.5/-</t>
  </si>
  <si>
    <t>Profit of Rs.10/-</t>
  </si>
  <si>
    <t>Profit of Rs.1.15/-</t>
  </si>
  <si>
    <t>12-14.0</t>
  </si>
  <si>
    <t>BANKNIFTY 35000 CE MAY</t>
  </si>
  <si>
    <t>600-700</t>
  </si>
  <si>
    <t>Profit of Rs.80/-</t>
  </si>
  <si>
    <t>ESCORTS 1200 CE MAY</t>
  </si>
  <si>
    <t>Profit of Rs.37/-</t>
  </si>
  <si>
    <t>SBIN 410 CE MAY</t>
  </si>
  <si>
    <t>Profit of Rs.3.15/-</t>
  </si>
  <si>
    <t>230-232</t>
  </si>
  <si>
    <t>255-265</t>
  </si>
  <si>
    <t>AARTISURF</t>
  </si>
  <si>
    <t>Aarti Surfactants Limited</t>
  </si>
  <si>
    <t>RELINFRA</t>
  </si>
  <si>
    <t>Reliance Infrastructu Ltd</t>
  </si>
  <si>
    <t>Loss of Rs.18/-</t>
  </si>
  <si>
    <t>Loss of Rs.10/-</t>
  </si>
  <si>
    <t>Profit of Rs.2.9/-</t>
  </si>
  <si>
    <t>10-12.0</t>
  </si>
  <si>
    <t>190-191</t>
  </si>
  <si>
    <t>200-205</t>
  </si>
  <si>
    <t>AMBALALSA</t>
  </si>
  <si>
    <t>MONET SECURITIES PRIVATE LTD</t>
  </si>
  <si>
    <t>HKG</t>
  </si>
  <si>
    <t>HARSHAD JITENDRA CHANDE</t>
  </si>
  <si>
    <t>PACL</t>
  </si>
  <si>
    <t>Dish TV India Limited</t>
  </si>
  <si>
    <t>SHARE INDIA SECURITIES LIMITED</t>
  </si>
  <si>
    <t>MANSI SHARES &amp; STOCK ADVISORS PVT LTD</t>
  </si>
  <si>
    <t>AARVI</t>
  </si>
  <si>
    <t>Aarvi Encon Limited</t>
  </si>
  <si>
    <t>GITA KIRTI AMBANI</t>
  </si>
  <si>
    <t>2830-2850</t>
  </si>
  <si>
    <t>3100-3200</t>
  </si>
  <si>
    <t>670-680</t>
  </si>
  <si>
    <t xml:space="preserve">NIFTY 15300 PE MAY </t>
  </si>
  <si>
    <t>52-55</t>
  </si>
  <si>
    <t>JAYA CHANDRAKANT GOGRI</t>
  </si>
  <si>
    <t>SETU SECURITIES PVT LTD</t>
  </si>
  <si>
    <t>NIKHIL PARIMAL DESAI</t>
  </si>
  <si>
    <t>NIKHIL HOLDINGS PRIVATE LIMITED</t>
  </si>
  <si>
    <t>MATALIA STOCK BROKING PRIVATE LIMITED</t>
  </si>
  <si>
    <t>BIOGEN</t>
  </si>
  <si>
    <t>TOPGAIN FINANCE PRIVATE LIMITED</t>
  </si>
  <si>
    <t>CROWNTOURS</t>
  </si>
  <si>
    <t>RAJANIBEN JAYESHBHAI PANSAL</t>
  </si>
  <si>
    <t>DML</t>
  </si>
  <si>
    <t>VIJAY HARISHANKAR PATIL</t>
  </si>
  <si>
    <t>HITECHWIND</t>
  </si>
  <si>
    <t>SIMANTI BAGCHI</t>
  </si>
  <si>
    <t>SWETA GAURANG VORA</t>
  </si>
  <si>
    <t>GAURANG GIRDHARLAL VORA</t>
  </si>
  <si>
    <t>SAIKUMARTV</t>
  </si>
  <si>
    <t>JUMPNET</t>
  </si>
  <si>
    <t>ARBINA MAQBOOL DHOKI</t>
  </si>
  <si>
    <t>SBI MUTUAL FUND</t>
  </si>
  <si>
    <t>KALPATARU PROPERTIES PRIVATE LIMITED</t>
  </si>
  <si>
    <t>MAHACORP</t>
  </si>
  <si>
    <t>TURBOT TRADERS PRIVATE LIMITED</t>
  </si>
  <si>
    <t>MAYUKH</t>
  </si>
  <si>
    <t>KESHAV PRASAD MUNDHRA</t>
  </si>
  <si>
    <t>PRANESH DEALMARK PRIVATE LIMITED</t>
  </si>
  <si>
    <t>VIDHAN KOTHARI</t>
  </si>
  <si>
    <t>SHAILESH PRABHAKAR DALVI</t>
  </si>
  <si>
    <t>NTCIND</t>
  </si>
  <si>
    <t>KALIMATA INVESTMENT CONSULTANCY PRIVATE LIMITED</t>
  </si>
  <si>
    <t>ORTINLAABS</t>
  </si>
  <si>
    <t>RAHUL GUPTA</t>
  </si>
  <si>
    <t>PANKAJPIYUS</t>
  </si>
  <si>
    <t>LALITKUMARGOPILAL</t>
  </si>
  <si>
    <t>REMLIFE</t>
  </si>
  <si>
    <t>MADESWARAN SENTHAMARAI</t>
  </si>
  <si>
    <t>RKFORGE</t>
  </si>
  <si>
    <t>KIRTAN MANEKLAL RUPARELIYA (HUF)</t>
  </si>
  <si>
    <t>OLGA TRADING PRIVATE LIMITED</t>
  </si>
  <si>
    <t>SHREE SHIVSHAKTI PROJECT CONSULTANT PRIVATE LIMITED</t>
  </si>
  <si>
    <t>JYOTIBEN CHANDULAL SANGHVI</t>
  </si>
  <si>
    <t>SUPRBPA</t>
  </si>
  <si>
    <t>AKASH ARUNKUMAR SHAH</t>
  </si>
  <si>
    <t>MATALIA STOCK BROKING TRADING A/C</t>
  </si>
  <si>
    <t>DESAI PARIMAL HASMUKHLAL</t>
  </si>
  <si>
    <t>DESAI TARLA PARIMAL</t>
  </si>
  <si>
    <t>BODALCHEM</t>
  </si>
  <si>
    <t>Bodal Chemicals Ltd</t>
  </si>
  <si>
    <t>Bombay Dyeing &amp; Mfg Co.</t>
  </si>
  <si>
    <t>BSE Limited</t>
  </si>
  <si>
    <t>XTX MARKETS LLP</t>
  </si>
  <si>
    <t>CALSOFT</t>
  </si>
  <si>
    <t>California Soft Ltd.</t>
  </si>
  <si>
    <t>CHEMOIL ADVANCED MANAGEMENT SERVICES PVT LTD</t>
  </si>
  <si>
    <t>COFFEEDAY</t>
  </si>
  <si>
    <t>Coffee Day Enterprise Ltd</t>
  </si>
  <si>
    <t>SANTOSH INDUSTRIES LTD</t>
  </si>
  <si>
    <t>GSS</t>
  </si>
  <si>
    <t>GSS Infotech Limited</t>
  </si>
  <si>
    <t>KARAN SURESH MAJITHIA</t>
  </si>
  <si>
    <t>Himadri Speciality Chem L</t>
  </si>
  <si>
    <t>Jump Networks Limited</t>
  </si>
  <si>
    <t>Justdial Ltd.</t>
  </si>
  <si>
    <t>LOVABLE</t>
  </si>
  <si>
    <t>Lovable Lingerie Ltd</t>
  </si>
  <si>
    <t>NK SECURITIES RESEARCH PRIVATE LIMITED</t>
  </si>
  <si>
    <t>Lux Industries Limited</t>
  </si>
  <si>
    <t>WHV-EAM INTERNATIONAL SMALL CAP EQUITY FUND</t>
  </si>
  <si>
    <t>MITTAL</t>
  </si>
  <si>
    <t>Mittal Life Style Limited</t>
  </si>
  <si>
    <t>GAURAV PALIWAL</t>
  </si>
  <si>
    <t>NECCLTD</t>
  </si>
  <si>
    <t>North East Carry Corp Ltd</t>
  </si>
  <si>
    <t>VINEY PARKASH AGARWAL</t>
  </si>
  <si>
    <t>PITTIENG</t>
  </si>
  <si>
    <t>Pitti Engineering Limited</t>
  </si>
  <si>
    <t>SELAN</t>
  </si>
  <si>
    <t>Selan Exploration Technol</t>
  </si>
  <si>
    <t>VERTOZ</t>
  </si>
  <si>
    <t>Vertoz Advertising Ltd</t>
  </si>
  <si>
    <t>VIVIDHA</t>
  </si>
  <si>
    <t>Visagar Polytex Ltd</t>
  </si>
  <si>
    <t>AMBICAAGAR</t>
  </si>
  <si>
    <t>Ambica Agarbathies &amp; Arom</t>
  </si>
  <si>
    <t>RAISONNEUR CAPITAL LTD</t>
  </si>
  <si>
    <t>UNION BANK OF INDIA TREASURY BRANCH</t>
  </si>
  <si>
    <t>UNION BANK OF INDIA</t>
  </si>
  <si>
    <t>DHANAASHA MARKETING PRIVATE LIMITED</t>
  </si>
  <si>
    <t>ECOTEK GENERAL TRADING L.L.C</t>
  </si>
  <si>
    <t>PENIND</t>
  </si>
  <si>
    <t>SAIF INDIA IV FII HOLDINGS LIMITED</t>
  </si>
  <si>
    <t>SATISH KUMAR AGARWAL</t>
  </si>
  <si>
    <t>PPL</t>
  </si>
  <si>
    <t>Prakash Pipes Limited</t>
  </si>
  <si>
    <t>AMARJOTI VANIJYA LLP</t>
  </si>
  <si>
    <t>HDFC LTD.</t>
  </si>
  <si>
    <t>RPPL</t>
  </si>
  <si>
    <t>Rajshree PolyPack Ltd</t>
  </si>
  <si>
    <t>UNIFI CAPITAL PVT. LTD - BCAD</t>
  </si>
  <si>
    <t>RUPA</t>
  </si>
  <si>
    <t>Rupa &amp; Company Ltd</t>
  </si>
  <si>
    <t>GIRIKA ADVISORY SERVICES LLP</t>
  </si>
  <si>
    <t>VADILALIND</t>
  </si>
  <si>
    <t>Vadilal Industries Ltd</t>
  </si>
  <si>
    <t>KIFS  ENTERPRISE</t>
  </si>
  <si>
    <t>LAXMIRAMUNA INVESTMENTS PVT LTD</t>
  </si>
  <si>
    <t>HIITESH M  RITAA</t>
  </si>
  <si>
    <t>ATTRIBUTE SHARES &amp; SEC. PVT. LTD.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</si>
</sst>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50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35" xfId="0" applyNumberFormat="1" applyFill="1" applyBorder="1" applyAlignment="1">
      <alignment horizontal="center" vertical="center"/>
    </xf>
    <xf numFmtId="164" fontId="46" fillId="57" borderId="35" xfId="0" applyNumberFormat="1" applyFont="1" applyFill="1" applyBorder="1" applyAlignment="1">
      <alignment horizontal="center" vertical="center"/>
    </xf>
    <xf numFmtId="165" fontId="0" fillId="57" borderId="35" xfId="0" applyNumberFormat="1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left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ont="1" applyFill="1" applyBorder="1" applyAlignment="1">
      <alignment horizontal="center" vertical="center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1" fontId="0" fillId="58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8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8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43" fontId="8" fillId="56" borderId="35" xfId="160" applyFont="1" applyFill="1" applyBorder="1" applyAlignment="1">
      <alignment horizontal="left" vertical="center"/>
    </xf>
    <xf numFmtId="0" fontId="7" fillId="56" borderId="5" xfId="0" applyFont="1" applyFill="1" applyBorder="1" applyAlignment="1">
      <alignment horizontal="center" vertical="center"/>
    </xf>
    <xf numFmtId="2" fontId="7" fillId="56" borderId="5" xfId="0" applyNumberFormat="1" applyFont="1" applyFill="1" applyBorder="1" applyAlignment="1">
      <alignment horizontal="center" vertical="center"/>
    </xf>
    <xf numFmtId="43" fontId="7" fillId="56" borderId="5" xfId="16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7" fontId="7" fillId="56" borderId="35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5" sqref="B25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44343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31" sqref="D3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44343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32" t="s">
        <v>16</v>
      </c>
      <c r="B9" s="534" t="s">
        <v>17</v>
      </c>
      <c r="C9" s="534" t="s">
        <v>18</v>
      </c>
      <c r="D9" s="534" t="s">
        <v>829</v>
      </c>
      <c r="E9" s="251" t="s">
        <v>19</v>
      </c>
      <c r="F9" s="251" t="s">
        <v>20</v>
      </c>
      <c r="G9" s="529" t="s">
        <v>21</v>
      </c>
      <c r="H9" s="530"/>
      <c r="I9" s="531"/>
      <c r="J9" s="529" t="s">
        <v>22</v>
      </c>
      <c r="K9" s="530"/>
      <c r="L9" s="531"/>
      <c r="M9" s="251"/>
      <c r="N9" s="258"/>
      <c r="O9" s="258"/>
      <c r="P9" s="258"/>
    </row>
    <row r="10" spans="1:16" ht="59.25" customHeight="1">
      <c r="A10" s="533"/>
      <c r="B10" s="535" t="s">
        <v>17</v>
      </c>
      <c r="C10" s="535"/>
      <c r="D10" s="535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34723.949999999997</v>
      </c>
      <c r="F11" s="275">
        <v>34738.666666666664</v>
      </c>
      <c r="G11" s="287">
        <v>34487.433333333327</v>
      </c>
      <c r="H11" s="287">
        <v>34250.916666666664</v>
      </c>
      <c r="I11" s="287">
        <v>33999.683333333327</v>
      </c>
      <c r="J11" s="287">
        <v>34975.183333333327</v>
      </c>
      <c r="K11" s="287">
        <v>35226.416666666664</v>
      </c>
      <c r="L11" s="287">
        <v>35462.933333333327</v>
      </c>
      <c r="M11" s="274">
        <v>34989.9</v>
      </c>
      <c r="N11" s="274">
        <v>34502.15</v>
      </c>
      <c r="O11" s="438">
        <v>2216625</v>
      </c>
      <c r="P11" s="439">
        <v>7.0006275342730254E-2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15303</v>
      </c>
      <c r="F12" s="288">
        <v>15274.733333333332</v>
      </c>
      <c r="G12" s="289">
        <v>15225.466666666664</v>
      </c>
      <c r="H12" s="289">
        <v>15147.933333333332</v>
      </c>
      <c r="I12" s="289">
        <v>15098.666666666664</v>
      </c>
      <c r="J12" s="289">
        <v>15352.266666666663</v>
      </c>
      <c r="K12" s="289">
        <v>15401.533333333329</v>
      </c>
      <c r="L12" s="289">
        <v>15479.066666666662</v>
      </c>
      <c r="M12" s="276">
        <v>15324</v>
      </c>
      <c r="N12" s="276">
        <v>15197.2</v>
      </c>
      <c r="O12" s="291">
        <v>13195900</v>
      </c>
      <c r="P12" s="292">
        <v>4.6863688921415216E-2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16431.05</v>
      </c>
      <c r="F13" s="404">
        <v>16405.883333333335</v>
      </c>
      <c r="G13" s="405">
        <v>16326.01666666667</v>
      </c>
      <c r="H13" s="405">
        <v>16220.983333333335</v>
      </c>
      <c r="I13" s="405">
        <v>16141.11666666667</v>
      </c>
      <c r="J13" s="405">
        <v>16510.916666666672</v>
      </c>
      <c r="K13" s="405">
        <v>16590.783333333333</v>
      </c>
      <c r="L13" s="405">
        <v>16695.816666666669</v>
      </c>
      <c r="M13" s="406">
        <v>16485.75</v>
      </c>
      <c r="N13" s="406">
        <v>16300.85</v>
      </c>
      <c r="O13" s="407">
        <v>17840</v>
      </c>
      <c r="P13" s="408">
        <v>-0.36376604850213978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1667.75</v>
      </c>
      <c r="F14" s="288">
        <v>1669.4333333333334</v>
      </c>
      <c r="G14" s="289">
        <v>1659.4666666666667</v>
      </c>
      <c r="H14" s="289">
        <v>1651.1833333333334</v>
      </c>
      <c r="I14" s="289">
        <v>1641.2166666666667</v>
      </c>
      <c r="J14" s="289">
        <v>1677.7166666666667</v>
      </c>
      <c r="K14" s="289">
        <v>1687.6833333333334</v>
      </c>
      <c r="L14" s="289">
        <v>1695.9666666666667</v>
      </c>
      <c r="M14" s="276">
        <v>1679.4</v>
      </c>
      <c r="N14" s="276">
        <v>1661.15</v>
      </c>
      <c r="O14" s="291">
        <v>913750</v>
      </c>
      <c r="P14" s="292">
        <v>-4.1034790365744873E-2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1974.9</v>
      </c>
      <c r="F15" s="288">
        <v>1969.6499999999999</v>
      </c>
      <c r="G15" s="289">
        <v>1960.4999999999998</v>
      </c>
      <c r="H15" s="289">
        <v>1946.1</v>
      </c>
      <c r="I15" s="289">
        <v>1936.9499999999998</v>
      </c>
      <c r="J15" s="289">
        <v>1984.0499999999997</v>
      </c>
      <c r="K15" s="289">
        <v>1993.1999999999998</v>
      </c>
      <c r="L15" s="289">
        <v>2007.5999999999997</v>
      </c>
      <c r="M15" s="276">
        <v>1978.8</v>
      </c>
      <c r="N15" s="276">
        <v>1955.25</v>
      </c>
      <c r="O15" s="291">
        <v>2125500</v>
      </c>
      <c r="P15" s="292">
        <v>-1.6655100624566273E-2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1324.75</v>
      </c>
      <c r="F16" s="288">
        <v>1303.5833333333333</v>
      </c>
      <c r="G16" s="289">
        <v>1278.5666666666666</v>
      </c>
      <c r="H16" s="289">
        <v>1232.3833333333334</v>
      </c>
      <c r="I16" s="289">
        <v>1207.3666666666668</v>
      </c>
      <c r="J16" s="289">
        <v>1349.7666666666664</v>
      </c>
      <c r="K16" s="289">
        <v>1374.7833333333333</v>
      </c>
      <c r="L16" s="289">
        <v>1420.9666666666662</v>
      </c>
      <c r="M16" s="276">
        <v>1328.6</v>
      </c>
      <c r="N16" s="276">
        <v>1257.4000000000001</v>
      </c>
      <c r="O16" s="291">
        <v>18250000</v>
      </c>
      <c r="P16" s="292">
        <v>-1.6437617892751281E-2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760.8</v>
      </c>
      <c r="F17" s="288">
        <v>763.33333333333337</v>
      </c>
      <c r="G17" s="289">
        <v>754.91666666666674</v>
      </c>
      <c r="H17" s="289">
        <v>749.03333333333342</v>
      </c>
      <c r="I17" s="289">
        <v>740.61666666666679</v>
      </c>
      <c r="J17" s="289">
        <v>769.2166666666667</v>
      </c>
      <c r="K17" s="289">
        <v>777.63333333333344</v>
      </c>
      <c r="L17" s="289">
        <v>783.51666666666665</v>
      </c>
      <c r="M17" s="276">
        <v>771.75</v>
      </c>
      <c r="N17" s="276">
        <v>757.45</v>
      </c>
      <c r="O17" s="291">
        <v>73588750</v>
      </c>
      <c r="P17" s="292">
        <v>3.7167749305235878E-3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2937.95</v>
      </c>
      <c r="F18" s="288">
        <v>2935.9333333333329</v>
      </c>
      <c r="G18" s="289">
        <v>2907.1666666666661</v>
      </c>
      <c r="H18" s="289">
        <v>2876.3833333333332</v>
      </c>
      <c r="I18" s="289">
        <v>2847.6166666666663</v>
      </c>
      <c r="J18" s="289">
        <v>2966.7166666666658</v>
      </c>
      <c r="K18" s="289">
        <v>2995.4833333333331</v>
      </c>
      <c r="L18" s="289">
        <v>3026.2666666666655</v>
      </c>
      <c r="M18" s="276">
        <v>2964.7</v>
      </c>
      <c r="N18" s="276">
        <v>2905.15</v>
      </c>
      <c r="O18" s="291">
        <v>444800</v>
      </c>
      <c r="P18" s="292">
        <v>-6.3578947368421054E-2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742.95</v>
      </c>
      <c r="F19" s="288">
        <v>740.43333333333339</v>
      </c>
      <c r="G19" s="289">
        <v>734.86666666666679</v>
      </c>
      <c r="H19" s="289">
        <v>726.78333333333342</v>
      </c>
      <c r="I19" s="289">
        <v>721.21666666666681</v>
      </c>
      <c r="J19" s="289">
        <v>748.51666666666677</v>
      </c>
      <c r="K19" s="289">
        <v>754.08333333333337</v>
      </c>
      <c r="L19" s="289">
        <v>762.16666666666674</v>
      </c>
      <c r="M19" s="276">
        <v>746</v>
      </c>
      <c r="N19" s="276">
        <v>732.35</v>
      </c>
      <c r="O19" s="291">
        <v>10522000</v>
      </c>
      <c r="P19" s="292">
        <v>-0.10868276154171962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323.75</v>
      </c>
      <c r="F20" s="288">
        <v>322.88333333333333</v>
      </c>
      <c r="G20" s="289">
        <v>320.36666666666667</v>
      </c>
      <c r="H20" s="289">
        <v>316.98333333333335</v>
      </c>
      <c r="I20" s="289">
        <v>314.4666666666667</v>
      </c>
      <c r="J20" s="289">
        <v>326.26666666666665</v>
      </c>
      <c r="K20" s="289">
        <v>328.7833333333333</v>
      </c>
      <c r="L20" s="289">
        <v>332.16666666666663</v>
      </c>
      <c r="M20" s="276">
        <v>325.39999999999998</v>
      </c>
      <c r="N20" s="276">
        <v>319.5</v>
      </c>
      <c r="O20" s="291">
        <v>15165000</v>
      </c>
      <c r="P20" s="292">
        <v>3.2053899550837074E-2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953</v>
      </c>
      <c r="F21" s="288">
        <v>956.08333333333337</v>
      </c>
      <c r="G21" s="289">
        <v>946.16666666666674</v>
      </c>
      <c r="H21" s="289">
        <v>939.33333333333337</v>
      </c>
      <c r="I21" s="289">
        <v>929.41666666666674</v>
      </c>
      <c r="J21" s="289">
        <v>962.91666666666674</v>
      </c>
      <c r="K21" s="289">
        <v>972.83333333333348</v>
      </c>
      <c r="L21" s="289">
        <v>979.66666666666674</v>
      </c>
      <c r="M21" s="276">
        <v>966</v>
      </c>
      <c r="N21" s="276">
        <v>949.25</v>
      </c>
      <c r="O21" s="291">
        <v>1321650</v>
      </c>
      <c r="P21" s="292">
        <v>-3.3181252592285357E-3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3188.15</v>
      </c>
      <c r="F22" s="288">
        <v>3196.5</v>
      </c>
      <c r="G22" s="289">
        <v>3174.05</v>
      </c>
      <c r="H22" s="289">
        <v>3159.9500000000003</v>
      </c>
      <c r="I22" s="289">
        <v>3137.5000000000005</v>
      </c>
      <c r="J22" s="289">
        <v>3210.6</v>
      </c>
      <c r="K22" s="289">
        <v>3233.0499999999997</v>
      </c>
      <c r="L22" s="289">
        <v>3247.1499999999996</v>
      </c>
      <c r="M22" s="276">
        <v>3218.95</v>
      </c>
      <c r="N22" s="276">
        <v>3182.4</v>
      </c>
      <c r="O22" s="291">
        <v>1821750</v>
      </c>
      <c r="P22" s="292">
        <v>-1.7659746562415746E-2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222.05</v>
      </c>
      <c r="F23" s="288">
        <v>222.05000000000004</v>
      </c>
      <c r="G23" s="289">
        <v>219.55000000000007</v>
      </c>
      <c r="H23" s="289">
        <v>217.05000000000004</v>
      </c>
      <c r="I23" s="289">
        <v>214.55000000000007</v>
      </c>
      <c r="J23" s="289">
        <v>224.55000000000007</v>
      </c>
      <c r="K23" s="289">
        <v>227.05</v>
      </c>
      <c r="L23" s="289">
        <v>229.55000000000007</v>
      </c>
      <c r="M23" s="276">
        <v>224.55</v>
      </c>
      <c r="N23" s="276">
        <v>219.55</v>
      </c>
      <c r="O23" s="291">
        <v>16557500</v>
      </c>
      <c r="P23" s="292">
        <v>-4.2365529207634471E-2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125.65</v>
      </c>
      <c r="F24" s="288">
        <v>126.25</v>
      </c>
      <c r="G24" s="289">
        <v>124.6</v>
      </c>
      <c r="H24" s="289">
        <v>123.55</v>
      </c>
      <c r="I24" s="289">
        <v>121.89999999999999</v>
      </c>
      <c r="J24" s="289">
        <v>127.3</v>
      </c>
      <c r="K24" s="289">
        <v>128.94999999999999</v>
      </c>
      <c r="L24" s="289">
        <v>130</v>
      </c>
      <c r="M24" s="276">
        <v>127.9</v>
      </c>
      <c r="N24" s="276">
        <v>125.2</v>
      </c>
      <c r="O24" s="291">
        <v>33867000</v>
      </c>
      <c r="P24" s="292">
        <v>-1.7878115620514157E-2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2935.95</v>
      </c>
      <c r="F25" s="288">
        <v>2930.2333333333336</v>
      </c>
      <c r="G25" s="289">
        <v>2916.7166666666672</v>
      </c>
      <c r="H25" s="289">
        <v>2897.4833333333336</v>
      </c>
      <c r="I25" s="289">
        <v>2883.9666666666672</v>
      </c>
      <c r="J25" s="289">
        <v>2949.4666666666672</v>
      </c>
      <c r="K25" s="289">
        <v>2962.9833333333336</v>
      </c>
      <c r="L25" s="289">
        <v>2982.2166666666672</v>
      </c>
      <c r="M25" s="276">
        <v>2943.75</v>
      </c>
      <c r="N25" s="276">
        <v>2911</v>
      </c>
      <c r="O25" s="291">
        <v>4860900</v>
      </c>
      <c r="P25" s="292">
        <v>-1.6635859519408503E-3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965.4</v>
      </c>
      <c r="F26" s="288">
        <v>962.4666666666667</v>
      </c>
      <c r="G26" s="289">
        <v>952.93333333333339</v>
      </c>
      <c r="H26" s="289">
        <v>940.4666666666667</v>
      </c>
      <c r="I26" s="289">
        <v>930.93333333333339</v>
      </c>
      <c r="J26" s="289">
        <v>974.93333333333339</v>
      </c>
      <c r="K26" s="289">
        <v>984.4666666666667</v>
      </c>
      <c r="L26" s="289">
        <v>996.93333333333339</v>
      </c>
      <c r="M26" s="276">
        <v>972</v>
      </c>
      <c r="N26" s="276">
        <v>950</v>
      </c>
      <c r="O26" s="291">
        <v>2940000</v>
      </c>
      <c r="P26" s="292">
        <v>7.4168797953964194E-2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1022.6</v>
      </c>
      <c r="F27" s="288">
        <v>1027.4333333333334</v>
      </c>
      <c r="G27" s="289">
        <v>1012.1666666666667</v>
      </c>
      <c r="H27" s="289">
        <v>1001.7333333333333</v>
      </c>
      <c r="I27" s="289">
        <v>986.4666666666667</v>
      </c>
      <c r="J27" s="289">
        <v>1037.8666666666668</v>
      </c>
      <c r="K27" s="289">
        <v>1053.1333333333332</v>
      </c>
      <c r="L27" s="289">
        <v>1063.5666666666668</v>
      </c>
      <c r="M27" s="276">
        <v>1042.7</v>
      </c>
      <c r="N27" s="276">
        <v>1017</v>
      </c>
      <c r="O27" s="291">
        <v>9211800</v>
      </c>
      <c r="P27" s="292">
        <v>-2.8316763798423038E-2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735.75</v>
      </c>
      <c r="F28" s="288">
        <v>736.08333333333337</v>
      </c>
      <c r="G28" s="289">
        <v>729.9666666666667</v>
      </c>
      <c r="H28" s="289">
        <v>724.18333333333328</v>
      </c>
      <c r="I28" s="289">
        <v>718.06666666666661</v>
      </c>
      <c r="J28" s="289">
        <v>741.86666666666679</v>
      </c>
      <c r="K28" s="289">
        <v>747.98333333333335</v>
      </c>
      <c r="L28" s="289">
        <v>753.76666666666688</v>
      </c>
      <c r="M28" s="276">
        <v>742.2</v>
      </c>
      <c r="N28" s="276">
        <v>730.3</v>
      </c>
      <c r="O28" s="291">
        <v>42670800</v>
      </c>
      <c r="P28" s="292">
        <v>-4.7580396876486884E-3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4173.95</v>
      </c>
      <c r="F29" s="288">
        <v>4166.2333333333336</v>
      </c>
      <c r="G29" s="289">
        <v>4149.4666666666672</v>
      </c>
      <c r="H29" s="289">
        <v>4124.9833333333336</v>
      </c>
      <c r="I29" s="289">
        <v>4108.2166666666672</v>
      </c>
      <c r="J29" s="289">
        <v>4190.7166666666672</v>
      </c>
      <c r="K29" s="289">
        <v>4207.4833333333336</v>
      </c>
      <c r="L29" s="289">
        <v>4231.9666666666672</v>
      </c>
      <c r="M29" s="276">
        <v>4183</v>
      </c>
      <c r="N29" s="276">
        <v>4141.75</v>
      </c>
      <c r="O29" s="291">
        <v>1841000</v>
      </c>
      <c r="P29" s="292">
        <v>-3.9394729976519695E-2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11887.85</v>
      </c>
      <c r="F30" s="288">
        <v>11750.1</v>
      </c>
      <c r="G30" s="289">
        <v>11548.6</v>
      </c>
      <c r="H30" s="289">
        <v>11209.35</v>
      </c>
      <c r="I30" s="289">
        <v>11007.85</v>
      </c>
      <c r="J30" s="289">
        <v>12089.35</v>
      </c>
      <c r="K30" s="289">
        <v>12290.85</v>
      </c>
      <c r="L30" s="289">
        <v>12630.1</v>
      </c>
      <c r="M30" s="276">
        <v>11951.6</v>
      </c>
      <c r="N30" s="276">
        <v>11410.85</v>
      </c>
      <c r="O30" s="291">
        <v>861225</v>
      </c>
      <c r="P30" s="292">
        <v>8.8401630280243906E-2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5782.8</v>
      </c>
      <c r="F31" s="288">
        <v>5724.6333333333341</v>
      </c>
      <c r="G31" s="289">
        <v>5642.1666666666679</v>
      </c>
      <c r="H31" s="289">
        <v>5501.5333333333338</v>
      </c>
      <c r="I31" s="289">
        <v>5419.0666666666675</v>
      </c>
      <c r="J31" s="289">
        <v>5865.2666666666682</v>
      </c>
      <c r="K31" s="289">
        <v>5947.7333333333336</v>
      </c>
      <c r="L31" s="289">
        <v>6088.3666666666686</v>
      </c>
      <c r="M31" s="276">
        <v>5807.1</v>
      </c>
      <c r="N31" s="276">
        <v>5584</v>
      </c>
      <c r="O31" s="291">
        <v>4113375</v>
      </c>
      <c r="P31" s="292">
        <v>3.1704417278907416E-3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2170.1999999999998</v>
      </c>
      <c r="F32" s="288">
        <v>2185.7999999999997</v>
      </c>
      <c r="G32" s="289">
        <v>2148.5499999999993</v>
      </c>
      <c r="H32" s="289">
        <v>2126.8999999999996</v>
      </c>
      <c r="I32" s="289">
        <v>2089.6499999999992</v>
      </c>
      <c r="J32" s="289">
        <v>2207.4499999999994</v>
      </c>
      <c r="K32" s="289">
        <v>2244.7000000000003</v>
      </c>
      <c r="L32" s="289">
        <v>2266.3499999999995</v>
      </c>
      <c r="M32" s="276">
        <v>2223.0500000000002</v>
      </c>
      <c r="N32" s="276">
        <v>2164.15</v>
      </c>
      <c r="O32" s="291">
        <v>1603200</v>
      </c>
      <c r="P32" s="292">
        <v>-5.760639548553962E-2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292.89999999999998</v>
      </c>
      <c r="F33" s="288">
        <v>293.09999999999997</v>
      </c>
      <c r="G33" s="289">
        <v>290.49999999999994</v>
      </c>
      <c r="H33" s="289">
        <v>288.09999999999997</v>
      </c>
      <c r="I33" s="289">
        <v>285.49999999999994</v>
      </c>
      <c r="J33" s="289">
        <v>295.49999999999994</v>
      </c>
      <c r="K33" s="289">
        <v>298.09999999999997</v>
      </c>
      <c r="L33" s="289">
        <v>300.49999999999994</v>
      </c>
      <c r="M33" s="276">
        <v>295.7</v>
      </c>
      <c r="N33" s="276">
        <v>290.7</v>
      </c>
      <c r="O33" s="291">
        <v>23792400</v>
      </c>
      <c r="P33" s="292">
        <v>-3.9936704091628359E-3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80.650000000000006</v>
      </c>
      <c r="F34" s="288">
        <v>81.066666666666677</v>
      </c>
      <c r="G34" s="289">
        <v>79.683333333333351</v>
      </c>
      <c r="H34" s="289">
        <v>78.716666666666669</v>
      </c>
      <c r="I34" s="289">
        <v>77.333333333333343</v>
      </c>
      <c r="J34" s="289">
        <v>82.03333333333336</v>
      </c>
      <c r="K34" s="289">
        <v>83.416666666666686</v>
      </c>
      <c r="L34" s="289">
        <v>84.383333333333368</v>
      </c>
      <c r="M34" s="276">
        <v>82.45</v>
      </c>
      <c r="N34" s="276">
        <v>80.099999999999994</v>
      </c>
      <c r="O34" s="291">
        <v>209301300</v>
      </c>
      <c r="P34" s="292">
        <v>1.7924206213724821E-2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1536.45</v>
      </c>
      <c r="F35" s="288">
        <v>1531.8666666666668</v>
      </c>
      <c r="G35" s="289">
        <v>1518.7833333333335</v>
      </c>
      <c r="H35" s="289">
        <v>1501.1166666666668</v>
      </c>
      <c r="I35" s="289">
        <v>1488.0333333333335</v>
      </c>
      <c r="J35" s="289">
        <v>1549.5333333333335</v>
      </c>
      <c r="K35" s="289">
        <v>1562.6166666666666</v>
      </c>
      <c r="L35" s="289">
        <v>1580.2833333333335</v>
      </c>
      <c r="M35" s="276">
        <v>1544.95</v>
      </c>
      <c r="N35" s="276">
        <v>1514.2</v>
      </c>
      <c r="O35" s="291">
        <v>1113750</v>
      </c>
      <c r="P35" s="292">
        <v>4.464285714285714E-3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150</v>
      </c>
      <c r="F36" s="288">
        <v>151.20000000000002</v>
      </c>
      <c r="G36" s="289">
        <v>147.90000000000003</v>
      </c>
      <c r="H36" s="289">
        <v>145.80000000000001</v>
      </c>
      <c r="I36" s="289">
        <v>142.50000000000003</v>
      </c>
      <c r="J36" s="289">
        <v>153.30000000000004</v>
      </c>
      <c r="K36" s="289">
        <v>156.60000000000005</v>
      </c>
      <c r="L36" s="289">
        <v>158.70000000000005</v>
      </c>
      <c r="M36" s="276">
        <v>154.5</v>
      </c>
      <c r="N36" s="276">
        <v>149.1</v>
      </c>
      <c r="O36" s="291">
        <v>32554600</v>
      </c>
      <c r="P36" s="292">
        <v>6.2771368316586029E-2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830.4</v>
      </c>
      <c r="F37" s="288">
        <v>829.36666666666667</v>
      </c>
      <c r="G37" s="289">
        <v>816.0333333333333</v>
      </c>
      <c r="H37" s="289">
        <v>801.66666666666663</v>
      </c>
      <c r="I37" s="289">
        <v>788.33333333333326</v>
      </c>
      <c r="J37" s="289">
        <v>843.73333333333335</v>
      </c>
      <c r="K37" s="289">
        <v>857.06666666666661</v>
      </c>
      <c r="L37" s="289">
        <v>871.43333333333339</v>
      </c>
      <c r="M37" s="276">
        <v>842.7</v>
      </c>
      <c r="N37" s="276">
        <v>815</v>
      </c>
      <c r="O37" s="291">
        <v>4375800</v>
      </c>
      <c r="P37" s="292">
        <v>4.4094488188976377E-2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669.05</v>
      </c>
      <c r="F38" s="288">
        <v>668.83333333333337</v>
      </c>
      <c r="G38" s="289">
        <v>657.41666666666674</v>
      </c>
      <c r="H38" s="289">
        <v>645.78333333333342</v>
      </c>
      <c r="I38" s="289">
        <v>634.36666666666679</v>
      </c>
      <c r="J38" s="289">
        <v>680.4666666666667</v>
      </c>
      <c r="K38" s="289">
        <v>691.88333333333344</v>
      </c>
      <c r="L38" s="289">
        <v>703.51666666666665</v>
      </c>
      <c r="M38" s="276">
        <v>680.25</v>
      </c>
      <c r="N38" s="276">
        <v>657.2</v>
      </c>
      <c r="O38" s="291">
        <v>7497000</v>
      </c>
      <c r="P38" s="292">
        <v>-1.7974835230677051E-3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526</v>
      </c>
      <c r="F39" s="288">
        <v>527.35</v>
      </c>
      <c r="G39" s="289">
        <v>523.75</v>
      </c>
      <c r="H39" s="289">
        <v>521.5</v>
      </c>
      <c r="I39" s="289">
        <v>517.9</v>
      </c>
      <c r="J39" s="289">
        <v>529.6</v>
      </c>
      <c r="K39" s="289">
        <v>533.20000000000016</v>
      </c>
      <c r="L39" s="289">
        <v>535.45000000000005</v>
      </c>
      <c r="M39" s="276">
        <v>530.95000000000005</v>
      </c>
      <c r="N39" s="276">
        <v>525.1</v>
      </c>
      <c r="O39" s="291">
        <v>113471853</v>
      </c>
      <c r="P39" s="292">
        <v>-7.8173048910756479E-3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72.650000000000006</v>
      </c>
      <c r="F40" s="288">
        <v>73.550000000000011</v>
      </c>
      <c r="G40" s="289">
        <v>71.40000000000002</v>
      </c>
      <c r="H40" s="289">
        <v>70.150000000000006</v>
      </c>
      <c r="I40" s="289">
        <v>68.000000000000014</v>
      </c>
      <c r="J40" s="289">
        <v>74.800000000000026</v>
      </c>
      <c r="K40" s="289">
        <v>76.95</v>
      </c>
      <c r="L40" s="289">
        <v>78.200000000000031</v>
      </c>
      <c r="M40" s="276">
        <v>75.7</v>
      </c>
      <c r="N40" s="276">
        <v>72.3</v>
      </c>
      <c r="O40" s="291">
        <v>98322000</v>
      </c>
      <c r="P40" s="292">
        <v>4.4856058915420667E-2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383.15</v>
      </c>
      <c r="F41" s="288">
        <v>383.7</v>
      </c>
      <c r="G41" s="289">
        <v>380.45</v>
      </c>
      <c r="H41" s="289">
        <v>377.75</v>
      </c>
      <c r="I41" s="289">
        <v>374.5</v>
      </c>
      <c r="J41" s="289">
        <v>386.4</v>
      </c>
      <c r="K41" s="289">
        <v>389.65</v>
      </c>
      <c r="L41" s="289">
        <v>392.34999999999997</v>
      </c>
      <c r="M41" s="276">
        <v>386.95</v>
      </c>
      <c r="N41" s="276">
        <v>381</v>
      </c>
      <c r="O41" s="291">
        <v>19347600</v>
      </c>
      <c r="P41" s="292">
        <v>-2.1291448516579405E-2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14902.7</v>
      </c>
      <c r="F42" s="288">
        <v>15007.766666666668</v>
      </c>
      <c r="G42" s="289">
        <v>14775.533333333336</v>
      </c>
      <c r="H42" s="289">
        <v>14648.366666666669</v>
      </c>
      <c r="I42" s="289">
        <v>14416.133333333337</v>
      </c>
      <c r="J42" s="289">
        <v>15134.933333333336</v>
      </c>
      <c r="K42" s="289">
        <v>15367.16666666667</v>
      </c>
      <c r="L42" s="289">
        <v>15494.333333333336</v>
      </c>
      <c r="M42" s="276">
        <v>15240</v>
      </c>
      <c r="N42" s="276">
        <v>14880.6</v>
      </c>
      <c r="O42" s="291">
        <v>138650</v>
      </c>
      <c r="P42" s="292">
        <v>-5.3583617747440276E-2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473.1</v>
      </c>
      <c r="F43" s="288">
        <v>474.23333333333335</v>
      </c>
      <c r="G43" s="289">
        <v>468.56666666666672</v>
      </c>
      <c r="H43" s="289">
        <v>464.03333333333336</v>
      </c>
      <c r="I43" s="289">
        <v>458.36666666666673</v>
      </c>
      <c r="J43" s="289">
        <v>478.76666666666671</v>
      </c>
      <c r="K43" s="289">
        <v>484.43333333333334</v>
      </c>
      <c r="L43" s="289">
        <v>488.9666666666667</v>
      </c>
      <c r="M43" s="276">
        <v>479.9</v>
      </c>
      <c r="N43" s="276">
        <v>469.7</v>
      </c>
      <c r="O43" s="291">
        <v>50695200</v>
      </c>
      <c r="P43" s="292">
        <v>2.4741667879493525E-2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3425.55</v>
      </c>
      <c r="F44" s="288">
        <v>3428.9</v>
      </c>
      <c r="G44" s="289">
        <v>3410.05</v>
      </c>
      <c r="H44" s="289">
        <v>3394.55</v>
      </c>
      <c r="I44" s="289">
        <v>3375.7000000000003</v>
      </c>
      <c r="J44" s="289">
        <v>3444.4</v>
      </c>
      <c r="K44" s="289">
        <v>3463.2499999999995</v>
      </c>
      <c r="L44" s="289">
        <v>3478.75</v>
      </c>
      <c r="M44" s="276">
        <v>3447.75</v>
      </c>
      <c r="N44" s="276">
        <v>3413.4</v>
      </c>
      <c r="O44" s="291">
        <v>1989200</v>
      </c>
      <c r="P44" s="292">
        <v>1.8130539887187753E-3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628.85</v>
      </c>
      <c r="F45" s="288">
        <v>627.44999999999993</v>
      </c>
      <c r="G45" s="289">
        <v>621.39999999999986</v>
      </c>
      <c r="H45" s="289">
        <v>613.94999999999993</v>
      </c>
      <c r="I45" s="289">
        <v>607.89999999999986</v>
      </c>
      <c r="J45" s="289">
        <v>634.89999999999986</v>
      </c>
      <c r="K45" s="289">
        <v>640.94999999999982</v>
      </c>
      <c r="L45" s="289">
        <v>648.39999999999986</v>
      </c>
      <c r="M45" s="276">
        <v>633.5</v>
      </c>
      <c r="N45" s="276">
        <v>620</v>
      </c>
      <c r="O45" s="291">
        <v>23282600</v>
      </c>
      <c r="P45" s="292">
        <v>-1.1765804463535343E-2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149.6</v>
      </c>
      <c r="F46" s="288">
        <v>150.38333333333333</v>
      </c>
      <c r="G46" s="289">
        <v>148.31666666666666</v>
      </c>
      <c r="H46" s="289">
        <v>147.03333333333333</v>
      </c>
      <c r="I46" s="289">
        <v>144.96666666666667</v>
      </c>
      <c r="J46" s="289">
        <v>151.66666666666666</v>
      </c>
      <c r="K46" s="289">
        <v>153.73333333333332</v>
      </c>
      <c r="L46" s="289">
        <v>155.01666666666665</v>
      </c>
      <c r="M46" s="276">
        <v>152.44999999999999</v>
      </c>
      <c r="N46" s="276">
        <v>149.1</v>
      </c>
      <c r="O46" s="291">
        <v>55879200</v>
      </c>
      <c r="P46" s="292">
        <v>-7.8129175946547891E-2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545.15</v>
      </c>
      <c r="F47" s="288">
        <v>548.18333333333328</v>
      </c>
      <c r="G47" s="289">
        <v>539.51666666666654</v>
      </c>
      <c r="H47" s="289">
        <v>533.88333333333321</v>
      </c>
      <c r="I47" s="289">
        <v>525.21666666666647</v>
      </c>
      <c r="J47" s="289">
        <v>553.81666666666661</v>
      </c>
      <c r="K47" s="289">
        <v>562.48333333333335</v>
      </c>
      <c r="L47" s="289">
        <v>568.11666666666667</v>
      </c>
      <c r="M47" s="276">
        <v>556.85</v>
      </c>
      <c r="N47" s="276">
        <v>542.54999999999995</v>
      </c>
      <c r="O47" s="291">
        <v>8671250</v>
      </c>
      <c r="P47" s="292">
        <v>2.9992576095025984E-2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943.6</v>
      </c>
      <c r="F48" s="288">
        <v>943.98333333333323</v>
      </c>
      <c r="G48" s="289">
        <v>937.46666666666647</v>
      </c>
      <c r="H48" s="289">
        <v>931.33333333333326</v>
      </c>
      <c r="I48" s="289">
        <v>924.81666666666649</v>
      </c>
      <c r="J48" s="289">
        <v>950.11666666666645</v>
      </c>
      <c r="K48" s="289">
        <v>956.6333333333331</v>
      </c>
      <c r="L48" s="289">
        <v>962.76666666666642</v>
      </c>
      <c r="M48" s="276">
        <v>950.5</v>
      </c>
      <c r="N48" s="276">
        <v>937.85</v>
      </c>
      <c r="O48" s="291">
        <v>11383450</v>
      </c>
      <c r="P48" s="292">
        <v>3.2653528872593949E-3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145.6</v>
      </c>
      <c r="F49" s="288">
        <v>146.29999999999998</v>
      </c>
      <c r="G49" s="289">
        <v>144.54999999999995</v>
      </c>
      <c r="H49" s="289">
        <v>143.49999999999997</v>
      </c>
      <c r="I49" s="289">
        <v>141.74999999999994</v>
      </c>
      <c r="J49" s="289">
        <v>147.34999999999997</v>
      </c>
      <c r="K49" s="289">
        <v>149.10000000000002</v>
      </c>
      <c r="L49" s="289">
        <v>150.14999999999998</v>
      </c>
      <c r="M49" s="276">
        <v>148.05000000000001</v>
      </c>
      <c r="N49" s="276">
        <v>145.25</v>
      </c>
      <c r="O49" s="291">
        <v>49278600</v>
      </c>
      <c r="P49" s="292">
        <v>-1.9881380001670706E-2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3486.15</v>
      </c>
      <c r="F50" s="288">
        <v>3445.7166666666667</v>
      </c>
      <c r="G50" s="289">
        <v>3383.5833333333335</v>
      </c>
      <c r="H50" s="289">
        <v>3281.0166666666669</v>
      </c>
      <c r="I50" s="289">
        <v>3218.8833333333337</v>
      </c>
      <c r="J50" s="289">
        <v>3548.2833333333333</v>
      </c>
      <c r="K50" s="289">
        <v>3610.4166666666665</v>
      </c>
      <c r="L50" s="289">
        <v>3712.9833333333331</v>
      </c>
      <c r="M50" s="276">
        <v>3507.85</v>
      </c>
      <c r="N50" s="276">
        <v>3343.15</v>
      </c>
      <c r="O50" s="291">
        <v>1525075</v>
      </c>
      <c r="P50" s="292">
        <v>-7.8574125821312596E-2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1682.45</v>
      </c>
      <c r="F51" s="288">
        <v>1692.9333333333334</v>
      </c>
      <c r="G51" s="289">
        <v>1667.9666666666667</v>
      </c>
      <c r="H51" s="289">
        <v>1653.4833333333333</v>
      </c>
      <c r="I51" s="289">
        <v>1628.5166666666667</v>
      </c>
      <c r="J51" s="289">
        <v>1707.4166666666667</v>
      </c>
      <c r="K51" s="289">
        <v>1732.3833333333334</v>
      </c>
      <c r="L51" s="289">
        <v>1746.8666666666668</v>
      </c>
      <c r="M51" s="276">
        <v>1717.9</v>
      </c>
      <c r="N51" s="276">
        <v>1678.45</v>
      </c>
      <c r="O51" s="291">
        <v>3082100</v>
      </c>
      <c r="P51" s="292">
        <v>-6.5577249575551777E-2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666.5</v>
      </c>
      <c r="F52" s="288">
        <v>669.80000000000007</v>
      </c>
      <c r="G52" s="289">
        <v>659.65000000000009</v>
      </c>
      <c r="H52" s="289">
        <v>652.80000000000007</v>
      </c>
      <c r="I52" s="289">
        <v>642.65000000000009</v>
      </c>
      <c r="J52" s="289">
        <v>676.65000000000009</v>
      </c>
      <c r="K52" s="289">
        <v>686.8</v>
      </c>
      <c r="L52" s="289">
        <v>693.65000000000009</v>
      </c>
      <c r="M52" s="276">
        <v>679.95</v>
      </c>
      <c r="N52" s="276">
        <v>662.95</v>
      </c>
      <c r="O52" s="291">
        <v>8254203</v>
      </c>
      <c r="P52" s="292">
        <v>-9.8959221975772046E-2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174.2</v>
      </c>
      <c r="F53" s="288">
        <v>172.94999999999996</v>
      </c>
      <c r="G53" s="289">
        <v>171.19999999999993</v>
      </c>
      <c r="H53" s="289">
        <v>168.19999999999996</v>
      </c>
      <c r="I53" s="289">
        <v>166.44999999999993</v>
      </c>
      <c r="J53" s="289">
        <v>175.94999999999993</v>
      </c>
      <c r="K53" s="289">
        <v>177.7</v>
      </c>
      <c r="L53" s="289">
        <v>180.69999999999993</v>
      </c>
      <c r="M53" s="276">
        <v>174.7</v>
      </c>
      <c r="N53" s="276">
        <v>169.95</v>
      </c>
      <c r="O53" s="291">
        <v>5800100</v>
      </c>
      <c r="P53" s="292">
        <v>-6.2155388471177943E-2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804.75</v>
      </c>
      <c r="F54" s="288">
        <v>811.9</v>
      </c>
      <c r="G54" s="289">
        <v>791.84999999999991</v>
      </c>
      <c r="H54" s="289">
        <v>778.94999999999993</v>
      </c>
      <c r="I54" s="289">
        <v>758.89999999999986</v>
      </c>
      <c r="J54" s="289">
        <v>824.8</v>
      </c>
      <c r="K54" s="289">
        <v>844.84999999999991</v>
      </c>
      <c r="L54" s="289">
        <v>857.75</v>
      </c>
      <c r="M54" s="276">
        <v>831.95</v>
      </c>
      <c r="N54" s="276">
        <v>799</v>
      </c>
      <c r="O54" s="291">
        <v>2438400</v>
      </c>
      <c r="P54" s="292">
        <v>4.2318543216209287E-2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532.75</v>
      </c>
      <c r="F55" s="288">
        <v>531.81666666666661</v>
      </c>
      <c r="G55" s="289">
        <v>530.33333333333326</v>
      </c>
      <c r="H55" s="289">
        <v>527.91666666666663</v>
      </c>
      <c r="I55" s="289">
        <v>526.43333333333328</v>
      </c>
      <c r="J55" s="289">
        <v>534.23333333333323</v>
      </c>
      <c r="K55" s="289">
        <v>535.71666666666658</v>
      </c>
      <c r="L55" s="289">
        <v>538.13333333333321</v>
      </c>
      <c r="M55" s="276">
        <v>533.29999999999995</v>
      </c>
      <c r="N55" s="276">
        <v>529.4</v>
      </c>
      <c r="O55" s="291">
        <v>11305000</v>
      </c>
      <c r="P55" s="292">
        <v>-1.8556701030927835E-2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1788.5</v>
      </c>
      <c r="F56" s="288">
        <v>1796.1000000000001</v>
      </c>
      <c r="G56" s="289">
        <v>1776.1000000000004</v>
      </c>
      <c r="H56" s="289">
        <v>1763.7000000000003</v>
      </c>
      <c r="I56" s="289">
        <v>1743.7000000000005</v>
      </c>
      <c r="J56" s="289">
        <v>1808.5000000000002</v>
      </c>
      <c r="K56" s="289">
        <v>1828.4999999999998</v>
      </c>
      <c r="L56" s="289">
        <v>1840.9</v>
      </c>
      <c r="M56" s="276">
        <v>1816.1</v>
      </c>
      <c r="N56" s="276">
        <v>1783.7</v>
      </c>
      <c r="O56" s="291">
        <v>1833000</v>
      </c>
      <c r="P56" s="292">
        <v>-4.0749796251018742E-3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4104.75</v>
      </c>
      <c r="F57" s="288">
        <v>4098.5999999999995</v>
      </c>
      <c r="G57" s="289">
        <v>4072.1999999999989</v>
      </c>
      <c r="H57" s="289">
        <v>4039.6499999999996</v>
      </c>
      <c r="I57" s="289">
        <v>4013.2499999999991</v>
      </c>
      <c r="J57" s="289">
        <v>4131.1499999999987</v>
      </c>
      <c r="K57" s="289">
        <v>4157.5499999999984</v>
      </c>
      <c r="L57" s="289">
        <v>4190.0999999999985</v>
      </c>
      <c r="M57" s="276">
        <v>4125</v>
      </c>
      <c r="N57" s="276">
        <v>4066.05</v>
      </c>
      <c r="O57" s="291">
        <v>2540400</v>
      </c>
      <c r="P57" s="292">
        <v>-1.2132524498366775E-2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290.75</v>
      </c>
      <c r="F58" s="288">
        <v>287.45</v>
      </c>
      <c r="G58" s="289">
        <v>281.84999999999997</v>
      </c>
      <c r="H58" s="289">
        <v>272.95</v>
      </c>
      <c r="I58" s="289">
        <v>267.34999999999997</v>
      </c>
      <c r="J58" s="289">
        <v>296.34999999999997</v>
      </c>
      <c r="K58" s="289">
        <v>301.95</v>
      </c>
      <c r="L58" s="289">
        <v>310.84999999999997</v>
      </c>
      <c r="M58" s="276">
        <v>293.05</v>
      </c>
      <c r="N58" s="276">
        <v>278.55</v>
      </c>
      <c r="O58" s="291">
        <v>31614000</v>
      </c>
      <c r="P58" s="292">
        <v>7.148864592094197E-3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5292.25</v>
      </c>
      <c r="F59" s="288">
        <v>5303.45</v>
      </c>
      <c r="G59" s="289">
        <v>5269.5</v>
      </c>
      <c r="H59" s="289">
        <v>5246.75</v>
      </c>
      <c r="I59" s="289">
        <v>5212.8</v>
      </c>
      <c r="J59" s="289">
        <v>5326.2</v>
      </c>
      <c r="K59" s="289">
        <v>5360.1499999999987</v>
      </c>
      <c r="L59" s="289">
        <v>5382.9</v>
      </c>
      <c r="M59" s="276">
        <v>5337.4</v>
      </c>
      <c r="N59" s="276">
        <v>5280.7</v>
      </c>
      <c r="O59" s="291">
        <v>2936375</v>
      </c>
      <c r="P59" s="292">
        <v>-1.9533369506239826E-2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2640.25</v>
      </c>
      <c r="F60" s="288">
        <v>2634.0166666666669</v>
      </c>
      <c r="G60" s="289">
        <v>2613.0333333333338</v>
      </c>
      <c r="H60" s="289">
        <v>2585.8166666666671</v>
      </c>
      <c r="I60" s="289">
        <v>2564.8333333333339</v>
      </c>
      <c r="J60" s="289">
        <v>2661.2333333333336</v>
      </c>
      <c r="K60" s="289">
        <v>2682.2166666666662</v>
      </c>
      <c r="L60" s="289">
        <v>2709.4333333333334</v>
      </c>
      <c r="M60" s="276">
        <v>2655</v>
      </c>
      <c r="N60" s="276">
        <v>2606.8000000000002</v>
      </c>
      <c r="O60" s="291">
        <v>3087350</v>
      </c>
      <c r="P60" s="292">
        <v>4.3658305726455279E-2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1139.95</v>
      </c>
      <c r="F61" s="288">
        <v>1143.7</v>
      </c>
      <c r="G61" s="289">
        <v>1132.45</v>
      </c>
      <c r="H61" s="289">
        <v>1124.95</v>
      </c>
      <c r="I61" s="289">
        <v>1113.7</v>
      </c>
      <c r="J61" s="289">
        <v>1151.2</v>
      </c>
      <c r="K61" s="289">
        <v>1162.45</v>
      </c>
      <c r="L61" s="289">
        <v>1169.95</v>
      </c>
      <c r="M61" s="276">
        <v>1154.95</v>
      </c>
      <c r="N61" s="276">
        <v>1136.2</v>
      </c>
      <c r="O61" s="291">
        <v>4192100</v>
      </c>
      <c r="P61" s="292">
        <v>0.12634845574109649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190.3</v>
      </c>
      <c r="F62" s="288">
        <v>190.71666666666667</v>
      </c>
      <c r="G62" s="289">
        <v>189.18333333333334</v>
      </c>
      <c r="H62" s="289">
        <v>188.06666666666666</v>
      </c>
      <c r="I62" s="289">
        <v>186.53333333333333</v>
      </c>
      <c r="J62" s="289">
        <v>191.83333333333334</v>
      </c>
      <c r="K62" s="289">
        <v>193.3666666666667</v>
      </c>
      <c r="L62" s="289">
        <v>194.48333333333335</v>
      </c>
      <c r="M62" s="276">
        <v>192.25</v>
      </c>
      <c r="N62" s="276">
        <v>189.6</v>
      </c>
      <c r="O62" s="291">
        <v>14061600</v>
      </c>
      <c r="P62" s="292">
        <v>-6.4431137724550905E-2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86.95</v>
      </c>
      <c r="F63" s="288">
        <v>87.116666666666674</v>
      </c>
      <c r="G63" s="289">
        <v>86.483333333333348</v>
      </c>
      <c r="H63" s="289">
        <v>86.01666666666668</v>
      </c>
      <c r="I63" s="289">
        <v>85.383333333333354</v>
      </c>
      <c r="J63" s="289">
        <v>87.583333333333343</v>
      </c>
      <c r="K63" s="289">
        <v>88.216666666666669</v>
      </c>
      <c r="L63" s="289">
        <v>88.683333333333337</v>
      </c>
      <c r="M63" s="276">
        <v>87.75</v>
      </c>
      <c r="N63" s="276">
        <v>86.65</v>
      </c>
      <c r="O63" s="291">
        <v>71600000</v>
      </c>
      <c r="P63" s="292">
        <v>-0.1127633209417596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152.25</v>
      </c>
      <c r="F64" s="288">
        <v>153.16666666666666</v>
      </c>
      <c r="G64" s="289">
        <v>150.88333333333333</v>
      </c>
      <c r="H64" s="289">
        <v>149.51666666666668</v>
      </c>
      <c r="I64" s="289">
        <v>147.23333333333335</v>
      </c>
      <c r="J64" s="289">
        <v>154.5333333333333</v>
      </c>
      <c r="K64" s="289">
        <v>156.81666666666666</v>
      </c>
      <c r="L64" s="289">
        <v>158.18333333333328</v>
      </c>
      <c r="M64" s="276">
        <v>155.44999999999999</v>
      </c>
      <c r="N64" s="276">
        <v>151.80000000000001</v>
      </c>
      <c r="O64" s="291">
        <v>35813100</v>
      </c>
      <c r="P64" s="292">
        <v>-2.6690981432360743E-2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609.5</v>
      </c>
      <c r="F65" s="288">
        <v>607.7166666666667</v>
      </c>
      <c r="G65" s="289">
        <v>599.13333333333344</v>
      </c>
      <c r="H65" s="289">
        <v>588.76666666666677</v>
      </c>
      <c r="I65" s="289">
        <v>580.18333333333351</v>
      </c>
      <c r="J65" s="289">
        <v>618.08333333333337</v>
      </c>
      <c r="K65" s="289">
        <v>626.66666666666663</v>
      </c>
      <c r="L65" s="289">
        <v>637.0333333333333</v>
      </c>
      <c r="M65" s="276">
        <v>616.29999999999995</v>
      </c>
      <c r="N65" s="276">
        <v>597.35</v>
      </c>
      <c r="O65" s="291">
        <v>8994150</v>
      </c>
      <c r="P65" s="292">
        <v>2.302158273381295E-2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27.1</v>
      </c>
      <c r="F66" s="288">
        <v>27.083333333333332</v>
      </c>
      <c r="G66" s="289">
        <v>26.466666666666665</v>
      </c>
      <c r="H66" s="289">
        <v>25.833333333333332</v>
      </c>
      <c r="I66" s="289">
        <v>25.216666666666665</v>
      </c>
      <c r="J66" s="289">
        <v>27.716666666666665</v>
      </c>
      <c r="K66" s="289">
        <v>28.333333333333332</v>
      </c>
      <c r="L66" s="289">
        <v>28.966666666666665</v>
      </c>
      <c r="M66" s="276">
        <v>27.7</v>
      </c>
      <c r="N66" s="276">
        <v>26.45</v>
      </c>
      <c r="O66" s="291">
        <v>108990000</v>
      </c>
      <c r="P66" s="292">
        <v>-0.11557421946320978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825.45</v>
      </c>
      <c r="F67" s="404">
        <v>818.5</v>
      </c>
      <c r="G67" s="405">
        <v>808.45</v>
      </c>
      <c r="H67" s="405">
        <v>791.45</v>
      </c>
      <c r="I67" s="405">
        <v>781.40000000000009</v>
      </c>
      <c r="J67" s="405">
        <v>835.5</v>
      </c>
      <c r="K67" s="405">
        <v>845.55</v>
      </c>
      <c r="L67" s="405">
        <v>862.55</v>
      </c>
      <c r="M67" s="406">
        <v>828.55</v>
      </c>
      <c r="N67" s="406">
        <v>801.5</v>
      </c>
      <c r="O67" s="407">
        <v>5565000</v>
      </c>
      <c r="P67" s="408">
        <v>-1.1896306818181818E-2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1352.3</v>
      </c>
      <c r="F68" s="288">
        <v>1349.9333333333334</v>
      </c>
      <c r="G68" s="289">
        <v>1337.3666666666668</v>
      </c>
      <c r="H68" s="289">
        <v>1322.4333333333334</v>
      </c>
      <c r="I68" s="289">
        <v>1309.8666666666668</v>
      </c>
      <c r="J68" s="289">
        <v>1364.8666666666668</v>
      </c>
      <c r="K68" s="289">
        <v>1377.4333333333334</v>
      </c>
      <c r="L68" s="289">
        <v>1392.3666666666668</v>
      </c>
      <c r="M68" s="276">
        <v>1362.5</v>
      </c>
      <c r="N68" s="276">
        <v>1335</v>
      </c>
      <c r="O68" s="291">
        <v>1771900</v>
      </c>
      <c r="P68" s="292">
        <v>-1.0885341074020319E-2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319.05</v>
      </c>
      <c r="F69" s="288">
        <v>320.2833333333333</v>
      </c>
      <c r="G69" s="289">
        <v>317.06666666666661</v>
      </c>
      <c r="H69" s="289">
        <v>315.08333333333331</v>
      </c>
      <c r="I69" s="289">
        <v>311.86666666666662</v>
      </c>
      <c r="J69" s="289">
        <v>322.26666666666659</v>
      </c>
      <c r="K69" s="289">
        <v>325.48333333333329</v>
      </c>
      <c r="L69" s="289">
        <v>327.46666666666658</v>
      </c>
      <c r="M69" s="276">
        <v>323.5</v>
      </c>
      <c r="N69" s="276">
        <v>318.3</v>
      </c>
      <c r="O69" s="291">
        <v>10247050</v>
      </c>
      <c r="P69" s="292">
        <v>-1.0032943995208146E-2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1411.2</v>
      </c>
      <c r="F70" s="288">
        <v>1409.5</v>
      </c>
      <c r="G70" s="289">
        <v>1383.75</v>
      </c>
      <c r="H70" s="289">
        <v>1356.3</v>
      </c>
      <c r="I70" s="289">
        <v>1330.55</v>
      </c>
      <c r="J70" s="289">
        <v>1436.95</v>
      </c>
      <c r="K70" s="289">
        <v>1462.7</v>
      </c>
      <c r="L70" s="289">
        <v>1490.15</v>
      </c>
      <c r="M70" s="276">
        <v>1435.25</v>
      </c>
      <c r="N70" s="276">
        <v>1382.05</v>
      </c>
      <c r="O70" s="291">
        <v>15549600</v>
      </c>
      <c r="P70" s="292">
        <v>2.1117314950559907E-2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514.65</v>
      </c>
      <c r="F71" s="288">
        <v>515.58333333333337</v>
      </c>
      <c r="G71" s="289">
        <v>510.31666666666672</v>
      </c>
      <c r="H71" s="289">
        <v>505.98333333333335</v>
      </c>
      <c r="I71" s="289">
        <v>500.7166666666667</v>
      </c>
      <c r="J71" s="289">
        <v>519.91666666666674</v>
      </c>
      <c r="K71" s="289">
        <v>525.18333333333339</v>
      </c>
      <c r="L71" s="289">
        <v>529.51666666666677</v>
      </c>
      <c r="M71" s="276">
        <v>520.85</v>
      </c>
      <c r="N71" s="276">
        <v>511.25</v>
      </c>
      <c r="O71" s="291">
        <v>1577500</v>
      </c>
      <c r="P71" s="292">
        <v>-3.6641221374045803E-2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997.25</v>
      </c>
      <c r="F72" s="288">
        <v>999.94999999999993</v>
      </c>
      <c r="G72" s="289">
        <v>992.04999999999984</v>
      </c>
      <c r="H72" s="289">
        <v>986.84999999999991</v>
      </c>
      <c r="I72" s="289">
        <v>978.94999999999982</v>
      </c>
      <c r="J72" s="289">
        <v>1005.1499999999999</v>
      </c>
      <c r="K72" s="289">
        <v>1013.05</v>
      </c>
      <c r="L72" s="289">
        <v>1018.2499999999999</v>
      </c>
      <c r="M72" s="276">
        <v>1007.85</v>
      </c>
      <c r="N72" s="276">
        <v>994.75</v>
      </c>
      <c r="O72" s="291">
        <v>4153000</v>
      </c>
      <c r="P72" s="292">
        <v>1.3668537954600928E-2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947.65</v>
      </c>
      <c r="F73" s="288">
        <v>942.93333333333339</v>
      </c>
      <c r="G73" s="289">
        <v>936.16666666666674</v>
      </c>
      <c r="H73" s="289">
        <v>924.68333333333339</v>
      </c>
      <c r="I73" s="289">
        <v>917.91666666666674</v>
      </c>
      <c r="J73" s="289">
        <v>954.41666666666674</v>
      </c>
      <c r="K73" s="289">
        <v>961.18333333333339</v>
      </c>
      <c r="L73" s="289">
        <v>972.66666666666674</v>
      </c>
      <c r="M73" s="276">
        <v>949.7</v>
      </c>
      <c r="N73" s="276">
        <v>931.45</v>
      </c>
      <c r="O73" s="291">
        <v>20778800</v>
      </c>
      <c r="P73" s="292">
        <v>-2.6543023216745623E-3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2569.6</v>
      </c>
      <c r="F74" s="288">
        <v>2557.8166666666666</v>
      </c>
      <c r="G74" s="289">
        <v>2539.2833333333333</v>
      </c>
      <c r="H74" s="289">
        <v>2508.9666666666667</v>
      </c>
      <c r="I74" s="289">
        <v>2490.4333333333334</v>
      </c>
      <c r="J74" s="289">
        <v>2588.1333333333332</v>
      </c>
      <c r="K74" s="289">
        <v>2606.6666666666661</v>
      </c>
      <c r="L74" s="289">
        <v>2636.9833333333331</v>
      </c>
      <c r="M74" s="276">
        <v>2576.35</v>
      </c>
      <c r="N74" s="276">
        <v>2527.5</v>
      </c>
      <c r="O74" s="291">
        <v>17945100</v>
      </c>
      <c r="P74" s="292">
        <v>1.0644229307111359E-2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2821.3</v>
      </c>
      <c r="F75" s="288">
        <v>2821.8666666666668</v>
      </c>
      <c r="G75" s="289">
        <v>2808.7833333333338</v>
      </c>
      <c r="H75" s="289">
        <v>2796.2666666666669</v>
      </c>
      <c r="I75" s="289">
        <v>2783.1833333333338</v>
      </c>
      <c r="J75" s="289">
        <v>2834.3833333333337</v>
      </c>
      <c r="K75" s="289">
        <v>2847.4666666666667</v>
      </c>
      <c r="L75" s="289">
        <v>2859.9833333333336</v>
      </c>
      <c r="M75" s="276">
        <v>2834.95</v>
      </c>
      <c r="N75" s="276">
        <v>2809.35</v>
      </c>
      <c r="O75" s="291">
        <v>748600</v>
      </c>
      <c r="P75" s="292">
        <v>-1.6811137378513266E-2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1480.65</v>
      </c>
      <c r="F76" s="404">
        <v>1480.75</v>
      </c>
      <c r="G76" s="405">
        <v>1470.75</v>
      </c>
      <c r="H76" s="405">
        <v>1460.85</v>
      </c>
      <c r="I76" s="405">
        <v>1450.85</v>
      </c>
      <c r="J76" s="405">
        <v>1490.65</v>
      </c>
      <c r="K76" s="405">
        <v>1500.65</v>
      </c>
      <c r="L76" s="405">
        <v>1510.5500000000002</v>
      </c>
      <c r="M76" s="406">
        <v>1490.75</v>
      </c>
      <c r="N76" s="406">
        <v>1470.85</v>
      </c>
      <c r="O76" s="407">
        <v>25886300</v>
      </c>
      <c r="P76" s="408">
        <v>4.1974762010183748E-2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659.85</v>
      </c>
      <c r="F77" s="288">
        <v>661.4666666666667</v>
      </c>
      <c r="G77" s="289">
        <v>656.53333333333342</v>
      </c>
      <c r="H77" s="289">
        <v>653.2166666666667</v>
      </c>
      <c r="I77" s="289">
        <v>648.28333333333342</v>
      </c>
      <c r="J77" s="289">
        <v>664.78333333333342</v>
      </c>
      <c r="K77" s="289">
        <v>669.71666666666681</v>
      </c>
      <c r="L77" s="289">
        <v>673.03333333333342</v>
      </c>
      <c r="M77" s="276">
        <v>666.4</v>
      </c>
      <c r="N77" s="276">
        <v>658.15</v>
      </c>
      <c r="O77" s="291">
        <v>15459400</v>
      </c>
      <c r="P77" s="292">
        <v>3.6420766978504607E-3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2969.05</v>
      </c>
      <c r="F78" s="288">
        <v>2959.8833333333337</v>
      </c>
      <c r="G78" s="289">
        <v>2932.4666666666672</v>
      </c>
      <c r="H78" s="289">
        <v>2895.8833333333337</v>
      </c>
      <c r="I78" s="289">
        <v>2868.4666666666672</v>
      </c>
      <c r="J78" s="289">
        <v>2996.4666666666672</v>
      </c>
      <c r="K78" s="289">
        <v>3023.8833333333341</v>
      </c>
      <c r="L78" s="289">
        <v>3060.4666666666672</v>
      </c>
      <c r="M78" s="276">
        <v>2987.3</v>
      </c>
      <c r="N78" s="276">
        <v>2923.3</v>
      </c>
      <c r="O78" s="291">
        <v>3642600</v>
      </c>
      <c r="P78" s="292">
        <v>4.6334602018864805E-3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381.5</v>
      </c>
      <c r="F79" s="288">
        <v>384.08333333333331</v>
      </c>
      <c r="G79" s="289">
        <v>378.16666666666663</v>
      </c>
      <c r="H79" s="289">
        <v>374.83333333333331</v>
      </c>
      <c r="I79" s="289">
        <v>368.91666666666663</v>
      </c>
      <c r="J79" s="289">
        <v>387.41666666666663</v>
      </c>
      <c r="K79" s="289">
        <v>393.33333333333326</v>
      </c>
      <c r="L79" s="289">
        <v>396.66666666666663</v>
      </c>
      <c r="M79" s="276">
        <v>390</v>
      </c>
      <c r="N79" s="276">
        <v>380.75</v>
      </c>
      <c r="O79" s="291">
        <v>30261250</v>
      </c>
      <c r="P79" s="292">
        <v>-3.0647382920110194E-2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284.5</v>
      </c>
      <c r="F80" s="288">
        <v>286.58333333333331</v>
      </c>
      <c r="G80" s="289">
        <v>281.81666666666661</v>
      </c>
      <c r="H80" s="289">
        <v>279.13333333333327</v>
      </c>
      <c r="I80" s="289">
        <v>274.36666666666656</v>
      </c>
      <c r="J80" s="289">
        <v>289.26666666666665</v>
      </c>
      <c r="K80" s="289">
        <v>294.03333333333342</v>
      </c>
      <c r="L80" s="289">
        <v>296.7166666666667</v>
      </c>
      <c r="M80" s="276">
        <v>291.35000000000002</v>
      </c>
      <c r="N80" s="276">
        <v>283.89999999999998</v>
      </c>
      <c r="O80" s="291">
        <v>28088100</v>
      </c>
      <c r="P80" s="292">
        <v>-2.024863439442456E-2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2355.8000000000002</v>
      </c>
      <c r="F81" s="288">
        <v>2351.4166666666665</v>
      </c>
      <c r="G81" s="289">
        <v>2332.833333333333</v>
      </c>
      <c r="H81" s="289">
        <v>2309.8666666666663</v>
      </c>
      <c r="I81" s="289">
        <v>2291.2833333333328</v>
      </c>
      <c r="J81" s="289">
        <v>2374.3833333333332</v>
      </c>
      <c r="K81" s="289">
        <v>2392.9666666666662</v>
      </c>
      <c r="L81" s="289">
        <v>2415.9333333333334</v>
      </c>
      <c r="M81" s="276">
        <v>2370</v>
      </c>
      <c r="N81" s="276">
        <v>2328.4499999999998</v>
      </c>
      <c r="O81" s="291">
        <v>7025700</v>
      </c>
      <c r="P81" s="292">
        <v>-3.6691209740446713E-2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225.15</v>
      </c>
      <c r="F82" s="288">
        <v>222.86666666666667</v>
      </c>
      <c r="G82" s="289">
        <v>217.88333333333335</v>
      </c>
      <c r="H82" s="289">
        <v>210.61666666666667</v>
      </c>
      <c r="I82" s="289">
        <v>205.63333333333335</v>
      </c>
      <c r="J82" s="289">
        <v>230.13333333333335</v>
      </c>
      <c r="K82" s="289">
        <v>235.1166666666667</v>
      </c>
      <c r="L82" s="289">
        <v>242.38333333333335</v>
      </c>
      <c r="M82" s="276">
        <v>227.85</v>
      </c>
      <c r="N82" s="276">
        <v>215.6</v>
      </c>
      <c r="O82" s="291">
        <v>26288000</v>
      </c>
      <c r="P82" s="292">
        <v>2.3907268775658054E-2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653</v>
      </c>
      <c r="F83" s="288">
        <v>651.33333333333337</v>
      </c>
      <c r="G83" s="289">
        <v>645.4666666666667</v>
      </c>
      <c r="H83" s="289">
        <v>637.93333333333328</v>
      </c>
      <c r="I83" s="289">
        <v>632.06666666666661</v>
      </c>
      <c r="J83" s="289">
        <v>658.86666666666679</v>
      </c>
      <c r="K83" s="289">
        <v>664.73333333333335</v>
      </c>
      <c r="L83" s="289">
        <v>672.26666666666688</v>
      </c>
      <c r="M83" s="276">
        <v>657.2</v>
      </c>
      <c r="N83" s="276">
        <v>643.79999999999995</v>
      </c>
      <c r="O83" s="291">
        <v>77144375</v>
      </c>
      <c r="P83" s="292">
        <v>-1.1295950375356854E-2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1476</v>
      </c>
      <c r="F84" s="288">
        <v>1479.8999999999999</v>
      </c>
      <c r="G84" s="289">
        <v>1462.7999999999997</v>
      </c>
      <c r="H84" s="289">
        <v>1449.6</v>
      </c>
      <c r="I84" s="289">
        <v>1432.4999999999998</v>
      </c>
      <c r="J84" s="289">
        <v>1493.0999999999997</v>
      </c>
      <c r="K84" s="289">
        <v>1510.1999999999996</v>
      </c>
      <c r="L84" s="289">
        <v>1523.3999999999996</v>
      </c>
      <c r="M84" s="276">
        <v>1497</v>
      </c>
      <c r="N84" s="276">
        <v>1466.7</v>
      </c>
      <c r="O84" s="291">
        <v>1146225</v>
      </c>
      <c r="P84" s="292">
        <v>1.4853323431117712E-3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526.45000000000005</v>
      </c>
      <c r="F85" s="288">
        <v>532.29999999999995</v>
      </c>
      <c r="G85" s="289">
        <v>518.94999999999993</v>
      </c>
      <c r="H85" s="289">
        <v>511.44999999999993</v>
      </c>
      <c r="I85" s="289">
        <v>498.09999999999991</v>
      </c>
      <c r="J85" s="289">
        <v>539.79999999999995</v>
      </c>
      <c r="K85" s="289">
        <v>553.14999999999986</v>
      </c>
      <c r="L85" s="289">
        <v>560.65</v>
      </c>
      <c r="M85" s="276">
        <v>545.65</v>
      </c>
      <c r="N85" s="276">
        <v>524.79999999999995</v>
      </c>
      <c r="O85" s="291">
        <v>7072500</v>
      </c>
      <c r="P85" s="292">
        <v>2.2554760355671222E-2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8.5500000000000007</v>
      </c>
      <c r="F86" s="288">
        <v>8.5499999999999989</v>
      </c>
      <c r="G86" s="289">
        <v>8.4999999999999982</v>
      </c>
      <c r="H86" s="289">
        <v>8.4499999999999993</v>
      </c>
      <c r="I86" s="289">
        <v>8.3999999999999986</v>
      </c>
      <c r="J86" s="289">
        <v>8.5999999999999979</v>
      </c>
      <c r="K86" s="289">
        <v>8.6499999999999986</v>
      </c>
      <c r="L86" s="289">
        <v>8.6999999999999975</v>
      </c>
      <c r="M86" s="276">
        <v>8.6</v>
      </c>
      <c r="N86" s="276">
        <v>8.5</v>
      </c>
      <c r="O86" s="291">
        <v>833840000</v>
      </c>
      <c r="P86" s="292">
        <v>7.2863190128794025E-2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58.05</v>
      </c>
      <c r="F87" s="288">
        <v>58.416666666666664</v>
      </c>
      <c r="G87" s="289">
        <v>57.483333333333327</v>
      </c>
      <c r="H87" s="289">
        <v>56.916666666666664</v>
      </c>
      <c r="I87" s="289">
        <v>55.983333333333327</v>
      </c>
      <c r="J87" s="289">
        <v>58.983333333333327</v>
      </c>
      <c r="K87" s="289">
        <v>59.916666666666664</v>
      </c>
      <c r="L87" s="289">
        <v>60.483333333333327</v>
      </c>
      <c r="M87" s="276">
        <v>59.35</v>
      </c>
      <c r="N87" s="276">
        <v>57.85</v>
      </c>
      <c r="O87" s="291">
        <v>149235500</v>
      </c>
      <c r="P87" s="292">
        <v>9.8354332733350484E-3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508.6</v>
      </c>
      <c r="F88" s="288">
        <v>509.33333333333331</v>
      </c>
      <c r="G88" s="289">
        <v>505.66666666666663</v>
      </c>
      <c r="H88" s="289">
        <v>502.73333333333329</v>
      </c>
      <c r="I88" s="289">
        <v>499.06666666666661</v>
      </c>
      <c r="J88" s="289">
        <v>512.26666666666665</v>
      </c>
      <c r="K88" s="289">
        <v>515.93333333333328</v>
      </c>
      <c r="L88" s="289">
        <v>518.86666666666667</v>
      </c>
      <c r="M88" s="276">
        <v>513</v>
      </c>
      <c r="N88" s="276">
        <v>506.4</v>
      </c>
      <c r="O88" s="291">
        <v>6924500</v>
      </c>
      <c r="P88" s="292">
        <v>1.2668409410818419E-2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1729.05</v>
      </c>
      <c r="F89" s="288">
        <v>1731.4166666666667</v>
      </c>
      <c r="G89" s="289">
        <v>1709.0333333333335</v>
      </c>
      <c r="H89" s="289">
        <v>1689.0166666666669</v>
      </c>
      <c r="I89" s="289">
        <v>1666.6333333333337</v>
      </c>
      <c r="J89" s="289">
        <v>1751.4333333333334</v>
      </c>
      <c r="K89" s="289">
        <v>1773.8166666666666</v>
      </c>
      <c r="L89" s="289">
        <v>1793.8333333333333</v>
      </c>
      <c r="M89" s="276">
        <v>1753.8</v>
      </c>
      <c r="N89" s="276">
        <v>1711.4</v>
      </c>
      <c r="O89" s="291">
        <v>3988500</v>
      </c>
      <c r="P89" s="292">
        <v>5.4321966693100715E-2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999.45</v>
      </c>
      <c r="F90" s="288">
        <v>998.88333333333333</v>
      </c>
      <c r="G90" s="289">
        <v>988.56666666666661</v>
      </c>
      <c r="H90" s="289">
        <v>977.68333333333328</v>
      </c>
      <c r="I90" s="289">
        <v>967.36666666666656</v>
      </c>
      <c r="J90" s="289">
        <v>1009.7666666666667</v>
      </c>
      <c r="K90" s="289">
        <v>1020.0833333333335</v>
      </c>
      <c r="L90" s="289">
        <v>1030.9666666666667</v>
      </c>
      <c r="M90" s="276">
        <v>1009.2</v>
      </c>
      <c r="N90" s="276">
        <v>988</v>
      </c>
      <c r="O90" s="291">
        <v>20483100</v>
      </c>
      <c r="P90" s="292">
        <v>-1.095128416844118E-2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241.7</v>
      </c>
      <c r="F91" s="288">
        <v>242.1</v>
      </c>
      <c r="G91" s="289">
        <v>240.85</v>
      </c>
      <c r="H91" s="289">
        <v>240</v>
      </c>
      <c r="I91" s="289">
        <v>238.75</v>
      </c>
      <c r="J91" s="289">
        <v>242.95</v>
      </c>
      <c r="K91" s="289">
        <v>244.2</v>
      </c>
      <c r="L91" s="289">
        <v>245.04999999999998</v>
      </c>
      <c r="M91" s="276">
        <v>243.35</v>
      </c>
      <c r="N91" s="276">
        <v>241.25</v>
      </c>
      <c r="O91" s="291">
        <v>11642400</v>
      </c>
      <c r="P91" s="292">
        <v>-3.1446540880503145E-2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1397.25</v>
      </c>
      <c r="F92" s="404">
        <v>1387.5166666666664</v>
      </c>
      <c r="G92" s="405">
        <v>1372.5833333333328</v>
      </c>
      <c r="H92" s="405">
        <v>1347.9166666666663</v>
      </c>
      <c r="I92" s="405">
        <v>1332.9833333333327</v>
      </c>
      <c r="J92" s="405">
        <v>1412.1833333333329</v>
      </c>
      <c r="K92" s="405">
        <v>1427.1166666666663</v>
      </c>
      <c r="L92" s="405">
        <v>1451.7833333333331</v>
      </c>
      <c r="M92" s="406">
        <v>1402.45</v>
      </c>
      <c r="N92" s="406">
        <v>1362.85</v>
      </c>
      <c r="O92" s="407">
        <v>32712000</v>
      </c>
      <c r="P92" s="408">
        <v>-1.056223004609633E-2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111.8</v>
      </c>
      <c r="F93" s="288">
        <v>111.33333333333333</v>
      </c>
      <c r="G93" s="289">
        <v>109.86666666666666</v>
      </c>
      <c r="H93" s="289">
        <v>107.93333333333334</v>
      </c>
      <c r="I93" s="289">
        <v>106.46666666666667</v>
      </c>
      <c r="J93" s="289">
        <v>113.26666666666665</v>
      </c>
      <c r="K93" s="289">
        <v>114.73333333333332</v>
      </c>
      <c r="L93" s="289">
        <v>116.66666666666664</v>
      </c>
      <c r="M93" s="276">
        <v>112.8</v>
      </c>
      <c r="N93" s="276">
        <v>109.4</v>
      </c>
      <c r="O93" s="291">
        <v>73138000</v>
      </c>
      <c r="P93" s="292">
        <v>-0.11742097419405444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1895.35</v>
      </c>
      <c r="F94" s="288">
        <v>1904.3666666666668</v>
      </c>
      <c r="G94" s="289">
        <v>1880.5833333333335</v>
      </c>
      <c r="H94" s="289">
        <v>1865.8166666666666</v>
      </c>
      <c r="I94" s="289">
        <v>1842.0333333333333</v>
      </c>
      <c r="J94" s="289">
        <v>1919.1333333333337</v>
      </c>
      <c r="K94" s="289">
        <v>1942.916666666667</v>
      </c>
      <c r="L94" s="289">
        <v>1957.6833333333338</v>
      </c>
      <c r="M94" s="276">
        <v>1928.15</v>
      </c>
      <c r="N94" s="276">
        <v>1889.6</v>
      </c>
      <c r="O94" s="291">
        <v>1331850</v>
      </c>
      <c r="P94" s="292">
        <v>-2.4342745861733205E-3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210.8</v>
      </c>
      <c r="F95" s="288">
        <v>211.25</v>
      </c>
      <c r="G95" s="289">
        <v>209.9</v>
      </c>
      <c r="H95" s="289">
        <v>209</v>
      </c>
      <c r="I95" s="289">
        <v>207.65</v>
      </c>
      <c r="J95" s="289">
        <v>212.15</v>
      </c>
      <c r="K95" s="289">
        <v>213.50000000000003</v>
      </c>
      <c r="L95" s="289">
        <v>214.4</v>
      </c>
      <c r="M95" s="276">
        <v>212.6</v>
      </c>
      <c r="N95" s="276">
        <v>210.35</v>
      </c>
      <c r="O95" s="291">
        <v>154534400</v>
      </c>
      <c r="P95" s="292">
        <v>4.8253706396926346E-2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389.65</v>
      </c>
      <c r="F96" s="288">
        <v>392.5</v>
      </c>
      <c r="G96" s="289">
        <v>383</v>
      </c>
      <c r="H96" s="289">
        <v>376.35</v>
      </c>
      <c r="I96" s="289">
        <v>366.85</v>
      </c>
      <c r="J96" s="289">
        <v>399.15</v>
      </c>
      <c r="K96" s="289">
        <v>408.65</v>
      </c>
      <c r="L96" s="289">
        <v>415.29999999999995</v>
      </c>
      <c r="M96" s="276">
        <v>402</v>
      </c>
      <c r="N96" s="276">
        <v>385.85</v>
      </c>
      <c r="O96" s="291">
        <v>34027500</v>
      </c>
      <c r="P96" s="292">
        <v>-2.2830066767176395E-2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681.55</v>
      </c>
      <c r="F97" s="288">
        <v>681.8</v>
      </c>
      <c r="G97" s="289">
        <v>672.69999999999993</v>
      </c>
      <c r="H97" s="289">
        <v>663.85</v>
      </c>
      <c r="I97" s="289">
        <v>654.75</v>
      </c>
      <c r="J97" s="289">
        <v>690.64999999999986</v>
      </c>
      <c r="K97" s="289">
        <v>699.74999999999977</v>
      </c>
      <c r="L97" s="289">
        <v>708.5999999999998</v>
      </c>
      <c r="M97" s="276">
        <v>690.9</v>
      </c>
      <c r="N97" s="276">
        <v>672.95</v>
      </c>
      <c r="O97" s="291">
        <v>38013300</v>
      </c>
      <c r="P97" s="292">
        <v>3.7318106465279055E-2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3139.6</v>
      </c>
      <c r="F98" s="288">
        <v>3118.0833333333335</v>
      </c>
      <c r="G98" s="289">
        <v>3087.2166666666672</v>
      </c>
      <c r="H98" s="289">
        <v>3034.8333333333335</v>
      </c>
      <c r="I98" s="289">
        <v>3003.9666666666672</v>
      </c>
      <c r="J98" s="289">
        <v>3170.4666666666672</v>
      </c>
      <c r="K98" s="289">
        <v>3201.333333333333</v>
      </c>
      <c r="L98" s="289">
        <v>3253.7166666666672</v>
      </c>
      <c r="M98" s="276">
        <v>3148.95</v>
      </c>
      <c r="N98" s="276">
        <v>3065.7</v>
      </c>
      <c r="O98" s="291">
        <v>1363250</v>
      </c>
      <c r="P98" s="292">
        <v>-2.5608194622279128E-3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1745.35</v>
      </c>
      <c r="F99" s="288">
        <v>1750.1333333333332</v>
      </c>
      <c r="G99" s="289">
        <v>1735.2666666666664</v>
      </c>
      <c r="H99" s="289">
        <v>1725.1833333333332</v>
      </c>
      <c r="I99" s="289">
        <v>1710.3166666666664</v>
      </c>
      <c r="J99" s="289">
        <v>1760.2166666666665</v>
      </c>
      <c r="K99" s="289">
        <v>1775.0833333333333</v>
      </c>
      <c r="L99" s="289">
        <v>1785.1666666666665</v>
      </c>
      <c r="M99" s="276">
        <v>1765</v>
      </c>
      <c r="N99" s="276">
        <v>1740.05</v>
      </c>
      <c r="O99" s="291">
        <v>14172000</v>
      </c>
      <c r="P99" s="292">
        <v>-1.7552616254887281E-2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88.7</v>
      </c>
      <c r="F100" s="288">
        <v>88.983333333333334</v>
      </c>
      <c r="G100" s="289">
        <v>88.016666666666666</v>
      </c>
      <c r="H100" s="289">
        <v>87.333333333333329</v>
      </c>
      <c r="I100" s="289">
        <v>86.36666666666666</v>
      </c>
      <c r="J100" s="289">
        <v>89.666666666666671</v>
      </c>
      <c r="K100" s="289">
        <v>90.63333333333334</v>
      </c>
      <c r="L100" s="289">
        <v>91.316666666666677</v>
      </c>
      <c r="M100" s="276">
        <v>89.95</v>
      </c>
      <c r="N100" s="276">
        <v>88.3</v>
      </c>
      <c r="O100" s="291">
        <v>54311464</v>
      </c>
      <c r="P100" s="292">
        <v>-4.7872340425531915E-2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2790.15</v>
      </c>
      <c r="F101" s="288">
        <v>2780.9166666666665</v>
      </c>
      <c r="G101" s="289">
        <v>2758.333333333333</v>
      </c>
      <c r="H101" s="289">
        <v>2726.5166666666664</v>
      </c>
      <c r="I101" s="289">
        <v>2703.9333333333329</v>
      </c>
      <c r="J101" s="289">
        <v>2812.7333333333331</v>
      </c>
      <c r="K101" s="289">
        <v>2835.3166666666662</v>
      </c>
      <c r="L101" s="289">
        <v>2867.1333333333332</v>
      </c>
      <c r="M101" s="276">
        <v>2803.5</v>
      </c>
      <c r="N101" s="276">
        <v>2749.1</v>
      </c>
      <c r="O101" s="291">
        <v>474250</v>
      </c>
      <c r="P101" s="292">
        <v>-0.14046216583597643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449.35</v>
      </c>
      <c r="F102" s="288">
        <v>450.81666666666661</v>
      </c>
      <c r="G102" s="289">
        <v>446.93333333333322</v>
      </c>
      <c r="H102" s="289">
        <v>444.51666666666659</v>
      </c>
      <c r="I102" s="289">
        <v>440.63333333333321</v>
      </c>
      <c r="J102" s="289">
        <v>453.23333333333323</v>
      </c>
      <c r="K102" s="289">
        <v>457.11666666666667</v>
      </c>
      <c r="L102" s="289">
        <v>459.53333333333325</v>
      </c>
      <c r="M102" s="276">
        <v>454.7</v>
      </c>
      <c r="N102" s="276">
        <v>448.4</v>
      </c>
      <c r="O102" s="291">
        <v>6014000</v>
      </c>
      <c r="P102" s="292">
        <v>-3.2185387833923398E-2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1471.85</v>
      </c>
      <c r="F103" s="288">
        <v>1467.9833333333333</v>
      </c>
      <c r="G103" s="289">
        <v>1458.3166666666666</v>
      </c>
      <c r="H103" s="289">
        <v>1444.7833333333333</v>
      </c>
      <c r="I103" s="289">
        <v>1435.1166666666666</v>
      </c>
      <c r="J103" s="289">
        <v>1481.5166666666667</v>
      </c>
      <c r="K103" s="289">
        <v>1491.1833333333332</v>
      </c>
      <c r="L103" s="289">
        <v>1504.7166666666667</v>
      </c>
      <c r="M103" s="276">
        <v>1477.65</v>
      </c>
      <c r="N103" s="276">
        <v>1454.45</v>
      </c>
      <c r="O103" s="291">
        <v>13326200</v>
      </c>
      <c r="P103" s="292">
        <v>-4.6019593315221867E-2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3805.8</v>
      </c>
      <c r="F104" s="288">
        <v>3770</v>
      </c>
      <c r="G104" s="289">
        <v>3720</v>
      </c>
      <c r="H104" s="289">
        <v>3634.2</v>
      </c>
      <c r="I104" s="289">
        <v>3584.2</v>
      </c>
      <c r="J104" s="289">
        <v>3855.8</v>
      </c>
      <c r="K104" s="289">
        <v>3905.8</v>
      </c>
      <c r="L104" s="289">
        <v>3991.6000000000004</v>
      </c>
      <c r="M104" s="276">
        <v>3820</v>
      </c>
      <c r="N104" s="276">
        <v>3684.2</v>
      </c>
      <c r="O104" s="291">
        <v>713550</v>
      </c>
      <c r="P104" s="292">
        <v>-1.3888888888888888E-2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2707.8</v>
      </c>
      <c r="F105" s="288">
        <v>2680.85</v>
      </c>
      <c r="G105" s="289">
        <v>2641.95</v>
      </c>
      <c r="H105" s="289">
        <v>2576.1</v>
      </c>
      <c r="I105" s="289">
        <v>2537.1999999999998</v>
      </c>
      <c r="J105" s="289">
        <v>2746.7</v>
      </c>
      <c r="K105" s="289">
        <v>2785.6000000000004</v>
      </c>
      <c r="L105" s="289">
        <v>2851.45</v>
      </c>
      <c r="M105" s="276">
        <v>2719.75</v>
      </c>
      <c r="N105" s="276">
        <v>2615</v>
      </c>
      <c r="O105" s="291">
        <v>406000</v>
      </c>
      <c r="P105" s="292">
        <v>-6.0185185185185182E-2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1195.8</v>
      </c>
      <c r="F106" s="288">
        <v>1202.7666666666667</v>
      </c>
      <c r="G106" s="289">
        <v>1187.5333333333333</v>
      </c>
      <c r="H106" s="289">
        <v>1179.2666666666667</v>
      </c>
      <c r="I106" s="289">
        <v>1164.0333333333333</v>
      </c>
      <c r="J106" s="289">
        <v>1211.0333333333333</v>
      </c>
      <c r="K106" s="289">
        <v>1226.2666666666664</v>
      </c>
      <c r="L106" s="289">
        <v>1234.5333333333333</v>
      </c>
      <c r="M106" s="276">
        <v>1218</v>
      </c>
      <c r="N106" s="276">
        <v>1194.5</v>
      </c>
      <c r="O106" s="291">
        <v>8645350</v>
      </c>
      <c r="P106" s="292">
        <v>-4.4048551292090836E-3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822</v>
      </c>
      <c r="F107" s="288">
        <v>820.30000000000007</v>
      </c>
      <c r="G107" s="289">
        <v>812.95000000000016</v>
      </c>
      <c r="H107" s="289">
        <v>803.90000000000009</v>
      </c>
      <c r="I107" s="289">
        <v>796.55000000000018</v>
      </c>
      <c r="J107" s="289">
        <v>829.35000000000014</v>
      </c>
      <c r="K107" s="289">
        <v>836.7</v>
      </c>
      <c r="L107" s="289">
        <v>845.75000000000011</v>
      </c>
      <c r="M107" s="276">
        <v>827.65</v>
      </c>
      <c r="N107" s="276">
        <v>811.25</v>
      </c>
      <c r="O107" s="291">
        <v>9116800</v>
      </c>
      <c r="P107" s="292">
        <v>-2.6534120636818894E-2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155.75</v>
      </c>
      <c r="F108" s="288">
        <v>157.18333333333334</v>
      </c>
      <c r="G108" s="289">
        <v>154.01666666666668</v>
      </c>
      <c r="H108" s="289">
        <v>152.28333333333333</v>
      </c>
      <c r="I108" s="289">
        <v>149.11666666666667</v>
      </c>
      <c r="J108" s="289">
        <v>158.91666666666669</v>
      </c>
      <c r="K108" s="289">
        <v>162.08333333333331</v>
      </c>
      <c r="L108" s="289">
        <v>163.81666666666669</v>
      </c>
      <c r="M108" s="276">
        <v>160.35</v>
      </c>
      <c r="N108" s="276">
        <v>155.44999999999999</v>
      </c>
      <c r="O108" s="291">
        <v>42360000</v>
      </c>
      <c r="P108" s="292">
        <v>4.9450004954910316E-2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160.5</v>
      </c>
      <c r="F109" s="288">
        <v>161.76666666666665</v>
      </c>
      <c r="G109" s="289">
        <v>158.33333333333331</v>
      </c>
      <c r="H109" s="289">
        <v>156.16666666666666</v>
      </c>
      <c r="I109" s="289">
        <v>152.73333333333332</v>
      </c>
      <c r="J109" s="289">
        <v>163.93333333333331</v>
      </c>
      <c r="K109" s="289">
        <v>167.36666666666665</v>
      </c>
      <c r="L109" s="289">
        <v>169.5333333333333</v>
      </c>
      <c r="M109" s="276">
        <v>165.2</v>
      </c>
      <c r="N109" s="276">
        <v>159.6</v>
      </c>
      <c r="O109" s="291">
        <v>28998000</v>
      </c>
      <c r="P109" s="292">
        <v>2.6114649681528664E-2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459.8</v>
      </c>
      <c r="F110" s="288">
        <v>461.55</v>
      </c>
      <c r="G110" s="289">
        <v>456.20000000000005</v>
      </c>
      <c r="H110" s="289">
        <v>452.6</v>
      </c>
      <c r="I110" s="289">
        <v>447.25000000000006</v>
      </c>
      <c r="J110" s="289">
        <v>465.15000000000003</v>
      </c>
      <c r="K110" s="289">
        <v>470.50000000000006</v>
      </c>
      <c r="L110" s="289">
        <v>474.1</v>
      </c>
      <c r="M110" s="276">
        <v>466.9</v>
      </c>
      <c r="N110" s="276">
        <v>457.95</v>
      </c>
      <c r="O110" s="291">
        <v>8908000</v>
      </c>
      <c r="P110" s="292">
        <v>-1.9374724790841038E-2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7020</v>
      </c>
      <c r="F111" s="288">
        <v>6989.2333333333336</v>
      </c>
      <c r="G111" s="289">
        <v>6934.0666666666675</v>
      </c>
      <c r="H111" s="289">
        <v>6848.1333333333341</v>
      </c>
      <c r="I111" s="289">
        <v>6792.9666666666681</v>
      </c>
      <c r="J111" s="289">
        <v>7075.166666666667</v>
      </c>
      <c r="K111" s="289">
        <v>7130.333333333333</v>
      </c>
      <c r="L111" s="289">
        <v>7216.2666666666664</v>
      </c>
      <c r="M111" s="276">
        <v>7044.4</v>
      </c>
      <c r="N111" s="276">
        <v>6903.3</v>
      </c>
      <c r="O111" s="291">
        <v>2288700</v>
      </c>
      <c r="P111" s="292">
        <v>-5.3513088788718417E-2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590.65</v>
      </c>
      <c r="F112" s="288">
        <v>591.55000000000007</v>
      </c>
      <c r="G112" s="289">
        <v>586.60000000000014</v>
      </c>
      <c r="H112" s="289">
        <v>582.55000000000007</v>
      </c>
      <c r="I112" s="289">
        <v>577.60000000000014</v>
      </c>
      <c r="J112" s="289">
        <v>595.60000000000014</v>
      </c>
      <c r="K112" s="289">
        <v>600.55000000000018</v>
      </c>
      <c r="L112" s="289">
        <v>604.60000000000014</v>
      </c>
      <c r="M112" s="276">
        <v>596.5</v>
      </c>
      <c r="N112" s="276">
        <v>587.5</v>
      </c>
      <c r="O112" s="291">
        <v>12531250</v>
      </c>
      <c r="P112" s="292">
        <v>-4.5329016284163415E-2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933.6</v>
      </c>
      <c r="F113" s="288">
        <v>942.19999999999993</v>
      </c>
      <c r="G113" s="289">
        <v>915.99999999999989</v>
      </c>
      <c r="H113" s="289">
        <v>898.4</v>
      </c>
      <c r="I113" s="289">
        <v>872.19999999999993</v>
      </c>
      <c r="J113" s="289">
        <v>959.79999999999984</v>
      </c>
      <c r="K113" s="289">
        <v>985.99999999999989</v>
      </c>
      <c r="L113" s="289">
        <v>1003.5999999999998</v>
      </c>
      <c r="M113" s="276">
        <v>968.4</v>
      </c>
      <c r="N113" s="276">
        <v>924.6</v>
      </c>
      <c r="O113" s="291">
        <v>2196350</v>
      </c>
      <c r="P113" s="292">
        <v>-2.3619722468260999E-3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1187.9000000000001</v>
      </c>
      <c r="F114" s="288">
        <v>1175.5166666666667</v>
      </c>
      <c r="G114" s="289">
        <v>1154.0333333333333</v>
      </c>
      <c r="H114" s="289">
        <v>1120.1666666666667</v>
      </c>
      <c r="I114" s="289">
        <v>1098.6833333333334</v>
      </c>
      <c r="J114" s="289">
        <v>1209.3833333333332</v>
      </c>
      <c r="K114" s="289">
        <v>1230.8666666666663</v>
      </c>
      <c r="L114" s="289">
        <v>1264.7333333333331</v>
      </c>
      <c r="M114" s="276">
        <v>1197</v>
      </c>
      <c r="N114" s="276">
        <v>1141.6500000000001</v>
      </c>
      <c r="O114" s="291">
        <v>1770000</v>
      </c>
      <c r="P114" s="292">
        <v>-3.3420707732634336E-2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2209.1</v>
      </c>
      <c r="F115" s="288">
        <v>2197.1833333333329</v>
      </c>
      <c r="G115" s="289">
        <v>2176.766666666666</v>
      </c>
      <c r="H115" s="289">
        <v>2144.4333333333329</v>
      </c>
      <c r="I115" s="289">
        <v>2124.016666666666</v>
      </c>
      <c r="J115" s="289">
        <v>2229.516666666666</v>
      </c>
      <c r="K115" s="289">
        <v>2249.9333333333329</v>
      </c>
      <c r="L115" s="289">
        <v>2282.266666666666</v>
      </c>
      <c r="M115" s="276">
        <v>2217.6</v>
      </c>
      <c r="N115" s="276">
        <v>2164.85</v>
      </c>
      <c r="O115" s="291">
        <v>1962800</v>
      </c>
      <c r="P115" s="292">
        <v>0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234.1</v>
      </c>
      <c r="F116" s="288">
        <v>237.46666666666667</v>
      </c>
      <c r="G116" s="289">
        <v>229.63333333333333</v>
      </c>
      <c r="H116" s="289">
        <v>225.16666666666666</v>
      </c>
      <c r="I116" s="289">
        <v>217.33333333333331</v>
      </c>
      <c r="J116" s="289">
        <v>241.93333333333334</v>
      </c>
      <c r="K116" s="289">
        <v>249.76666666666665</v>
      </c>
      <c r="L116" s="289">
        <v>254.23333333333335</v>
      </c>
      <c r="M116" s="276">
        <v>245.3</v>
      </c>
      <c r="N116" s="276">
        <v>233</v>
      </c>
      <c r="O116" s="291">
        <v>29085000</v>
      </c>
      <c r="P116" s="292">
        <v>-1.5519488212297121E-2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1915.55</v>
      </c>
      <c r="F117" s="288">
        <v>1908</v>
      </c>
      <c r="G117" s="289">
        <v>1890.1</v>
      </c>
      <c r="H117" s="289">
        <v>1864.6499999999999</v>
      </c>
      <c r="I117" s="289">
        <v>1846.7499999999998</v>
      </c>
      <c r="J117" s="289">
        <v>1933.45</v>
      </c>
      <c r="K117" s="289">
        <v>1951.3500000000001</v>
      </c>
      <c r="L117" s="289">
        <v>1976.8000000000002</v>
      </c>
      <c r="M117" s="276">
        <v>1925.9</v>
      </c>
      <c r="N117" s="276">
        <v>1882.55</v>
      </c>
      <c r="O117" s="291">
        <v>304850</v>
      </c>
      <c r="P117" s="292">
        <v>-9.3719806763285021E-2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81711.55</v>
      </c>
      <c r="F118" s="288">
        <v>82068.21666666666</v>
      </c>
      <c r="G118" s="289">
        <v>81237.43333333332</v>
      </c>
      <c r="H118" s="289">
        <v>80763.316666666666</v>
      </c>
      <c r="I118" s="289">
        <v>79932.533333333326</v>
      </c>
      <c r="J118" s="289">
        <v>82542.333333333314</v>
      </c>
      <c r="K118" s="289">
        <v>83373.116666666669</v>
      </c>
      <c r="L118" s="289">
        <v>83847.233333333308</v>
      </c>
      <c r="M118" s="276">
        <v>82899</v>
      </c>
      <c r="N118" s="276">
        <v>81594.100000000006</v>
      </c>
      <c r="O118" s="291">
        <v>47710</v>
      </c>
      <c r="P118" s="292">
        <v>3.1539108494533221E-3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1273.05</v>
      </c>
      <c r="F119" s="288">
        <v>1278.3</v>
      </c>
      <c r="G119" s="289">
        <v>1263.3999999999999</v>
      </c>
      <c r="H119" s="289">
        <v>1253.75</v>
      </c>
      <c r="I119" s="289">
        <v>1238.8499999999999</v>
      </c>
      <c r="J119" s="289">
        <v>1287.9499999999998</v>
      </c>
      <c r="K119" s="289">
        <v>1302.8499999999999</v>
      </c>
      <c r="L119" s="289">
        <v>1312.4999999999998</v>
      </c>
      <c r="M119" s="276">
        <v>1293.2</v>
      </c>
      <c r="N119" s="276">
        <v>1268.6500000000001</v>
      </c>
      <c r="O119" s="291">
        <v>2661750</v>
      </c>
      <c r="P119" s="292">
        <v>6.5229722064662505E-3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349.75</v>
      </c>
      <c r="F120" s="288">
        <v>349.76666666666665</v>
      </c>
      <c r="G120" s="289">
        <v>348.43333333333328</v>
      </c>
      <c r="H120" s="289">
        <v>347.11666666666662</v>
      </c>
      <c r="I120" s="289">
        <v>345.78333333333325</v>
      </c>
      <c r="J120" s="289">
        <v>351.08333333333331</v>
      </c>
      <c r="K120" s="289">
        <v>352.41666666666669</v>
      </c>
      <c r="L120" s="289">
        <v>353.73333333333335</v>
      </c>
      <c r="M120" s="276">
        <v>351.1</v>
      </c>
      <c r="N120" s="276">
        <v>348.45</v>
      </c>
      <c r="O120" s="291">
        <v>1212800</v>
      </c>
      <c r="P120" s="292">
        <v>-1.0443864229765013E-2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71.75</v>
      </c>
      <c r="F121" s="288">
        <v>71.8</v>
      </c>
      <c r="G121" s="289">
        <v>70.199999999999989</v>
      </c>
      <c r="H121" s="289">
        <v>68.649999999999991</v>
      </c>
      <c r="I121" s="289">
        <v>67.049999999999983</v>
      </c>
      <c r="J121" s="289">
        <v>73.349999999999994</v>
      </c>
      <c r="K121" s="289">
        <v>74.949999999999989</v>
      </c>
      <c r="L121" s="289">
        <v>76.5</v>
      </c>
      <c r="M121" s="276">
        <v>73.400000000000006</v>
      </c>
      <c r="N121" s="276">
        <v>70.25</v>
      </c>
      <c r="O121" s="291">
        <v>85765000</v>
      </c>
      <c r="P121" s="292">
        <v>-1.5609756097560976E-2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4527.55</v>
      </c>
      <c r="F122" s="288">
        <v>4462.8</v>
      </c>
      <c r="G122" s="289">
        <v>4380.75</v>
      </c>
      <c r="H122" s="289">
        <v>4233.95</v>
      </c>
      <c r="I122" s="289">
        <v>4151.8999999999996</v>
      </c>
      <c r="J122" s="289">
        <v>4609.6000000000004</v>
      </c>
      <c r="K122" s="289">
        <v>4691.6500000000015</v>
      </c>
      <c r="L122" s="289">
        <v>4838.4500000000007</v>
      </c>
      <c r="M122" s="276">
        <v>4544.8500000000004</v>
      </c>
      <c r="N122" s="276">
        <v>4316</v>
      </c>
      <c r="O122" s="291">
        <v>1473875</v>
      </c>
      <c r="P122" s="292">
        <v>8.0362486107548939E-3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3215.55</v>
      </c>
      <c r="F123" s="288">
        <v>3248.1333333333332</v>
      </c>
      <c r="G123" s="289">
        <v>3176.8166666666666</v>
      </c>
      <c r="H123" s="289">
        <v>3138.0833333333335</v>
      </c>
      <c r="I123" s="289">
        <v>3066.7666666666669</v>
      </c>
      <c r="J123" s="289">
        <v>3286.8666666666663</v>
      </c>
      <c r="K123" s="289">
        <v>3358.1833333333329</v>
      </c>
      <c r="L123" s="289">
        <v>3396.9166666666661</v>
      </c>
      <c r="M123" s="276">
        <v>3319.45</v>
      </c>
      <c r="N123" s="276">
        <v>3209.4</v>
      </c>
      <c r="O123" s="291">
        <v>404100</v>
      </c>
      <c r="P123" s="292">
        <v>3.1591039632395172E-2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17529.400000000001</v>
      </c>
      <c r="F124" s="288">
        <v>17505.416666666668</v>
      </c>
      <c r="G124" s="289">
        <v>17393.983333333337</v>
      </c>
      <c r="H124" s="289">
        <v>17258.566666666669</v>
      </c>
      <c r="I124" s="289">
        <v>17147.133333333339</v>
      </c>
      <c r="J124" s="289">
        <v>17640.833333333336</v>
      </c>
      <c r="K124" s="289">
        <v>17752.266666666663</v>
      </c>
      <c r="L124" s="289">
        <v>17887.683333333334</v>
      </c>
      <c r="M124" s="276">
        <v>17616.849999999999</v>
      </c>
      <c r="N124" s="276">
        <v>17370</v>
      </c>
      <c r="O124" s="291">
        <v>243050</v>
      </c>
      <c r="P124" s="292">
        <v>-4.7609717868338557E-2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177.25</v>
      </c>
      <c r="F125" s="288">
        <v>178.45000000000002</v>
      </c>
      <c r="G125" s="289">
        <v>175.15000000000003</v>
      </c>
      <c r="H125" s="289">
        <v>173.05</v>
      </c>
      <c r="I125" s="289">
        <v>169.75000000000003</v>
      </c>
      <c r="J125" s="289">
        <v>180.55000000000004</v>
      </c>
      <c r="K125" s="289">
        <v>183.85000000000005</v>
      </c>
      <c r="L125" s="289">
        <v>185.95000000000005</v>
      </c>
      <c r="M125" s="276">
        <v>181.75</v>
      </c>
      <c r="N125" s="276">
        <v>176.35</v>
      </c>
      <c r="O125" s="291">
        <v>63449000</v>
      </c>
      <c r="P125" s="292">
        <v>-2.8817557173623217E-2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111.25</v>
      </c>
      <c r="F126" s="288">
        <v>111.98333333333333</v>
      </c>
      <c r="G126" s="289">
        <v>110.26666666666667</v>
      </c>
      <c r="H126" s="289">
        <v>109.28333333333333</v>
      </c>
      <c r="I126" s="289">
        <v>107.56666666666666</v>
      </c>
      <c r="J126" s="289">
        <v>112.96666666666667</v>
      </c>
      <c r="K126" s="289">
        <v>114.68333333333334</v>
      </c>
      <c r="L126" s="289">
        <v>115.66666666666667</v>
      </c>
      <c r="M126" s="276">
        <v>113.7</v>
      </c>
      <c r="N126" s="276">
        <v>111</v>
      </c>
      <c r="O126" s="291">
        <v>81299100</v>
      </c>
      <c r="P126" s="292">
        <v>-4.1078391824660485E-2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113.45</v>
      </c>
      <c r="F127" s="288">
        <v>114.03333333333335</v>
      </c>
      <c r="G127" s="289">
        <v>112.56666666666669</v>
      </c>
      <c r="H127" s="289">
        <v>111.68333333333335</v>
      </c>
      <c r="I127" s="289">
        <v>110.2166666666667</v>
      </c>
      <c r="J127" s="289">
        <v>114.91666666666669</v>
      </c>
      <c r="K127" s="289">
        <v>116.38333333333335</v>
      </c>
      <c r="L127" s="289">
        <v>117.26666666666668</v>
      </c>
      <c r="M127" s="276">
        <v>115.5</v>
      </c>
      <c r="N127" s="276">
        <v>113.15</v>
      </c>
      <c r="O127" s="291">
        <v>50103900</v>
      </c>
      <c r="P127" s="292">
        <v>-5.6135770234986948E-2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31798.5</v>
      </c>
      <c r="F128" s="288">
        <v>31667.883333333331</v>
      </c>
      <c r="G128" s="289">
        <v>31437.966666666664</v>
      </c>
      <c r="H128" s="289">
        <v>31077.433333333331</v>
      </c>
      <c r="I128" s="289">
        <v>30847.516666666663</v>
      </c>
      <c r="J128" s="289">
        <v>32028.416666666664</v>
      </c>
      <c r="K128" s="289">
        <v>32258.333333333336</v>
      </c>
      <c r="L128" s="289">
        <v>32618.866666666665</v>
      </c>
      <c r="M128" s="276">
        <v>31897.8</v>
      </c>
      <c r="N128" s="276">
        <v>31307.35</v>
      </c>
      <c r="O128" s="291">
        <v>83100</v>
      </c>
      <c r="P128" s="292">
        <v>-7.728181212524983E-2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1702.35</v>
      </c>
      <c r="F129" s="288">
        <v>1711.0666666666666</v>
      </c>
      <c r="G129" s="289">
        <v>1688.3833333333332</v>
      </c>
      <c r="H129" s="289">
        <v>1674.4166666666665</v>
      </c>
      <c r="I129" s="289">
        <v>1651.7333333333331</v>
      </c>
      <c r="J129" s="289">
        <v>1725.0333333333333</v>
      </c>
      <c r="K129" s="289">
        <v>1747.7166666666667</v>
      </c>
      <c r="L129" s="289">
        <v>1761.6833333333334</v>
      </c>
      <c r="M129" s="276">
        <v>1733.75</v>
      </c>
      <c r="N129" s="276">
        <v>1697.1</v>
      </c>
      <c r="O129" s="291">
        <v>3463350</v>
      </c>
      <c r="P129" s="292">
        <v>5.2681992337164753E-3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234.2</v>
      </c>
      <c r="F130" s="288">
        <v>235.05000000000004</v>
      </c>
      <c r="G130" s="289">
        <v>232.95000000000007</v>
      </c>
      <c r="H130" s="289">
        <v>231.70000000000005</v>
      </c>
      <c r="I130" s="289">
        <v>229.60000000000008</v>
      </c>
      <c r="J130" s="289">
        <v>236.30000000000007</v>
      </c>
      <c r="K130" s="289">
        <v>238.40000000000003</v>
      </c>
      <c r="L130" s="289">
        <v>239.65000000000006</v>
      </c>
      <c r="M130" s="276">
        <v>237.15</v>
      </c>
      <c r="N130" s="276">
        <v>233.8</v>
      </c>
      <c r="O130" s="291">
        <v>17715000</v>
      </c>
      <c r="P130" s="292">
        <v>8.4745762711864404E-4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117.9</v>
      </c>
      <c r="F131" s="288">
        <v>118.43333333333332</v>
      </c>
      <c r="G131" s="289">
        <v>117.31666666666665</v>
      </c>
      <c r="H131" s="289">
        <v>116.73333333333332</v>
      </c>
      <c r="I131" s="289">
        <v>115.61666666666665</v>
      </c>
      <c r="J131" s="289">
        <v>119.01666666666665</v>
      </c>
      <c r="K131" s="289">
        <v>120.13333333333333</v>
      </c>
      <c r="L131" s="289">
        <v>120.71666666666665</v>
      </c>
      <c r="M131" s="276">
        <v>119.55</v>
      </c>
      <c r="N131" s="276">
        <v>117.85</v>
      </c>
      <c r="O131" s="291">
        <v>36976800</v>
      </c>
      <c r="P131" s="292">
        <v>-4.8348492101483967E-2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5276.25</v>
      </c>
      <c r="F132" s="288">
        <v>5276.25</v>
      </c>
      <c r="G132" s="289">
        <v>5252.55</v>
      </c>
      <c r="H132" s="289">
        <v>5228.8500000000004</v>
      </c>
      <c r="I132" s="289">
        <v>5205.1500000000005</v>
      </c>
      <c r="J132" s="289">
        <v>5299.95</v>
      </c>
      <c r="K132" s="289">
        <v>5323.6500000000005</v>
      </c>
      <c r="L132" s="289">
        <v>5347.3499999999995</v>
      </c>
      <c r="M132" s="276">
        <v>5299.95</v>
      </c>
      <c r="N132" s="276">
        <v>5252.55</v>
      </c>
      <c r="O132" s="291">
        <v>235125</v>
      </c>
      <c r="P132" s="292">
        <v>-4.4692737430167599E-2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2099.1999999999998</v>
      </c>
      <c r="F133" s="288">
        <v>2085.35</v>
      </c>
      <c r="G133" s="289">
        <v>2067.75</v>
      </c>
      <c r="H133" s="289">
        <v>2036.3000000000002</v>
      </c>
      <c r="I133" s="289">
        <v>2018.7000000000003</v>
      </c>
      <c r="J133" s="289">
        <v>2116.7999999999997</v>
      </c>
      <c r="K133" s="289">
        <v>2134.3999999999992</v>
      </c>
      <c r="L133" s="289">
        <v>2165.8499999999995</v>
      </c>
      <c r="M133" s="276">
        <v>2102.9499999999998</v>
      </c>
      <c r="N133" s="276">
        <v>2053.9</v>
      </c>
      <c r="O133" s="291">
        <v>2600000</v>
      </c>
      <c r="P133" s="292">
        <v>0.1108737449262978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2566.25</v>
      </c>
      <c r="F134" s="288">
        <v>2564.5166666666669</v>
      </c>
      <c r="G134" s="289">
        <v>2544.0333333333338</v>
      </c>
      <c r="H134" s="289">
        <v>2521.8166666666671</v>
      </c>
      <c r="I134" s="289">
        <v>2501.3333333333339</v>
      </c>
      <c r="J134" s="289">
        <v>2586.7333333333336</v>
      </c>
      <c r="K134" s="289">
        <v>2607.2166666666662</v>
      </c>
      <c r="L134" s="289">
        <v>2629.4333333333334</v>
      </c>
      <c r="M134" s="276">
        <v>2585</v>
      </c>
      <c r="N134" s="276">
        <v>2542.3000000000002</v>
      </c>
      <c r="O134" s="291">
        <v>622750</v>
      </c>
      <c r="P134" s="292">
        <v>-6.4237415477084905E-2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39.299999999999997</v>
      </c>
      <c r="F135" s="288">
        <v>39.366666666666667</v>
      </c>
      <c r="G135" s="289">
        <v>38.533333333333331</v>
      </c>
      <c r="H135" s="289">
        <v>37.766666666666666</v>
      </c>
      <c r="I135" s="289">
        <v>36.93333333333333</v>
      </c>
      <c r="J135" s="289">
        <v>40.133333333333333</v>
      </c>
      <c r="K135" s="289">
        <v>40.966666666666661</v>
      </c>
      <c r="L135" s="289">
        <v>41.733333333333334</v>
      </c>
      <c r="M135" s="276">
        <v>40.200000000000003</v>
      </c>
      <c r="N135" s="276">
        <v>38.6</v>
      </c>
      <c r="O135" s="291">
        <v>242528000</v>
      </c>
      <c r="P135" s="292">
        <v>-5.8801614405464143E-2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225.85</v>
      </c>
      <c r="F136" s="288">
        <v>227.98333333333335</v>
      </c>
      <c r="G136" s="289">
        <v>223.16666666666669</v>
      </c>
      <c r="H136" s="289">
        <v>220.48333333333335</v>
      </c>
      <c r="I136" s="289">
        <v>215.66666666666669</v>
      </c>
      <c r="J136" s="289">
        <v>230.66666666666669</v>
      </c>
      <c r="K136" s="289">
        <v>235.48333333333335</v>
      </c>
      <c r="L136" s="289">
        <v>238.16666666666669</v>
      </c>
      <c r="M136" s="276">
        <v>232.8</v>
      </c>
      <c r="N136" s="276">
        <v>225.3</v>
      </c>
      <c r="O136" s="291">
        <v>17976000</v>
      </c>
      <c r="P136" s="292">
        <v>-3.105590062111801E-3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1265.2</v>
      </c>
      <c r="F137" s="288">
        <v>1276.7666666666667</v>
      </c>
      <c r="G137" s="289">
        <v>1243.9333333333334</v>
      </c>
      <c r="H137" s="289">
        <v>1222.6666666666667</v>
      </c>
      <c r="I137" s="289">
        <v>1189.8333333333335</v>
      </c>
      <c r="J137" s="289">
        <v>1298.0333333333333</v>
      </c>
      <c r="K137" s="289">
        <v>1330.8666666666668</v>
      </c>
      <c r="L137" s="289">
        <v>1352.1333333333332</v>
      </c>
      <c r="M137" s="276">
        <v>1309.5999999999999</v>
      </c>
      <c r="N137" s="276">
        <v>1255.5</v>
      </c>
      <c r="O137" s="291">
        <v>1671549</v>
      </c>
      <c r="P137" s="292">
        <v>-0.10327510917030568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948.15</v>
      </c>
      <c r="F138" s="288">
        <v>945.36666666666679</v>
      </c>
      <c r="G138" s="289">
        <v>935.73333333333358</v>
      </c>
      <c r="H138" s="289">
        <v>923.31666666666683</v>
      </c>
      <c r="I138" s="289">
        <v>913.68333333333362</v>
      </c>
      <c r="J138" s="289">
        <v>957.78333333333353</v>
      </c>
      <c r="K138" s="289">
        <v>967.41666666666674</v>
      </c>
      <c r="L138" s="289">
        <v>979.83333333333348</v>
      </c>
      <c r="M138" s="276">
        <v>955</v>
      </c>
      <c r="N138" s="276">
        <v>932.95</v>
      </c>
      <c r="O138" s="291">
        <v>2386800</v>
      </c>
      <c r="P138" s="292">
        <v>-1.9210618232623121E-2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207.8</v>
      </c>
      <c r="F139" s="288">
        <v>206.88333333333335</v>
      </c>
      <c r="G139" s="289">
        <v>204.2166666666667</v>
      </c>
      <c r="H139" s="289">
        <v>200.63333333333335</v>
      </c>
      <c r="I139" s="289">
        <v>197.9666666666667</v>
      </c>
      <c r="J139" s="289">
        <v>210.4666666666667</v>
      </c>
      <c r="K139" s="289">
        <v>213.13333333333338</v>
      </c>
      <c r="L139" s="289">
        <v>216.7166666666667</v>
      </c>
      <c r="M139" s="276">
        <v>209.55</v>
      </c>
      <c r="N139" s="276">
        <v>203.3</v>
      </c>
      <c r="O139" s="291">
        <v>24560100</v>
      </c>
      <c r="P139" s="292">
        <v>-4.700904924197908E-3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141.5</v>
      </c>
      <c r="F140" s="288">
        <v>142.21666666666667</v>
      </c>
      <c r="G140" s="289">
        <v>140.58333333333334</v>
      </c>
      <c r="H140" s="289">
        <v>139.66666666666669</v>
      </c>
      <c r="I140" s="289">
        <v>138.03333333333336</v>
      </c>
      <c r="J140" s="289">
        <v>143.13333333333333</v>
      </c>
      <c r="K140" s="289">
        <v>144.76666666666665</v>
      </c>
      <c r="L140" s="289">
        <v>145.68333333333331</v>
      </c>
      <c r="M140" s="276">
        <v>143.85</v>
      </c>
      <c r="N140" s="276">
        <v>141.30000000000001</v>
      </c>
      <c r="O140" s="291">
        <v>15342000</v>
      </c>
      <c r="P140" s="292">
        <v>-3.9444027047332832E-2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1970.7</v>
      </c>
      <c r="F141" s="288">
        <v>1971.6833333333332</v>
      </c>
      <c r="G141" s="289">
        <v>1964.3666666666663</v>
      </c>
      <c r="H141" s="289">
        <v>1958.0333333333331</v>
      </c>
      <c r="I141" s="289">
        <v>1950.7166666666662</v>
      </c>
      <c r="J141" s="289">
        <v>1978.0166666666664</v>
      </c>
      <c r="K141" s="289">
        <v>1985.3333333333335</v>
      </c>
      <c r="L141" s="289">
        <v>1991.6666666666665</v>
      </c>
      <c r="M141" s="276">
        <v>1979</v>
      </c>
      <c r="N141" s="276">
        <v>1965.35</v>
      </c>
      <c r="O141" s="291">
        <v>30028250</v>
      </c>
      <c r="P141" s="292">
        <v>-3.4514515178919597E-3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118.8</v>
      </c>
      <c r="F142" s="288">
        <v>120.2</v>
      </c>
      <c r="G142" s="289">
        <v>116.4</v>
      </c>
      <c r="H142" s="289">
        <v>114</v>
      </c>
      <c r="I142" s="289">
        <v>110.2</v>
      </c>
      <c r="J142" s="289">
        <v>122.60000000000001</v>
      </c>
      <c r="K142" s="289">
        <v>126.39999999999999</v>
      </c>
      <c r="L142" s="289">
        <v>128.80000000000001</v>
      </c>
      <c r="M142" s="276">
        <v>124</v>
      </c>
      <c r="N142" s="276">
        <v>117.8</v>
      </c>
      <c r="O142" s="291">
        <v>155097000</v>
      </c>
      <c r="P142" s="292">
        <v>9.8973153532104421E-3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971.9</v>
      </c>
      <c r="F143" s="288">
        <v>974</v>
      </c>
      <c r="G143" s="289">
        <v>968.1</v>
      </c>
      <c r="H143" s="289">
        <v>964.30000000000007</v>
      </c>
      <c r="I143" s="289">
        <v>958.40000000000009</v>
      </c>
      <c r="J143" s="289">
        <v>977.8</v>
      </c>
      <c r="K143" s="289">
        <v>983.7</v>
      </c>
      <c r="L143" s="289">
        <v>987.49999999999989</v>
      </c>
      <c r="M143" s="276">
        <v>979.9</v>
      </c>
      <c r="N143" s="276">
        <v>970.2</v>
      </c>
      <c r="O143" s="291">
        <v>7560000</v>
      </c>
      <c r="P143" s="292">
        <v>7.8992100789921013E-3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414.15</v>
      </c>
      <c r="F144" s="288">
        <v>414.90000000000003</v>
      </c>
      <c r="G144" s="289">
        <v>410.20000000000005</v>
      </c>
      <c r="H144" s="289">
        <v>406.25</v>
      </c>
      <c r="I144" s="289">
        <v>401.55</v>
      </c>
      <c r="J144" s="289">
        <v>418.85000000000008</v>
      </c>
      <c r="K144" s="289">
        <v>423.55</v>
      </c>
      <c r="L144" s="289">
        <v>427.50000000000011</v>
      </c>
      <c r="M144" s="276">
        <v>419.6</v>
      </c>
      <c r="N144" s="276">
        <v>410.95</v>
      </c>
      <c r="O144" s="291">
        <v>110872500</v>
      </c>
      <c r="P144" s="292">
        <v>2.368257045910948E-2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27134.25</v>
      </c>
      <c r="F145" s="288">
        <v>27104.066666666666</v>
      </c>
      <c r="G145" s="289">
        <v>26958.23333333333</v>
      </c>
      <c r="H145" s="289">
        <v>26782.216666666664</v>
      </c>
      <c r="I145" s="289">
        <v>26636.383333333328</v>
      </c>
      <c r="J145" s="289">
        <v>27280.083333333332</v>
      </c>
      <c r="K145" s="289">
        <v>27425.916666666668</v>
      </c>
      <c r="L145" s="289">
        <v>27601.933333333334</v>
      </c>
      <c r="M145" s="276">
        <v>27249.9</v>
      </c>
      <c r="N145" s="276">
        <v>26928.05</v>
      </c>
      <c r="O145" s="291">
        <v>165000</v>
      </c>
      <c r="P145" s="292">
        <v>-2.2945965951147299E-2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1996.05</v>
      </c>
      <c r="F146" s="288">
        <v>2006.9166666666667</v>
      </c>
      <c r="G146" s="289">
        <v>1981.0833333333335</v>
      </c>
      <c r="H146" s="289">
        <v>1966.1166666666668</v>
      </c>
      <c r="I146" s="289">
        <v>1940.2833333333335</v>
      </c>
      <c r="J146" s="289">
        <v>2021.8833333333334</v>
      </c>
      <c r="K146" s="289">
        <v>2047.7166666666669</v>
      </c>
      <c r="L146" s="289">
        <v>2062.6833333333334</v>
      </c>
      <c r="M146" s="276">
        <v>2032.75</v>
      </c>
      <c r="N146" s="276">
        <v>1991.95</v>
      </c>
      <c r="O146" s="291">
        <v>1037850</v>
      </c>
      <c r="P146" s="292">
        <v>-7.1033938437253356E-3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6436.45</v>
      </c>
      <c r="F147" s="288">
        <v>6451.05</v>
      </c>
      <c r="G147" s="289">
        <v>6392.1</v>
      </c>
      <c r="H147" s="289">
        <v>6347.75</v>
      </c>
      <c r="I147" s="289">
        <v>6288.8</v>
      </c>
      <c r="J147" s="289">
        <v>6495.4000000000005</v>
      </c>
      <c r="K147" s="289">
        <v>6554.3499999999995</v>
      </c>
      <c r="L147" s="289">
        <v>6598.7000000000007</v>
      </c>
      <c r="M147" s="276">
        <v>6510</v>
      </c>
      <c r="N147" s="276">
        <v>6406.7</v>
      </c>
      <c r="O147" s="291">
        <v>383625</v>
      </c>
      <c r="P147" s="292">
        <v>-0.10446454625036475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1432.35</v>
      </c>
      <c r="F148" s="288">
        <v>1438.3333333333333</v>
      </c>
      <c r="G148" s="289">
        <v>1421.0166666666664</v>
      </c>
      <c r="H148" s="289">
        <v>1409.6833333333332</v>
      </c>
      <c r="I148" s="289">
        <v>1392.3666666666663</v>
      </c>
      <c r="J148" s="289">
        <v>1449.6666666666665</v>
      </c>
      <c r="K148" s="289">
        <v>1466.9833333333336</v>
      </c>
      <c r="L148" s="289">
        <v>1478.3166666666666</v>
      </c>
      <c r="M148" s="276">
        <v>1455.65</v>
      </c>
      <c r="N148" s="276">
        <v>1427</v>
      </c>
      <c r="O148" s="291">
        <v>3268400</v>
      </c>
      <c r="P148" s="292">
        <v>-3.1298162418494369E-2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704.3</v>
      </c>
      <c r="F149" s="288">
        <v>702.33333333333337</v>
      </c>
      <c r="G149" s="289">
        <v>698.2166666666667</v>
      </c>
      <c r="H149" s="289">
        <v>692.13333333333333</v>
      </c>
      <c r="I149" s="289">
        <v>688.01666666666665</v>
      </c>
      <c r="J149" s="289">
        <v>708.41666666666674</v>
      </c>
      <c r="K149" s="289">
        <v>712.5333333333333</v>
      </c>
      <c r="L149" s="289">
        <v>718.61666666666679</v>
      </c>
      <c r="M149" s="276">
        <v>706.45</v>
      </c>
      <c r="N149" s="276">
        <v>696.25</v>
      </c>
      <c r="O149" s="291">
        <v>47254200</v>
      </c>
      <c r="P149" s="292">
        <v>1.6381101508627181E-2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540.04999999999995</v>
      </c>
      <c r="F150" s="288">
        <v>532.2833333333333</v>
      </c>
      <c r="G150" s="289">
        <v>522.76666666666665</v>
      </c>
      <c r="H150" s="289">
        <v>505.48333333333335</v>
      </c>
      <c r="I150" s="289">
        <v>495.9666666666667</v>
      </c>
      <c r="J150" s="289">
        <v>549.56666666666661</v>
      </c>
      <c r="K150" s="289">
        <v>559.08333333333326</v>
      </c>
      <c r="L150" s="289">
        <v>576.36666666666656</v>
      </c>
      <c r="M150" s="276">
        <v>541.79999999999995</v>
      </c>
      <c r="N150" s="276">
        <v>515</v>
      </c>
      <c r="O150" s="291">
        <v>13825500</v>
      </c>
      <c r="P150" s="292">
        <v>9.0769230769230769E-2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700.65</v>
      </c>
      <c r="F151" s="288">
        <v>701.26666666666677</v>
      </c>
      <c r="G151" s="289">
        <v>696.58333333333348</v>
      </c>
      <c r="H151" s="289">
        <v>692.51666666666677</v>
      </c>
      <c r="I151" s="289">
        <v>687.83333333333348</v>
      </c>
      <c r="J151" s="289">
        <v>705.33333333333348</v>
      </c>
      <c r="K151" s="289">
        <v>710.01666666666665</v>
      </c>
      <c r="L151" s="289">
        <v>714.08333333333348</v>
      </c>
      <c r="M151" s="276">
        <v>705.95</v>
      </c>
      <c r="N151" s="276">
        <v>697.2</v>
      </c>
      <c r="O151" s="291">
        <v>8729000</v>
      </c>
      <c r="P151" s="292">
        <v>-4.6740198755050782E-2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643.6</v>
      </c>
      <c r="F152" s="288">
        <v>646.38333333333333</v>
      </c>
      <c r="G152" s="289">
        <v>638.41666666666663</v>
      </c>
      <c r="H152" s="289">
        <v>633.23333333333335</v>
      </c>
      <c r="I152" s="289">
        <v>625.26666666666665</v>
      </c>
      <c r="J152" s="289">
        <v>651.56666666666661</v>
      </c>
      <c r="K152" s="289">
        <v>659.5333333333333</v>
      </c>
      <c r="L152" s="289">
        <v>664.71666666666658</v>
      </c>
      <c r="M152" s="276">
        <v>654.35</v>
      </c>
      <c r="N152" s="276">
        <v>641.20000000000005</v>
      </c>
      <c r="O152" s="291">
        <v>7037550</v>
      </c>
      <c r="P152" s="292">
        <v>4.2808561712342472E-2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315</v>
      </c>
      <c r="F153" s="288">
        <v>316.61666666666662</v>
      </c>
      <c r="G153" s="289">
        <v>312.83333333333326</v>
      </c>
      <c r="H153" s="289">
        <v>310.66666666666663</v>
      </c>
      <c r="I153" s="289">
        <v>306.88333333333327</v>
      </c>
      <c r="J153" s="289">
        <v>318.78333333333325</v>
      </c>
      <c r="K153" s="289">
        <v>322.56666666666666</v>
      </c>
      <c r="L153" s="289">
        <v>324.73333333333323</v>
      </c>
      <c r="M153" s="276">
        <v>320.39999999999998</v>
      </c>
      <c r="N153" s="276">
        <v>314.45</v>
      </c>
      <c r="O153" s="291">
        <v>101004000</v>
      </c>
      <c r="P153" s="292">
        <v>-9.6409109962274694E-3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106.2</v>
      </c>
      <c r="F154" s="288">
        <v>106.83333333333333</v>
      </c>
      <c r="G154" s="289">
        <v>105.31666666666666</v>
      </c>
      <c r="H154" s="289">
        <v>104.43333333333334</v>
      </c>
      <c r="I154" s="289">
        <v>102.91666666666667</v>
      </c>
      <c r="J154" s="289">
        <v>107.71666666666665</v>
      </c>
      <c r="K154" s="289">
        <v>109.23333333333333</v>
      </c>
      <c r="L154" s="289">
        <v>110.11666666666665</v>
      </c>
      <c r="M154" s="276">
        <v>108.35</v>
      </c>
      <c r="N154" s="276">
        <v>105.95</v>
      </c>
      <c r="O154" s="291">
        <v>138111750</v>
      </c>
      <c r="P154" s="292">
        <v>1.6493616175666949E-2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1082.55</v>
      </c>
      <c r="F155" s="288">
        <v>1083.5333333333333</v>
      </c>
      <c r="G155" s="289">
        <v>1070.6666666666665</v>
      </c>
      <c r="H155" s="289">
        <v>1058.7833333333333</v>
      </c>
      <c r="I155" s="289">
        <v>1045.9166666666665</v>
      </c>
      <c r="J155" s="289">
        <v>1095.4166666666665</v>
      </c>
      <c r="K155" s="289">
        <v>1108.2833333333333</v>
      </c>
      <c r="L155" s="289">
        <v>1120.1666666666665</v>
      </c>
      <c r="M155" s="276">
        <v>1096.4000000000001</v>
      </c>
      <c r="N155" s="276">
        <v>1071.6500000000001</v>
      </c>
      <c r="O155" s="291">
        <v>45038100</v>
      </c>
      <c r="P155" s="292">
        <v>4.4985701607336552E-2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3153.75</v>
      </c>
      <c r="F156" s="288">
        <v>3139.5</v>
      </c>
      <c r="G156" s="289">
        <v>3120.2</v>
      </c>
      <c r="H156" s="289">
        <v>3086.6499999999996</v>
      </c>
      <c r="I156" s="289">
        <v>3067.3499999999995</v>
      </c>
      <c r="J156" s="289">
        <v>3173.05</v>
      </c>
      <c r="K156" s="289">
        <v>3192.3500000000004</v>
      </c>
      <c r="L156" s="289">
        <v>3225.9000000000005</v>
      </c>
      <c r="M156" s="276">
        <v>3158.8</v>
      </c>
      <c r="N156" s="276">
        <v>3105.95</v>
      </c>
      <c r="O156" s="291">
        <v>7214100</v>
      </c>
      <c r="P156" s="292">
        <v>-4.0116557560274629E-2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1009.55</v>
      </c>
      <c r="F157" s="288">
        <v>1005.1</v>
      </c>
      <c r="G157" s="289">
        <v>997.2</v>
      </c>
      <c r="H157" s="289">
        <v>984.85</v>
      </c>
      <c r="I157" s="289">
        <v>976.95</v>
      </c>
      <c r="J157" s="289">
        <v>1017.45</v>
      </c>
      <c r="K157" s="289">
        <v>1025.3499999999999</v>
      </c>
      <c r="L157" s="289">
        <v>1037.7</v>
      </c>
      <c r="M157" s="276">
        <v>1013</v>
      </c>
      <c r="N157" s="276">
        <v>992.75</v>
      </c>
      <c r="O157" s="291">
        <v>11188200</v>
      </c>
      <c r="P157" s="292">
        <v>-4.2417706568068606E-2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1584.95</v>
      </c>
      <c r="F158" s="288">
        <v>1592.1000000000001</v>
      </c>
      <c r="G158" s="289">
        <v>1569.1000000000004</v>
      </c>
      <c r="H158" s="289">
        <v>1553.2500000000002</v>
      </c>
      <c r="I158" s="289">
        <v>1530.2500000000005</v>
      </c>
      <c r="J158" s="289">
        <v>1607.9500000000003</v>
      </c>
      <c r="K158" s="289">
        <v>1630.9499999999998</v>
      </c>
      <c r="L158" s="289">
        <v>1646.8000000000002</v>
      </c>
      <c r="M158" s="276">
        <v>1615.1</v>
      </c>
      <c r="N158" s="276">
        <v>1576.25</v>
      </c>
      <c r="O158" s="291">
        <v>4957500</v>
      </c>
      <c r="P158" s="292">
        <v>-3.8894947291893855E-2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2713.05</v>
      </c>
      <c r="F159" s="288">
        <v>2725.25</v>
      </c>
      <c r="G159" s="289">
        <v>2694.55</v>
      </c>
      <c r="H159" s="289">
        <v>2676.05</v>
      </c>
      <c r="I159" s="289">
        <v>2645.3500000000004</v>
      </c>
      <c r="J159" s="289">
        <v>2743.75</v>
      </c>
      <c r="K159" s="289">
        <v>2774.45</v>
      </c>
      <c r="L159" s="289">
        <v>2792.95</v>
      </c>
      <c r="M159" s="276">
        <v>2755.95</v>
      </c>
      <c r="N159" s="276">
        <v>2706.75</v>
      </c>
      <c r="O159" s="291">
        <v>907000</v>
      </c>
      <c r="P159" s="292">
        <v>-2.8387787895018748E-2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425.85</v>
      </c>
      <c r="F160" s="288">
        <v>428.75</v>
      </c>
      <c r="G160" s="289">
        <v>421.5</v>
      </c>
      <c r="H160" s="289">
        <v>417.15</v>
      </c>
      <c r="I160" s="289">
        <v>409.9</v>
      </c>
      <c r="J160" s="289">
        <v>433.1</v>
      </c>
      <c r="K160" s="289">
        <v>440.35</v>
      </c>
      <c r="L160" s="289">
        <v>444.70000000000005</v>
      </c>
      <c r="M160" s="276">
        <v>436</v>
      </c>
      <c r="N160" s="276">
        <v>424.4</v>
      </c>
      <c r="O160" s="291">
        <v>2404500</v>
      </c>
      <c r="P160" s="292">
        <v>-1.5356265356265357E-2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827.4</v>
      </c>
      <c r="F161" s="288">
        <v>829.25</v>
      </c>
      <c r="G161" s="289">
        <v>823.8</v>
      </c>
      <c r="H161" s="289">
        <v>820.19999999999993</v>
      </c>
      <c r="I161" s="289">
        <v>814.74999999999989</v>
      </c>
      <c r="J161" s="289">
        <v>832.85</v>
      </c>
      <c r="K161" s="289">
        <v>838.30000000000007</v>
      </c>
      <c r="L161" s="289">
        <v>841.90000000000009</v>
      </c>
      <c r="M161" s="276">
        <v>834.7</v>
      </c>
      <c r="N161" s="276">
        <v>825.65</v>
      </c>
      <c r="O161" s="291">
        <v>809825</v>
      </c>
      <c r="P161" s="292">
        <v>-4.448246364414029E-2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650.70000000000005</v>
      </c>
      <c r="F162" s="288">
        <v>646.83333333333337</v>
      </c>
      <c r="G162" s="289">
        <v>635.36666666666679</v>
      </c>
      <c r="H162" s="289">
        <v>620.03333333333342</v>
      </c>
      <c r="I162" s="289">
        <v>608.56666666666683</v>
      </c>
      <c r="J162" s="289">
        <v>662.16666666666674</v>
      </c>
      <c r="K162" s="289">
        <v>673.63333333333321</v>
      </c>
      <c r="L162" s="289">
        <v>688.9666666666667</v>
      </c>
      <c r="M162" s="276">
        <v>658.3</v>
      </c>
      <c r="N162" s="276">
        <v>631.5</v>
      </c>
      <c r="O162" s="291">
        <v>5870200</v>
      </c>
      <c r="P162" s="292">
        <v>-1.3411764705882352E-2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1298.9000000000001</v>
      </c>
      <c r="F163" s="288">
        <v>1297.3166666666666</v>
      </c>
      <c r="G163" s="289">
        <v>1285.0333333333333</v>
      </c>
      <c r="H163" s="289">
        <v>1271.1666666666667</v>
      </c>
      <c r="I163" s="289">
        <v>1258.8833333333334</v>
      </c>
      <c r="J163" s="289">
        <v>1311.1833333333332</v>
      </c>
      <c r="K163" s="289">
        <v>1323.4666666666665</v>
      </c>
      <c r="L163" s="289">
        <v>1337.333333333333</v>
      </c>
      <c r="M163" s="276">
        <v>1309.5999999999999</v>
      </c>
      <c r="N163" s="276">
        <v>1283.45</v>
      </c>
      <c r="O163" s="291">
        <v>1033900</v>
      </c>
      <c r="P163" s="292">
        <v>-0.13321596244131456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6568.7</v>
      </c>
      <c r="F164" s="288">
        <v>6566.8500000000013</v>
      </c>
      <c r="G164" s="289">
        <v>6528.7000000000025</v>
      </c>
      <c r="H164" s="289">
        <v>6488.7000000000016</v>
      </c>
      <c r="I164" s="289">
        <v>6450.5500000000029</v>
      </c>
      <c r="J164" s="289">
        <v>6606.8500000000022</v>
      </c>
      <c r="K164" s="289">
        <v>6645.0000000000018</v>
      </c>
      <c r="L164" s="289">
        <v>6685.0000000000018</v>
      </c>
      <c r="M164" s="276">
        <v>6605</v>
      </c>
      <c r="N164" s="276">
        <v>6526.85</v>
      </c>
      <c r="O164" s="291">
        <v>2460900</v>
      </c>
      <c r="P164" s="292">
        <v>-1.6505475181839979E-2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812.3</v>
      </c>
      <c r="F165" s="288">
        <v>806.86666666666667</v>
      </c>
      <c r="G165" s="289">
        <v>797.2833333333333</v>
      </c>
      <c r="H165" s="289">
        <v>782.26666666666665</v>
      </c>
      <c r="I165" s="289">
        <v>772.68333333333328</v>
      </c>
      <c r="J165" s="289">
        <v>821.88333333333333</v>
      </c>
      <c r="K165" s="289">
        <v>831.46666666666658</v>
      </c>
      <c r="L165" s="289">
        <v>846.48333333333335</v>
      </c>
      <c r="M165" s="276">
        <v>816.45</v>
      </c>
      <c r="N165" s="276">
        <v>791.85</v>
      </c>
      <c r="O165" s="291">
        <v>20306000</v>
      </c>
      <c r="P165" s="292">
        <v>2.695595003287311E-2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268.89999999999998</v>
      </c>
      <c r="F166" s="288">
        <v>271.28333333333336</v>
      </c>
      <c r="G166" s="289">
        <v>264.7166666666667</v>
      </c>
      <c r="H166" s="289">
        <v>260.53333333333336</v>
      </c>
      <c r="I166" s="289">
        <v>253.9666666666667</v>
      </c>
      <c r="J166" s="289">
        <v>275.4666666666667</v>
      </c>
      <c r="K166" s="289">
        <v>282.03333333333342</v>
      </c>
      <c r="L166" s="289">
        <v>286.2166666666667</v>
      </c>
      <c r="M166" s="276">
        <v>277.85000000000002</v>
      </c>
      <c r="N166" s="276">
        <v>267.10000000000002</v>
      </c>
      <c r="O166" s="291">
        <v>123063800</v>
      </c>
      <c r="P166" s="292">
        <v>4.4786316135725307E-3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988.55</v>
      </c>
      <c r="F167" s="288">
        <v>986.4</v>
      </c>
      <c r="G167" s="289">
        <v>977.5</v>
      </c>
      <c r="H167" s="289">
        <v>966.45</v>
      </c>
      <c r="I167" s="289">
        <v>957.55000000000007</v>
      </c>
      <c r="J167" s="289">
        <v>997.44999999999993</v>
      </c>
      <c r="K167" s="289">
        <v>1006.3499999999998</v>
      </c>
      <c r="L167" s="289">
        <v>1017.3999999999999</v>
      </c>
      <c r="M167" s="276">
        <v>995.3</v>
      </c>
      <c r="N167" s="276">
        <v>975.35</v>
      </c>
      <c r="O167" s="291">
        <v>2907500</v>
      </c>
      <c r="P167" s="292">
        <v>-6.4661412256715456E-2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527.6</v>
      </c>
      <c r="F168" s="288">
        <v>524.68333333333339</v>
      </c>
      <c r="G168" s="289">
        <v>518.26666666666677</v>
      </c>
      <c r="H168" s="289">
        <v>508.93333333333339</v>
      </c>
      <c r="I168" s="289">
        <v>502.51666666666677</v>
      </c>
      <c r="J168" s="289">
        <v>534.01666666666677</v>
      </c>
      <c r="K168" s="289">
        <v>540.43333333333328</v>
      </c>
      <c r="L168" s="289">
        <v>549.76666666666677</v>
      </c>
      <c r="M168" s="276">
        <v>531.1</v>
      </c>
      <c r="N168" s="276">
        <v>515.35</v>
      </c>
      <c r="O168" s="291">
        <v>31073600</v>
      </c>
      <c r="P168" s="292">
        <v>2.6329375322663912E-3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206.1</v>
      </c>
      <c r="F169" s="288">
        <v>205.58333333333334</v>
      </c>
      <c r="G169" s="289">
        <v>203.7166666666667</v>
      </c>
      <c r="H169" s="289">
        <v>201.33333333333334</v>
      </c>
      <c r="I169" s="289">
        <v>199.4666666666667</v>
      </c>
      <c r="J169" s="289">
        <v>207.9666666666667</v>
      </c>
      <c r="K169" s="289">
        <v>209.83333333333331</v>
      </c>
      <c r="L169" s="289">
        <v>212.2166666666667</v>
      </c>
      <c r="M169" s="276">
        <v>207.45</v>
      </c>
      <c r="N169" s="276">
        <v>203.2</v>
      </c>
      <c r="O169" s="291">
        <v>80304000</v>
      </c>
      <c r="P169" s="292">
        <v>-2.573248407643312E-2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F24" sqref="F24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44343</v>
      </c>
    </row>
    <row r="7" spans="1:15">
      <c r="A7"/>
    </row>
    <row r="8" spans="1:15" ht="28.5" customHeight="1">
      <c r="A8" s="537" t="s">
        <v>16</v>
      </c>
      <c r="B8" s="538"/>
      <c r="C8" s="536" t="s">
        <v>19</v>
      </c>
      <c r="D8" s="536" t="s">
        <v>20</v>
      </c>
      <c r="E8" s="536" t="s">
        <v>21</v>
      </c>
      <c r="F8" s="536"/>
      <c r="G8" s="536"/>
      <c r="H8" s="536" t="s">
        <v>22</v>
      </c>
      <c r="I8" s="536"/>
      <c r="J8" s="536"/>
      <c r="K8" s="251"/>
      <c r="L8" s="259"/>
      <c r="M8" s="259"/>
    </row>
    <row r="9" spans="1:15" ht="36" customHeight="1">
      <c r="A9" s="532"/>
      <c r="B9" s="534"/>
      <c r="C9" s="539" t="s">
        <v>23</v>
      </c>
      <c r="D9" s="539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15301.45</v>
      </c>
      <c r="D10" s="275">
        <v>15272.1</v>
      </c>
      <c r="E10" s="275">
        <v>15224.300000000001</v>
      </c>
      <c r="F10" s="275">
        <v>15147.150000000001</v>
      </c>
      <c r="G10" s="275">
        <v>15099.350000000002</v>
      </c>
      <c r="H10" s="275">
        <v>15349.25</v>
      </c>
      <c r="I10" s="275">
        <v>15397.05</v>
      </c>
      <c r="J10" s="275">
        <v>15474.199999999999</v>
      </c>
      <c r="K10" s="274">
        <v>15319.9</v>
      </c>
      <c r="L10" s="274">
        <v>15194.95</v>
      </c>
      <c r="M10" s="279"/>
    </row>
    <row r="11" spans="1:15">
      <c r="A11" s="273">
        <v>2</v>
      </c>
      <c r="B11" s="254" t="s">
        <v>216</v>
      </c>
      <c r="C11" s="276">
        <v>34684.199999999997</v>
      </c>
      <c r="D11" s="256">
        <v>34681.549999999996</v>
      </c>
      <c r="E11" s="256">
        <v>34465.149999999994</v>
      </c>
      <c r="F11" s="256">
        <v>34246.1</v>
      </c>
      <c r="G11" s="256">
        <v>34029.699999999997</v>
      </c>
      <c r="H11" s="256">
        <v>34900.599999999991</v>
      </c>
      <c r="I11" s="256">
        <v>35117</v>
      </c>
      <c r="J11" s="256">
        <v>35336.049999999988</v>
      </c>
      <c r="K11" s="276">
        <v>34897.949999999997</v>
      </c>
      <c r="L11" s="276">
        <v>34462.5</v>
      </c>
      <c r="M11" s="279"/>
    </row>
    <row r="12" spans="1:15">
      <c r="A12" s="273">
        <v>3</v>
      </c>
      <c r="B12" s="262" t="s">
        <v>217</v>
      </c>
      <c r="C12" s="276">
        <v>1955.05</v>
      </c>
      <c r="D12" s="256">
        <v>1967.5166666666667</v>
      </c>
      <c r="E12" s="256">
        <v>1940.2833333333333</v>
      </c>
      <c r="F12" s="256">
        <v>1925.5166666666667</v>
      </c>
      <c r="G12" s="256">
        <v>1898.2833333333333</v>
      </c>
      <c r="H12" s="256">
        <v>1982.2833333333333</v>
      </c>
      <c r="I12" s="256">
        <v>2009.5166666666664</v>
      </c>
      <c r="J12" s="256">
        <v>2024.2833333333333</v>
      </c>
      <c r="K12" s="276">
        <v>1994.75</v>
      </c>
      <c r="L12" s="276">
        <v>1952.75</v>
      </c>
      <c r="M12" s="279"/>
    </row>
    <row r="13" spans="1:15">
      <c r="A13" s="273">
        <v>4</v>
      </c>
      <c r="B13" s="254" t="s">
        <v>218</v>
      </c>
      <c r="C13" s="276">
        <v>4217.5</v>
      </c>
      <c r="D13" s="256">
        <v>4223.0999999999995</v>
      </c>
      <c r="E13" s="256">
        <v>4209.0499999999993</v>
      </c>
      <c r="F13" s="256">
        <v>4200.5999999999995</v>
      </c>
      <c r="G13" s="256">
        <v>4186.5499999999993</v>
      </c>
      <c r="H13" s="256">
        <v>4231.5499999999993</v>
      </c>
      <c r="I13" s="256">
        <v>4245.6000000000004</v>
      </c>
      <c r="J13" s="256">
        <v>4254.0499999999993</v>
      </c>
      <c r="K13" s="276">
        <v>4237.1499999999996</v>
      </c>
      <c r="L13" s="276">
        <v>4214.6499999999996</v>
      </c>
      <c r="M13" s="279"/>
    </row>
    <row r="14" spans="1:15">
      <c r="A14" s="273">
        <v>5</v>
      </c>
      <c r="B14" s="254" t="s">
        <v>219</v>
      </c>
      <c r="C14" s="276">
        <v>26857.3</v>
      </c>
      <c r="D14" s="256">
        <v>26714.516666666666</v>
      </c>
      <c r="E14" s="256">
        <v>26523.283333333333</v>
      </c>
      <c r="F14" s="256">
        <v>26189.266666666666</v>
      </c>
      <c r="G14" s="256">
        <v>25998.033333333333</v>
      </c>
      <c r="H14" s="256">
        <v>27048.533333333333</v>
      </c>
      <c r="I14" s="256">
        <v>27239.766666666663</v>
      </c>
      <c r="J14" s="256">
        <v>27573.783333333333</v>
      </c>
      <c r="K14" s="276">
        <v>26905.75</v>
      </c>
      <c r="L14" s="276">
        <v>26380.5</v>
      </c>
      <c r="M14" s="279"/>
    </row>
    <row r="15" spans="1:15">
      <c r="A15" s="273">
        <v>6</v>
      </c>
      <c r="B15" s="254" t="s">
        <v>220</v>
      </c>
      <c r="C15" s="276">
        <v>3494.65</v>
      </c>
      <c r="D15" s="256">
        <v>3513.4</v>
      </c>
      <c r="E15" s="256">
        <v>3472.2000000000003</v>
      </c>
      <c r="F15" s="256">
        <v>3449.75</v>
      </c>
      <c r="G15" s="256">
        <v>3408.55</v>
      </c>
      <c r="H15" s="256">
        <v>3535.8500000000004</v>
      </c>
      <c r="I15" s="256">
        <v>3577.05</v>
      </c>
      <c r="J15" s="256">
        <v>3599.5000000000005</v>
      </c>
      <c r="K15" s="276">
        <v>3554.6</v>
      </c>
      <c r="L15" s="276">
        <v>3490.95</v>
      </c>
      <c r="M15" s="279"/>
    </row>
    <row r="16" spans="1:15">
      <c r="A16" s="273">
        <v>7</v>
      </c>
      <c r="B16" s="254" t="s">
        <v>221</v>
      </c>
      <c r="C16" s="276">
        <v>7124.35</v>
      </c>
      <c r="D16" s="256">
        <v>7141.3166666666666</v>
      </c>
      <c r="E16" s="256">
        <v>7102.583333333333</v>
      </c>
      <c r="F16" s="256">
        <v>7080.8166666666666</v>
      </c>
      <c r="G16" s="256">
        <v>7042.083333333333</v>
      </c>
      <c r="H16" s="256">
        <v>7163.083333333333</v>
      </c>
      <c r="I16" s="256">
        <v>7201.8166666666666</v>
      </c>
      <c r="J16" s="256">
        <v>7223.583333333333</v>
      </c>
      <c r="K16" s="276">
        <v>7180.05</v>
      </c>
      <c r="L16" s="276">
        <v>7119.55</v>
      </c>
      <c r="M16" s="279"/>
    </row>
    <row r="17" spans="1:13">
      <c r="A17" s="273">
        <v>8</v>
      </c>
      <c r="B17" s="254" t="s">
        <v>38</v>
      </c>
      <c r="C17" s="254">
        <v>1977.45</v>
      </c>
      <c r="D17" s="256">
        <v>1972.1833333333334</v>
      </c>
      <c r="E17" s="256">
        <v>1962.4666666666667</v>
      </c>
      <c r="F17" s="256">
        <v>1947.4833333333333</v>
      </c>
      <c r="G17" s="256">
        <v>1937.7666666666667</v>
      </c>
      <c r="H17" s="256">
        <v>1987.1666666666667</v>
      </c>
      <c r="I17" s="256">
        <v>1996.8833333333334</v>
      </c>
      <c r="J17" s="256">
        <v>2011.8666666666668</v>
      </c>
      <c r="K17" s="254">
        <v>1981.9</v>
      </c>
      <c r="L17" s="254">
        <v>1957.2</v>
      </c>
      <c r="M17" s="254">
        <v>4.4488500000000002</v>
      </c>
    </row>
    <row r="18" spans="1:13">
      <c r="A18" s="273">
        <v>9</v>
      </c>
      <c r="B18" s="254" t="s">
        <v>222</v>
      </c>
      <c r="C18" s="254">
        <v>963.05</v>
      </c>
      <c r="D18" s="256">
        <v>962.68333333333339</v>
      </c>
      <c r="E18" s="256">
        <v>952.36666666666679</v>
      </c>
      <c r="F18" s="256">
        <v>941.68333333333339</v>
      </c>
      <c r="G18" s="256">
        <v>931.36666666666679</v>
      </c>
      <c r="H18" s="256">
        <v>973.36666666666679</v>
      </c>
      <c r="I18" s="256">
        <v>983.68333333333339</v>
      </c>
      <c r="J18" s="256">
        <v>994.36666666666679</v>
      </c>
      <c r="K18" s="254">
        <v>973</v>
      </c>
      <c r="L18" s="254">
        <v>952</v>
      </c>
      <c r="M18" s="254">
        <v>10.364990000000001</v>
      </c>
    </row>
    <row r="19" spans="1:13">
      <c r="A19" s="273">
        <v>10</v>
      </c>
      <c r="B19" s="254" t="s">
        <v>735</v>
      </c>
      <c r="C19" s="255">
        <v>1664.25</v>
      </c>
      <c r="D19" s="256">
        <v>1666.2333333333333</v>
      </c>
      <c r="E19" s="256">
        <v>1653.0166666666667</v>
      </c>
      <c r="F19" s="256">
        <v>1641.7833333333333</v>
      </c>
      <c r="G19" s="256">
        <v>1628.5666666666666</v>
      </c>
      <c r="H19" s="256">
        <v>1677.4666666666667</v>
      </c>
      <c r="I19" s="256">
        <v>1690.6833333333334</v>
      </c>
      <c r="J19" s="256">
        <v>1701.9166666666667</v>
      </c>
      <c r="K19" s="254">
        <v>1679.45</v>
      </c>
      <c r="L19" s="254">
        <v>1655</v>
      </c>
      <c r="M19" s="254">
        <v>4.4740900000000003</v>
      </c>
    </row>
    <row r="20" spans="1:13">
      <c r="A20" s="273">
        <v>11</v>
      </c>
      <c r="B20" s="254" t="s">
        <v>288</v>
      </c>
      <c r="C20" s="254">
        <v>16049.45</v>
      </c>
      <c r="D20" s="256">
        <v>16073.1</v>
      </c>
      <c r="E20" s="256">
        <v>15951.35</v>
      </c>
      <c r="F20" s="256">
        <v>15853.25</v>
      </c>
      <c r="G20" s="256">
        <v>15731.5</v>
      </c>
      <c r="H20" s="256">
        <v>16171.2</v>
      </c>
      <c r="I20" s="256">
        <v>16292.95</v>
      </c>
      <c r="J20" s="256">
        <v>16391.050000000003</v>
      </c>
      <c r="K20" s="254">
        <v>16194.85</v>
      </c>
      <c r="L20" s="254">
        <v>15975</v>
      </c>
      <c r="M20" s="254">
        <v>0.10557</v>
      </c>
    </row>
    <row r="21" spans="1:13">
      <c r="A21" s="273">
        <v>12</v>
      </c>
      <c r="B21" s="254" t="s">
        <v>40</v>
      </c>
      <c r="C21" s="254">
        <v>1322.8</v>
      </c>
      <c r="D21" s="256">
        <v>1301.3</v>
      </c>
      <c r="E21" s="256">
        <v>1275.75</v>
      </c>
      <c r="F21" s="256">
        <v>1228.7</v>
      </c>
      <c r="G21" s="256">
        <v>1203.1500000000001</v>
      </c>
      <c r="H21" s="256">
        <v>1348.35</v>
      </c>
      <c r="I21" s="256">
        <v>1373.8999999999996</v>
      </c>
      <c r="J21" s="256">
        <v>1420.9499999999998</v>
      </c>
      <c r="K21" s="254">
        <v>1326.85</v>
      </c>
      <c r="L21" s="254">
        <v>1254.25</v>
      </c>
      <c r="M21" s="254">
        <v>56.307299999999998</v>
      </c>
    </row>
    <row r="22" spans="1:13">
      <c r="A22" s="273">
        <v>13</v>
      </c>
      <c r="B22" s="254" t="s">
        <v>289</v>
      </c>
      <c r="C22" s="254">
        <v>1264.5999999999999</v>
      </c>
      <c r="D22" s="256">
        <v>1282.3500000000001</v>
      </c>
      <c r="E22" s="256">
        <v>1230.8000000000002</v>
      </c>
      <c r="F22" s="256">
        <v>1197</v>
      </c>
      <c r="G22" s="256">
        <v>1145.45</v>
      </c>
      <c r="H22" s="256">
        <v>1316.1500000000003</v>
      </c>
      <c r="I22" s="256">
        <v>1367.7</v>
      </c>
      <c r="J22" s="256">
        <v>1401.5000000000005</v>
      </c>
      <c r="K22" s="254">
        <v>1333.9</v>
      </c>
      <c r="L22" s="254">
        <v>1248.55</v>
      </c>
      <c r="M22" s="254">
        <v>10.22936</v>
      </c>
    </row>
    <row r="23" spans="1:13">
      <c r="A23" s="273">
        <v>14</v>
      </c>
      <c r="B23" s="254" t="s">
        <v>41</v>
      </c>
      <c r="C23" s="254">
        <v>758.3</v>
      </c>
      <c r="D23" s="256">
        <v>761.73333333333323</v>
      </c>
      <c r="E23" s="256">
        <v>753.56666666666649</v>
      </c>
      <c r="F23" s="256">
        <v>748.83333333333326</v>
      </c>
      <c r="G23" s="256">
        <v>740.66666666666652</v>
      </c>
      <c r="H23" s="256">
        <v>766.46666666666647</v>
      </c>
      <c r="I23" s="256">
        <v>774.63333333333321</v>
      </c>
      <c r="J23" s="256">
        <v>779.36666666666645</v>
      </c>
      <c r="K23" s="254">
        <v>769.9</v>
      </c>
      <c r="L23" s="254">
        <v>757</v>
      </c>
      <c r="M23" s="254">
        <v>73.752420000000001</v>
      </c>
    </row>
    <row r="24" spans="1:13">
      <c r="A24" s="273">
        <v>15</v>
      </c>
      <c r="B24" s="254" t="s">
        <v>828</v>
      </c>
      <c r="C24" s="254">
        <v>1327.6</v>
      </c>
      <c r="D24" s="256">
        <v>1309.2</v>
      </c>
      <c r="E24" s="256">
        <v>1283.4000000000001</v>
      </c>
      <c r="F24" s="256">
        <v>1239.2</v>
      </c>
      <c r="G24" s="256">
        <v>1213.4000000000001</v>
      </c>
      <c r="H24" s="256">
        <v>1353.4</v>
      </c>
      <c r="I24" s="256">
        <v>1379.1999999999998</v>
      </c>
      <c r="J24" s="256">
        <v>1423.4</v>
      </c>
      <c r="K24" s="254">
        <v>1335</v>
      </c>
      <c r="L24" s="254">
        <v>1265</v>
      </c>
      <c r="M24" s="254">
        <v>10.92501</v>
      </c>
    </row>
    <row r="25" spans="1:13">
      <c r="A25" s="273">
        <v>16</v>
      </c>
      <c r="B25" s="254" t="s">
        <v>290</v>
      </c>
      <c r="C25" s="254">
        <v>1392.55</v>
      </c>
      <c r="D25" s="256">
        <v>1397.1499999999999</v>
      </c>
      <c r="E25" s="256">
        <v>1373.0999999999997</v>
      </c>
      <c r="F25" s="256">
        <v>1353.6499999999999</v>
      </c>
      <c r="G25" s="256">
        <v>1329.5999999999997</v>
      </c>
      <c r="H25" s="256">
        <v>1416.5999999999997</v>
      </c>
      <c r="I25" s="256">
        <v>1440.6499999999999</v>
      </c>
      <c r="J25" s="256">
        <v>1460.0999999999997</v>
      </c>
      <c r="K25" s="254">
        <v>1421.2</v>
      </c>
      <c r="L25" s="254">
        <v>1377.7</v>
      </c>
      <c r="M25" s="254">
        <v>20.404219999999999</v>
      </c>
    </row>
    <row r="26" spans="1:13">
      <c r="A26" s="273">
        <v>17</v>
      </c>
      <c r="B26" s="254" t="s">
        <v>223</v>
      </c>
      <c r="C26" s="254">
        <v>125</v>
      </c>
      <c r="D26" s="256">
        <v>125.46666666666665</v>
      </c>
      <c r="E26" s="256">
        <v>123.58333333333331</v>
      </c>
      <c r="F26" s="256">
        <v>122.16666666666666</v>
      </c>
      <c r="G26" s="256">
        <v>120.28333333333332</v>
      </c>
      <c r="H26" s="256">
        <v>126.88333333333331</v>
      </c>
      <c r="I26" s="256">
        <v>128.76666666666665</v>
      </c>
      <c r="J26" s="256">
        <v>130.18333333333331</v>
      </c>
      <c r="K26" s="254">
        <v>127.35</v>
      </c>
      <c r="L26" s="254">
        <v>124.05</v>
      </c>
      <c r="M26" s="254">
        <v>29.490790000000001</v>
      </c>
    </row>
    <row r="27" spans="1:13">
      <c r="A27" s="273">
        <v>18</v>
      </c>
      <c r="B27" s="254" t="s">
        <v>224</v>
      </c>
      <c r="C27" s="254">
        <v>184.9</v>
      </c>
      <c r="D27" s="256">
        <v>186.35</v>
      </c>
      <c r="E27" s="256">
        <v>183.04999999999998</v>
      </c>
      <c r="F27" s="256">
        <v>181.2</v>
      </c>
      <c r="G27" s="256">
        <v>177.89999999999998</v>
      </c>
      <c r="H27" s="256">
        <v>188.2</v>
      </c>
      <c r="I27" s="256">
        <v>191.5</v>
      </c>
      <c r="J27" s="256">
        <v>193.35</v>
      </c>
      <c r="K27" s="254">
        <v>189.65</v>
      </c>
      <c r="L27" s="254">
        <v>184.5</v>
      </c>
      <c r="M27" s="254">
        <v>20.016970000000001</v>
      </c>
    </row>
    <row r="28" spans="1:13">
      <c r="A28" s="273">
        <v>19</v>
      </c>
      <c r="B28" s="254" t="s">
        <v>225</v>
      </c>
      <c r="C28" s="254">
        <v>1930.05</v>
      </c>
      <c r="D28" s="256">
        <v>1949.0166666666667</v>
      </c>
      <c r="E28" s="256">
        <v>1906.0333333333333</v>
      </c>
      <c r="F28" s="256">
        <v>1882.0166666666667</v>
      </c>
      <c r="G28" s="256">
        <v>1839.0333333333333</v>
      </c>
      <c r="H28" s="256">
        <v>1973.0333333333333</v>
      </c>
      <c r="I28" s="256">
        <v>2016.0166666666664</v>
      </c>
      <c r="J28" s="256">
        <v>2040.0333333333333</v>
      </c>
      <c r="K28" s="254">
        <v>1992</v>
      </c>
      <c r="L28" s="254">
        <v>1925</v>
      </c>
      <c r="M28" s="254">
        <v>1.0361199999999999</v>
      </c>
    </row>
    <row r="29" spans="1:13">
      <c r="A29" s="273">
        <v>20</v>
      </c>
      <c r="B29" s="254" t="s">
        <v>294</v>
      </c>
      <c r="C29" s="254">
        <v>951.1</v>
      </c>
      <c r="D29" s="256">
        <v>954.91666666666663</v>
      </c>
      <c r="E29" s="256">
        <v>943.93333333333328</v>
      </c>
      <c r="F29" s="256">
        <v>936.76666666666665</v>
      </c>
      <c r="G29" s="256">
        <v>925.7833333333333</v>
      </c>
      <c r="H29" s="256">
        <v>962.08333333333326</v>
      </c>
      <c r="I29" s="256">
        <v>973.06666666666661</v>
      </c>
      <c r="J29" s="256">
        <v>980.23333333333323</v>
      </c>
      <c r="K29" s="254">
        <v>965.9</v>
      </c>
      <c r="L29" s="254">
        <v>947.75</v>
      </c>
      <c r="M29" s="254">
        <v>3.8040799999999999</v>
      </c>
    </row>
    <row r="30" spans="1:13">
      <c r="A30" s="273">
        <v>21</v>
      </c>
      <c r="B30" s="254" t="s">
        <v>226</v>
      </c>
      <c r="C30" s="254">
        <v>2935.6</v>
      </c>
      <c r="D30" s="256">
        <v>2936.5833333333335</v>
      </c>
      <c r="E30" s="256">
        <v>2904.0166666666669</v>
      </c>
      <c r="F30" s="256">
        <v>2872.4333333333334</v>
      </c>
      <c r="G30" s="256">
        <v>2839.8666666666668</v>
      </c>
      <c r="H30" s="256">
        <v>2968.166666666667</v>
      </c>
      <c r="I30" s="256">
        <v>3000.7333333333336</v>
      </c>
      <c r="J30" s="256">
        <v>3032.3166666666671</v>
      </c>
      <c r="K30" s="254">
        <v>2969.15</v>
      </c>
      <c r="L30" s="254">
        <v>2905</v>
      </c>
      <c r="M30" s="254">
        <v>3.2334100000000001</v>
      </c>
    </row>
    <row r="31" spans="1:13">
      <c r="A31" s="273">
        <v>22</v>
      </c>
      <c r="B31" s="254" t="s">
        <v>44</v>
      </c>
      <c r="C31" s="254">
        <v>742.1</v>
      </c>
      <c r="D31" s="256">
        <v>742.28333333333342</v>
      </c>
      <c r="E31" s="256">
        <v>737.86666666666679</v>
      </c>
      <c r="F31" s="256">
        <v>733.63333333333333</v>
      </c>
      <c r="G31" s="256">
        <v>729.2166666666667</v>
      </c>
      <c r="H31" s="256">
        <v>746.51666666666688</v>
      </c>
      <c r="I31" s="256">
        <v>750.93333333333362</v>
      </c>
      <c r="J31" s="256">
        <v>755.16666666666697</v>
      </c>
      <c r="K31" s="254">
        <v>746.7</v>
      </c>
      <c r="L31" s="254">
        <v>738.05</v>
      </c>
      <c r="M31" s="254">
        <v>28.487839999999998</v>
      </c>
    </row>
    <row r="32" spans="1:13">
      <c r="A32" s="273">
        <v>23</v>
      </c>
      <c r="B32" s="254" t="s">
        <v>45</v>
      </c>
      <c r="C32" s="254">
        <v>323.10000000000002</v>
      </c>
      <c r="D32" s="256">
        <v>322.5</v>
      </c>
      <c r="E32" s="256">
        <v>320</v>
      </c>
      <c r="F32" s="256">
        <v>316.89999999999998</v>
      </c>
      <c r="G32" s="256">
        <v>314.39999999999998</v>
      </c>
      <c r="H32" s="256">
        <v>325.60000000000002</v>
      </c>
      <c r="I32" s="256">
        <v>328.1</v>
      </c>
      <c r="J32" s="256">
        <v>331.20000000000005</v>
      </c>
      <c r="K32" s="254">
        <v>325</v>
      </c>
      <c r="L32" s="254">
        <v>319.39999999999998</v>
      </c>
      <c r="M32" s="254">
        <v>31.033670000000001</v>
      </c>
    </row>
    <row r="33" spans="1:13">
      <c r="A33" s="273">
        <v>24</v>
      </c>
      <c r="B33" s="254" t="s">
        <v>46</v>
      </c>
      <c r="C33" s="254">
        <v>3183.6</v>
      </c>
      <c r="D33" s="256">
        <v>3193.9</v>
      </c>
      <c r="E33" s="256">
        <v>3167.8</v>
      </c>
      <c r="F33" s="256">
        <v>3152</v>
      </c>
      <c r="G33" s="256">
        <v>3125.9</v>
      </c>
      <c r="H33" s="256">
        <v>3209.7000000000003</v>
      </c>
      <c r="I33" s="256">
        <v>3235.7999999999997</v>
      </c>
      <c r="J33" s="256">
        <v>3251.6000000000004</v>
      </c>
      <c r="K33" s="254">
        <v>3220</v>
      </c>
      <c r="L33" s="254">
        <v>3178.1</v>
      </c>
      <c r="M33" s="254">
        <v>2.6082100000000001</v>
      </c>
    </row>
    <row r="34" spans="1:13">
      <c r="A34" s="273">
        <v>25</v>
      </c>
      <c r="B34" s="254" t="s">
        <v>47</v>
      </c>
      <c r="C34" s="254">
        <v>222.1</v>
      </c>
      <c r="D34" s="256">
        <v>221.61666666666667</v>
      </c>
      <c r="E34" s="256">
        <v>218.98333333333335</v>
      </c>
      <c r="F34" s="256">
        <v>215.86666666666667</v>
      </c>
      <c r="G34" s="256">
        <v>213.23333333333335</v>
      </c>
      <c r="H34" s="256">
        <v>224.73333333333335</v>
      </c>
      <c r="I34" s="256">
        <v>227.36666666666667</v>
      </c>
      <c r="J34" s="256">
        <v>230.48333333333335</v>
      </c>
      <c r="K34" s="254">
        <v>224.25</v>
      </c>
      <c r="L34" s="254">
        <v>218.5</v>
      </c>
      <c r="M34" s="254">
        <v>64.192089999999993</v>
      </c>
    </row>
    <row r="35" spans="1:13">
      <c r="A35" s="273">
        <v>26</v>
      </c>
      <c r="B35" s="254" t="s">
        <v>48</v>
      </c>
      <c r="C35" s="254">
        <v>125.5</v>
      </c>
      <c r="D35" s="256">
        <v>126.14999999999999</v>
      </c>
      <c r="E35" s="256">
        <v>124.54999999999998</v>
      </c>
      <c r="F35" s="256">
        <v>123.6</v>
      </c>
      <c r="G35" s="256">
        <v>121.99999999999999</v>
      </c>
      <c r="H35" s="256">
        <v>127.09999999999998</v>
      </c>
      <c r="I35" s="256">
        <v>128.69999999999999</v>
      </c>
      <c r="J35" s="256">
        <v>129.64999999999998</v>
      </c>
      <c r="K35" s="254">
        <v>127.75</v>
      </c>
      <c r="L35" s="254">
        <v>125.2</v>
      </c>
      <c r="M35" s="254">
        <v>91.055509999999998</v>
      </c>
    </row>
    <row r="36" spans="1:13">
      <c r="A36" s="273">
        <v>27</v>
      </c>
      <c r="B36" s="254" t="s">
        <v>50</v>
      </c>
      <c r="C36" s="254">
        <v>2941.6</v>
      </c>
      <c r="D36" s="256">
        <v>2933.2999999999997</v>
      </c>
      <c r="E36" s="256">
        <v>2918.6999999999994</v>
      </c>
      <c r="F36" s="256">
        <v>2895.7999999999997</v>
      </c>
      <c r="G36" s="256">
        <v>2881.1999999999994</v>
      </c>
      <c r="H36" s="256">
        <v>2956.1999999999994</v>
      </c>
      <c r="I36" s="256">
        <v>2970.7999999999997</v>
      </c>
      <c r="J36" s="256">
        <v>2993.6999999999994</v>
      </c>
      <c r="K36" s="254">
        <v>2947.9</v>
      </c>
      <c r="L36" s="254">
        <v>2910.4</v>
      </c>
      <c r="M36" s="254">
        <v>12.50531</v>
      </c>
    </row>
    <row r="37" spans="1:13">
      <c r="A37" s="273">
        <v>28</v>
      </c>
      <c r="B37" s="254" t="s">
        <v>52</v>
      </c>
      <c r="C37" s="254">
        <v>1023.35</v>
      </c>
      <c r="D37" s="256">
        <v>1027.9833333333333</v>
      </c>
      <c r="E37" s="256">
        <v>1012.8666666666668</v>
      </c>
      <c r="F37" s="256">
        <v>1002.3833333333334</v>
      </c>
      <c r="G37" s="256">
        <v>987.26666666666688</v>
      </c>
      <c r="H37" s="256">
        <v>1038.4666666666667</v>
      </c>
      <c r="I37" s="256">
        <v>1053.583333333333</v>
      </c>
      <c r="J37" s="256">
        <v>1064.0666666666666</v>
      </c>
      <c r="K37" s="254">
        <v>1043.0999999999999</v>
      </c>
      <c r="L37" s="254">
        <v>1017.5</v>
      </c>
      <c r="M37" s="254">
        <v>18.100259999999999</v>
      </c>
    </row>
    <row r="38" spans="1:13">
      <c r="A38" s="273">
        <v>29</v>
      </c>
      <c r="B38" s="254" t="s">
        <v>227</v>
      </c>
      <c r="C38" s="254">
        <v>3096.2</v>
      </c>
      <c r="D38" s="256">
        <v>3100.5499999999997</v>
      </c>
      <c r="E38" s="256">
        <v>3066.0999999999995</v>
      </c>
      <c r="F38" s="256">
        <v>3035.9999999999995</v>
      </c>
      <c r="G38" s="256">
        <v>3001.5499999999993</v>
      </c>
      <c r="H38" s="256">
        <v>3130.6499999999996</v>
      </c>
      <c r="I38" s="256">
        <v>3165.0999999999995</v>
      </c>
      <c r="J38" s="256">
        <v>3195.2</v>
      </c>
      <c r="K38" s="254">
        <v>3135</v>
      </c>
      <c r="L38" s="254">
        <v>3070.45</v>
      </c>
      <c r="M38" s="254">
        <v>2.8420200000000002</v>
      </c>
    </row>
    <row r="39" spans="1:13">
      <c r="A39" s="273">
        <v>30</v>
      </c>
      <c r="B39" s="254" t="s">
        <v>54</v>
      </c>
      <c r="C39" s="254">
        <v>735.1</v>
      </c>
      <c r="D39" s="256">
        <v>735.33333333333337</v>
      </c>
      <c r="E39" s="256">
        <v>729.26666666666677</v>
      </c>
      <c r="F39" s="256">
        <v>723.43333333333339</v>
      </c>
      <c r="G39" s="256">
        <v>717.36666666666679</v>
      </c>
      <c r="H39" s="256">
        <v>741.16666666666674</v>
      </c>
      <c r="I39" s="256">
        <v>747.23333333333335</v>
      </c>
      <c r="J39" s="256">
        <v>753.06666666666672</v>
      </c>
      <c r="K39" s="254">
        <v>741.4</v>
      </c>
      <c r="L39" s="254">
        <v>729.5</v>
      </c>
      <c r="M39" s="254">
        <v>90.810860000000005</v>
      </c>
    </row>
    <row r="40" spans="1:13">
      <c r="A40" s="273">
        <v>31</v>
      </c>
      <c r="B40" s="254" t="s">
        <v>55</v>
      </c>
      <c r="C40" s="254">
        <v>4166.3</v>
      </c>
      <c r="D40" s="256">
        <v>4162.7666666666664</v>
      </c>
      <c r="E40" s="256">
        <v>4145.5333333333328</v>
      </c>
      <c r="F40" s="256">
        <v>4124.7666666666664</v>
      </c>
      <c r="G40" s="256">
        <v>4107.5333333333328</v>
      </c>
      <c r="H40" s="256">
        <v>4183.5333333333328</v>
      </c>
      <c r="I40" s="256">
        <v>4200.7666666666664</v>
      </c>
      <c r="J40" s="256">
        <v>4221.5333333333328</v>
      </c>
      <c r="K40" s="254">
        <v>4180</v>
      </c>
      <c r="L40" s="254">
        <v>4142</v>
      </c>
      <c r="M40" s="254">
        <v>2.61524</v>
      </c>
    </row>
    <row r="41" spans="1:13">
      <c r="A41" s="273">
        <v>32</v>
      </c>
      <c r="B41" s="254" t="s">
        <v>58</v>
      </c>
      <c r="C41" s="254">
        <v>5771.15</v>
      </c>
      <c r="D41" s="256">
        <v>5717.3500000000013</v>
      </c>
      <c r="E41" s="256">
        <v>5639.9000000000024</v>
      </c>
      <c r="F41" s="256">
        <v>5508.6500000000015</v>
      </c>
      <c r="G41" s="256">
        <v>5431.2000000000025</v>
      </c>
      <c r="H41" s="256">
        <v>5848.6000000000022</v>
      </c>
      <c r="I41" s="256">
        <v>5926.0500000000011</v>
      </c>
      <c r="J41" s="256">
        <v>6057.300000000002</v>
      </c>
      <c r="K41" s="254">
        <v>5794.8</v>
      </c>
      <c r="L41" s="254">
        <v>5586.1</v>
      </c>
      <c r="M41" s="254">
        <v>29.167459999999998</v>
      </c>
    </row>
    <row r="42" spans="1:13">
      <c r="A42" s="273">
        <v>33</v>
      </c>
      <c r="B42" s="254" t="s">
        <v>57</v>
      </c>
      <c r="C42" s="254">
        <v>11906.4</v>
      </c>
      <c r="D42" s="256">
        <v>11757.183333333334</v>
      </c>
      <c r="E42" s="256">
        <v>11534.366666666669</v>
      </c>
      <c r="F42" s="256">
        <v>11162.333333333334</v>
      </c>
      <c r="G42" s="256">
        <v>10939.516666666668</v>
      </c>
      <c r="H42" s="256">
        <v>12129.216666666669</v>
      </c>
      <c r="I42" s="256">
        <v>12352.033333333335</v>
      </c>
      <c r="J42" s="256">
        <v>12724.066666666669</v>
      </c>
      <c r="K42" s="254">
        <v>11980</v>
      </c>
      <c r="L42" s="254">
        <v>11385.15</v>
      </c>
      <c r="M42" s="254">
        <v>10.15265</v>
      </c>
    </row>
    <row r="43" spans="1:13">
      <c r="A43" s="273">
        <v>34</v>
      </c>
      <c r="B43" s="254" t="s">
        <v>228</v>
      </c>
      <c r="C43" s="254">
        <v>3568.65</v>
      </c>
      <c r="D43" s="256">
        <v>3571.8666666666663</v>
      </c>
      <c r="E43" s="256">
        <v>3545.7333333333327</v>
      </c>
      <c r="F43" s="256">
        <v>3522.8166666666662</v>
      </c>
      <c r="G43" s="256">
        <v>3496.6833333333325</v>
      </c>
      <c r="H43" s="256">
        <v>3594.7833333333328</v>
      </c>
      <c r="I43" s="256">
        <v>3620.916666666667</v>
      </c>
      <c r="J43" s="256">
        <v>3643.833333333333</v>
      </c>
      <c r="K43" s="254">
        <v>3598</v>
      </c>
      <c r="L43" s="254">
        <v>3548.95</v>
      </c>
      <c r="M43" s="254">
        <v>0.34837000000000001</v>
      </c>
    </row>
    <row r="44" spans="1:13">
      <c r="A44" s="273">
        <v>35</v>
      </c>
      <c r="B44" s="254" t="s">
        <v>59</v>
      </c>
      <c r="C44" s="254">
        <v>2164.6</v>
      </c>
      <c r="D44" s="256">
        <v>2181.6666666666665</v>
      </c>
      <c r="E44" s="256">
        <v>2140.2333333333331</v>
      </c>
      <c r="F44" s="256">
        <v>2115.8666666666668</v>
      </c>
      <c r="G44" s="256">
        <v>2074.4333333333334</v>
      </c>
      <c r="H44" s="256">
        <v>2206.0333333333328</v>
      </c>
      <c r="I44" s="256">
        <v>2247.4666666666662</v>
      </c>
      <c r="J44" s="256">
        <v>2271.8333333333326</v>
      </c>
      <c r="K44" s="254">
        <v>2223.1</v>
      </c>
      <c r="L44" s="254">
        <v>2157.3000000000002</v>
      </c>
      <c r="M44" s="254">
        <v>4.1148999999999996</v>
      </c>
    </row>
    <row r="45" spans="1:13">
      <c r="A45" s="273">
        <v>36</v>
      </c>
      <c r="B45" s="254" t="s">
        <v>229</v>
      </c>
      <c r="C45" s="254">
        <v>292.10000000000002</v>
      </c>
      <c r="D45" s="256">
        <v>292.75</v>
      </c>
      <c r="E45" s="256">
        <v>289.5</v>
      </c>
      <c r="F45" s="256">
        <v>286.89999999999998</v>
      </c>
      <c r="G45" s="256">
        <v>283.64999999999998</v>
      </c>
      <c r="H45" s="256">
        <v>295.35000000000002</v>
      </c>
      <c r="I45" s="256">
        <v>298.60000000000002</v>
      </c>
      <c r="J45" s="256">
        <v>301.20000000000005</v>
      </c>
      <c r="K45" s="254">
        <v>296</v>
      </c>
      <c r="L45" s="254">
        <v>290.14999999999998</v>
      </c>
      <c r="M45" s="254">
        <v>41.35604</v>
      </c>
    </row>
    <row r="46" spans="1:13">
      <c r="A46" s="273">
        <v>37</v>
      </c>
      <c r="B46" s="254" t="s">
        <v>60</v>
      </c>
      <c r="C46" s="254">
        <v>80.599999999999994</v>
      </c>
      <c r="D46" s="256">
        <v>80.966666666666654</v>
      </c>
      <c r="E46" s="256">
        <v>79.633333333333312</v>
      </c>
      <c r="F46" s="256">
        <v>78.666666666666657</v>
      </c>
      <c r="G46" s="256">
        <v>77.333333333333314</v>
      </c>
      <c r="H46" s="256">
        <v>81.933333333333309</v>
      </c>
      <c r="I46" s="256">
        <v>83.266666666666652</v>
      </c>
      <c r="J46" s="256">
        <v>84.233333333333306</v>
      </c>
      <c r="K46" s="254">
        <v>82.3</v>
      </c>
      <c r="L46" s="254">
        <v>80</v>
      </c>
      <c r="M46" s="254">
        <v>547.11508000000003</v>
      </c>
    </row>
    <row r="47" spans="1:13">
      <c r="A47" s="273">
        <v>38</v>
      </c>
      <c r="B47" s="254" t="s">
        <v>61</v>
      </c>
      <c r="C47" s="254">
        <v>76.900000000000006</v>
      </c>
      <c r="D47" s="256">
        <v>76.916666666666671</v>
      </c>
      <c r="E47" s="256">
        <v>76.083333333333343</v>
      </c>
      <c r="F47" s="256">
        <v>75.266666666666666</v>
      </c>
      <c r="G47" s="256">
        <v>74.433333333333337</v>
      </c>
      <c r="H47" s="256">
        <v>77.733333333333348</v>
      </c>
      <c r="I47" s="256">
        <v>78.566666666666691</v>
      </c>
      <c r="J47" s="256">
        <v>79.383333333333354</v>
      </c>
      <c r="K47" s="254">
        <v>77.75</v>
      </c>
      <c r="L47" s="254">
        <v>76.099999999999994</v>
      </c>
      <c r="M47" s="254">
        <v>40.89734</v>
      </c>
    </row>
    <row r="48" spans="1:13">
      <c r="A48" s="273">
        <v>39</v>
      </c>
      <c r="B48" s="254" t="s">
        <v>62</v>
      </c>
      <c r="C48" s="254">
        <v>1535.4</v>
      </c>
      <c r="D48" s="256">
        <v>1533.1666666666667</v>
      </c>
      <c r="E48" s="256">
        <v>1520.2333333333336</v>
      </c>
      <c r="F48" s="256">
        <v>1505.0666666666668</v>
      </c>
      <c r="G48" s="256">
        <v>1492.1333333333337</v>
      </c>
      <c r="H48" s="256">
        <v>1548.3333333333335</v>
      </c>
      <c r="I48" s="256">
        <v>1561.2666666666664</v>
      </c>
      <c r="J48" s="256">
        <v>1576.4333333333334</v>
      </c>
      <c r="K48" s="254">
        <v>1546.1</v>
      </c>
      <c r="L48" s="254">
        <v>1518</v>
      </c>
      <c r="M48" s="254">
        <v>5.1163800000000004</v>
      </c>
    </row>
    <row r="49" spans="1:13">
      <c r="A49" s="273">
        <v>40</v>
      </c>
      <c r="B49" s="254" t="s">
        <v>65</v>
      </c>
      <c r="C49" s="254">
        <v>832.35</v>
      </c>
      <c r="D49" s="256">
        <v>830.08333333333337</v>
      </c>
      <c r="E49" s="256">
        <v>817.41666666666674</v>
      </c>
      <c r="F49" s="256">
        <v>802.48333333333335</v>
      </c>
      <c r="G49" s="256">
        <v>789.81666666666672</v>
      </c>
      <c r="H49" s="256">
        <v>845.01666666666677</v>
      </c>
      <c r="I49" s="256">
        <v>857.68333333333351</v>
      </c>
      <c r="J49" s="256">
        <v>872.61666666666679</v>
      </c>
      <c r="K49" s="254">
        <v>842.75</v>
      </c>
      <c r="L49" s="254">
        <v>815.15</v>
      </c>
      <c r="M49" s="254">
        <v>39.758029999999998</v>
      </c>
    </row>
    <row r="50" spans="1:13">
      <c r="A50" s="273">
        <v>41</v>
      </c>
      <c r="B50" s="254" t="s">
        <v>64</v>
      </c>
      <c r="C50" s="254">
        <v>149.75</v>
      </c>
      <c r="D50" s="256">
        <v>150.98333333333332</v>
      </c>
      <c r="E50" s="256">
        <v>147.76666666666665</v>
      </c>
      <c r="F50" s="256">
        <v>145.78333333333333</v>
      </c>
      <c r="G50" s="256">
        <v>142.56666666666666</v>
      </c>
      <c r="H50" s="256">
        <v>152.96666666666664</v>
      </c>
      <c r="I50" s="256">
        <v>156.18333333333328</v>
      </c>
      <c r="J50" s="256">
        <v>158.16666666666663</v>
      </c>
      <c r="K50" s="254">
        <v>154.19999999999999</v>
      </c>
      <c r="L50" s="254">
        <v>149</v>
      </c>
      <c r="M50" s="254">
        <v>150.23561000000001</v>
      </c>
    </row>
    <row r="51" spans="1:13">
      <c r="A51" s="273">
        <v>42</v>
      </c>
      <c r="B51" s="254" t="s">
        <v>66</v>
      </c>
      <c r="C51" s="254">
        <v>667.9</v>
      </c>
      <c r="D51" s="256">
        <v>667.93333333333339</v>
      </c>
      <c r="E51" s="256">
        <v>656.61666666666679</v>
      </c>
      <c r="F51" s="256">
        <v>645.33333333333337</v>
      </c>
      <c r="G51" s="256">
        <v>634.01666666666677</v>
      </c>
      <c r="H51" s="256">
        <v>679.21666666666681</v>
      </c>
      <c r="I51" s="256">
        <v>690.53333333333342</v>
      </c>
      <c r="J51" s="256">
        <v>701.81666666666683</v>
      </c>
      <c r="K51" s="254">
        <v>679.25</v>
      </c>
      <c r="L51" s="254">
        <v>656.65</v>
      </c>
      <c r="M51" s="254">
        <v>24.646619999999999</v>
      </c>
    </row>
    <row r="52" spans="1:13">
      <c r="A52" s="273">
        <v>43</v>
      </c>
      <c r="B52" s="254" t="s">
        <v>69</v>
      </c>
      <c r="C52" s="254">
        <v>72.5</v>
      </c>
      <c r="D52" s="256">
        <v>73.36666666666666</v>
      </c>
      <c r="E52" s="256">
        <v>71.283333333333317</v>
      </c>
      <c r="F52" s="256">
        <v>70.066666666666663</v>
      </c>
      <c r="G52" s="256">
        <v>67.98333333333332</v>
      </c>
      <c r="H52" s="256">
        <v>74.583333333333314</v>
      </c>
      <c r="I52" s="256">
        <v>76.666666666666657</v>
      </c>
      <c r="J52" s="256">
        <v>77.883333333333312</v>
      </c>
      <c r="K52" s="254">
        <v>75.45</v>
      </c>
      <c r="L52" s="254">
        <v>72.150000000000006</v>
      </c>
      <c r="M52" s="254">
        <v>817.57006999999999</v>
      </c>
    </row>
    <row r="53" spans="1:13">
      <c r="A53" s="273">
        <v>44</v>
      </c>
      <c r="B53" s="254" t="s">
        <v>73</v>
      </c>
      <c r="C53" s="254">
        <v>472.2</v>
      </c>
      <c r="D53" s="256">
        <v>473.8</v>
      </c>
      <c r="E53" s="256">
        <v>466.90000000000003</v>
      </c>
      <c r="F53" s="256">
        <v>461.6</v>
      </c>
      <c r="G53" s="256">
        <v>454.70000000000005</v>
      </c>
      <c r="H53" s="256">
        <v>479.1</v>
      </c>
      <c r="I53" s="256">
        <v>486</v>
      </c>
      <c r="J53" s="256">
        <v>491.3</v>
      </c>
      <c r="K53" s="254">
        <v>480.7</v>
      </c>
      <c r="L53" s="254">
        <v>468.5</v>
      </c>
      <c r="M53" s="254">
        <v>129.72307000000001</v>
      </c>
    </row>
    <row r="54" spans="1:13">
      <c r="A54" s="273">
        <v>45</v>
      </c>
      <c r="B54" s="254" t="s">
        <v>68</v>
      </c>
      <c r="C54" s="254">
        <v>525.75</v>
      </c>
      <c r="D54" s="256">
        <v>527.18333333333328</v>
      </c>
      <c r="E54" s="256">
        <v>523.56666666666661</v>
      </c>
      <c r="F54" s="256">
        <v>521.38333333333333</v>
      </c>
      <c r="G54" s="256">
        <v>517.76666666666665</v>
      </c>
      <c r="H54" s="256">
        <v>529.36666666666656</v>
      </c>
      <c r="I54" s="256">
        <v>532.98333333333312</v>
      </c>
      <c r="J54" s="256">
        <v>535.16666666666652</v>
      </c>
      <c r="K54" s="254">
        <v>530.79999999999995</v>
      </c>
      <c r="L54" s="254">
        <v>525</v>
      </c>
      <c r="M54" s="254">
        <v>67.815770000000001</v>
      </c>
    </row>
    <row r="55" spans="1:13">
      <c r="A55" s="273">
        <v>46</v>
      </c>
      <c r="B55" s="254" t="s">
        <v>70</v>
      </c>
      <c r="C55" s="254">
        <v>383.05</v>
      </c>
      <c r="D55" s="256">
        <v>383.34999999999997</v>
      </c>
      <c r="E55" s="256">
        <v>380.24999999999994</v>
      </c>
      <c r="F55" s="256">
        <v>377.45</v>
      </c>
      <c r="G55" s="256">
        <v>374.34999999999997</v>
      </c>
      <c r="H55" s="256">
        <v>386.14999999999992</v>
      </c>
      <c r="I55" s="256">
        <v>389.24999999999994</v>
      </c>
      <c r="J55" s="256">
        <v>392.0499999999999</v>
      </c>
      <c r="K55" s="254">
        <v>386.45</v>
      </c>
      <c r="L55" s="254">
        <v>380.55</v>
      </c>
      <c r="M55" s="254">
        <v>23.498149999999999</v>
      </c>
    </row>
    <row r="56" spans="1:13">
      <c r="A56" s="273">
        <v>47</v>
      </c>
      <c r="B56" s="254" t="s">
        <v>230</v>
      </c>
      <c r="C56" s="254">
        <v>1323.4</v>
      </c>
      <c r="D56" s="256">
        <v>1294.55</v>
      </c>
      <c r="E56" s="256">
        <v>1254.0999999999999</v>
      </c>
      <c r="F56" s="256">
        <v>1184.8</v>
      </c>
      <c r="G56" s="256">
        <v>1144.3499999999999</v>
      </c>
      <c r="H56" s="256">
        <v>1363.85</v>
      </c>
      <c r="I56" s="256">
        <v>1404.3000000000002</v>
      </c>
      <c r="J56" s="256">
        <v>1473.6</v>
      </c>
      <c r="K56" s="254">
        <v>1335</v>
      </c>
      <c r="L56" s="254">
        <v>1225.25</v>
      </c>
      <c r="M56" s="254">
        <v>10.31157</v>
      </c>
    </row>
    <row r="57" spans="1:13">
      <c r="A57" s="273">
        <v>48</v>
      </c>
      <c r="B57" s="254" t="s">
        <v>71</v>
      </c>
      <c r="C57" s="254">
        <v>14882.35</v>
      </c>
      <c r="D57" s="256">
        <v>14995.016666666668</v>
      </c>
      <c r="E57" s="256">
        <v>14742.383333333337</v>
      </c>
      <c r="F57" s="256">
        <v>14602.416666666668</v>
      </c>
      <c r="G57" s="256">
        <v>14349.783333333336</v>
      </c>
      <c r="H57" s="256">
        <v>15134.983333333337</v>
      </c>
      <c r="I57" s="256">
        <v>15387.616666666669</v>
      </c>
      <c r="J57" s="256">
        <v>15527.583333333338</v>
      </c>
      <c r="K57" s="254">
        <v>15247.65</v>
      </c>
      <c r="L57" s="254">
        <v>14855.05</v>
      </c>
      <c r="M57" s="254">
        <v>0.41167999999999999</v>
      </c>
    </row>
    <row r="58" spans="1:13">
      <c r="A58" s="273">
        <v>49</v>
      </c>
      <c r="B58" s="254" t="s">
        <v>74</v>
      </c>
      <c r="C58" s="254">
        <v>3416</v>
      </c>
      <c r="D58" s="256">
        <v>3427.6333333333337</v>
      </c>
      <c r="E58" s="256">
        <v>3401.4166666666674</v>
      </c>
      <c r="F58" s="256">
        <v>3386.8333333333339</v>
      </c>
      <c r="G58" s="256">
        <v>3360.6166666666677</v>
      </c>
      <c r="H58" s="256">
        <v>3442.2166666666672</v>
      </c>
      <c r="I58" s="256">
        <v>3468.4333333333334</v>
      </c>
      <c r="J58" s="256">
        <v>3483.0166666666669</v>
      </c>
      <c r="K58" s="254">
        <v>3453.85</v>
      </c>
      <c r="L58" s="254">
        <v>3413.05</v>
      </c>
      <c r="M58" s="254">
        <v>3.7318600000000002</v>
      </c>
    </row>
    <row r="59" spans="1:13">
      <c r="A59" s="273">
        <v>50</v>
      </c>
      <c r="B59" s="254" t="s">
        <v>80</v>
      </c>
      <c r="C59" s="254">
        <v>676.65</v>
      </c>
      <c r="D59" s="256">
        <v>679.66666666666663</v>
      </c>
      <c r="E59" s="256">
        <v>671.98333333333323</v>
      </c>
      <c r="F59" s="256">
        <v>667.31666666666661</v>
      </c>
      <c r="G59" s="256">
        <v>659.63333333333321</v>
      </c>
      <c r="H59" s="256">
        <v>684.33333333333326</v>
      </c>
      <c r="I59" s="256">
        <v>692.01666666666665</v>
      </c>
      <c r="J59" s="256">
        <v>696.68333333333328</v>
      </c>
      <c r="K59" s="254">
        <v>687.35</v>
      </c>
      <c r="L59" s="254">
        <v>675</v>
      </c>
      <c r="M59" s="254">
        <v>1.8499000000000001</v>
      </c>
    </row>
    <row r="60" spans="1:13">
      <c r="A60" s="273">
        <v>51</v>
      </c>
      <c r="B60" s="254" t="s">
        <v>75</v>
      </c>
      <c r="C60" s="254">
        <v>628.1</v>
      </c>
      <c r="D60" s="256">
        <v>626.94999999999993</v>
      </c>
      <c r="E60" s="256">
        <v>620.89999999999986</v>
      </c>
      <c r="F60" s="256">
        <v>613.69999999999993</v>
      </c>
      <c r="G60" s="256">
        <v>607.64999999999986</v>
      </c>
      <c r="H60" s="256">
        <v>634.14999999999986</v>
      </c>
      <c r="I60" s="256">
        <v>640.19999999999982</v>
      </c>
      <c r="J60" s="256">
        <v>647.39999999999986</v>
      </c>
      <c r="K60" s="254">
        <v>633</v>
      </c>
      <c r="L60" s="254">
        <v>619.75</v>
      </c>
      <c r="M60" s="254">
        <v>70.897999999999996</v>
      </c>
    </row>
    <row r="61" spans="1:13">
      <c r="A61" s="273">
        <v>52</v>
      </c>
      <c r="B61" s="254" t="s">
        <v>76</v>
      </c>
      <c r="C61" s="254">
        <v>149.55000000000001</v>
      </c>
      <c r="D61" s="256">
        <v>150.33333333333334</v>
      </c>
      <c r="E61" s="256">
        <v>148.41666666666669</v>
      </c>
      <c r="F61" s="256">
        <v>147.28333333333333</v>
      </c>
      <c r="G61" s="256">
        <v>145.36666666666667</v>
      </c>
      <c r="H61" s="256">
        <v>151.4666666666667</v>
      </c>
      <c r="I61" s="256">
        <v>153.38333333333338</v>
      </c>
      <c r="J61" s="256">
        <v>154.51666666666671</v>
      </c>
      <c r="K61" s="254">
        <v>152.25</v>
      </c>
      <c r="L61" s="254">
        <v>149.19999999999999</v>
      </c>
      <c r="M61" s="254">
        <v>154.94451000000001</v>
      </c>
    </row>
    <row r="62" spans="1:13">
      <c r="A62" s="273">
        <v>53</v>
      </c>
      <c r="B62" s="254" t="s">
        <v>77</v>
      </c>
      <c r="C62" s="254">
        <v>133.65</v>
      </c>
      <c r="D62" s="256">
        <v>133.65</v>
      </c>
      <c r="E62" s="256">
        <v>132.65</v>
      </c>
      <c r="F62" s="256">
        <v>131.65</v>
      </c>
      <c r="G62" s="256">
        <v>130.65</v>
      </c>
      <c r="H62" s="256">
        <v>134.65</v>
      </c>
      <c r="I62" s="256">
        <v>135.65</v>
      </c>
      <c r="J62" s="256">
        <v>136.65</v>
      </c>
      <c r="K62" s="254">
        <v>134.65</v>
      </c>
      <c r="L62" s="254">
        <v>132.65</v>
      </c>
      <c r="M62" s="254">
        <v>11.38092</v>
      </c>
    </row>
    <row r="63" spans="1:13">
      <c r="A63" s="273">
        <v>54</v>
      </c>
      <c r="B63" s="254" t="s">
        <v>81</v>
      </c>
      <c r="C63" s="254">
        <v>544.1</v>
      </c>
      <c r="D63" s="256">
        <v>547.61666666666667</v>
      </c>
      <c r="E63" s="256">
        <v>538.68333333333339</v>
      </c>
      <c r="F63" s="256">
        <v>533.26666666666677</v>
      </c>
      <c r="G63" s="256">
        <v>524.33333333333348</v>
      </c>
      <c r="H63" s="256">
        <v>553.0333333333333</v>
      </c>
      <c r="I63" s="256">
        <v>561.96666666666647</v>
      </c>
      <c r="J63" s="256">
        <v>567.38333333333321</v>
      </c>
      <c r="K63" s="254">
        <v>556.54999999999995</v>
      </c>
      <c r="L63" s="254">
        <v>542.20000000000005</v>
      </c>
      <c r="M63" s="254">
        <v>35.602319999999999</v>
      </c>
    </row>
    <row r="64" spans="1:13">
      <c r="A64" s="273">
        <v>55</v>
      </c>
      <c r="B64" s="254" t="s">
        <v>82</v>
      </c>
      <c r="C64" s="254">
        <v>945.15</v>
      </c>
      <c r="D64" s="256">
        <v>945.38333333333321</v>
      </c>
      <c r="E64" s="256">
        <v>938.81666666666638</v>
      </c>
      <c r="F64" s="256">
        <v>932.48333333333312</v>
      </c>
      <c r="G64" s="256">
        <v>925.91666666666629</v>
      </c>
      <c r="H64" s="256">
        <v>951.71666666666647</v>
      </c>
      <c r="I64" s="256">
        <v>958.2833333333333</v>
      </c>
      <c r="J64" s="256">
        <v>964.61666666666656</v>
      </c>
      <c r="K64" s="254">
        <v>951.95</v>
      </c>
      <c r="L64" s="254">
        <v>939.05</v>
      </c>
      <c r="M64" s="254">
        <v>54.45187</v>
      </c>
    </row>
    <row r="65" spans="1:13">
      <c r="A65" s="273">
        <v>56</v>
      </c>
      <c r="B65" s="254" t="s">
        <v>231</v>
      </c>
      <c r="C65" s="254">
        <v>174.35</v>
      </c>
      <c r="D65" s="256">
        <v>172.98333333333335</v>
      </c>
      <c r="E65" s="256">
        <v>171.2166666666667</v>
      </c>
      <c r="F65" s="256">
        <v>168.08333333333334</v>
      </c>
      <c r="G65" s="256">
        <v>166.31666666666669</v>
      </c>
      <c r="H65" s="256">
        <v>176.1166666666667</v>
      </c>
      <c r="I65" s="256">
        <v>177.88333333333335</v>
      </c>
      <c r="J65" s="256">
        <v>181.01666666666671</v>
      </c>
      <c r="K65" s="254">
        <v>174.75</v>
      </c>
      <c r="L65" s="254">
        <v>169.85</v>
      </c>
      <c r="M65" s="254">
        <v>18.55668</v>
      </c>
    </row>
    <row r="66" spans="1:13">
      <c r="A66" s="273">
        <v>57</v>
      </c>
      <c r="B66" s="254" t="s">
        <v>83</v>
      </c>
      <c r="C66" s="254">
        <v>145.69999999999999</v>
      </c>
      <c r="D66" s="256">
        <v>146.29999999999998</v>
      </c>
      <c r="E66" s="256">
        <v>144.59999999999997</v>
      </c>
      <c r="F66" s="256">
        <v>143.49999999999997</v>
      </c>
      <c r="G66" s="256">
        <v>141.79999999999995</v>
      </c>
      <c r="H66" s="256">
        <v>147.39999999999998</v>
      </c>
      <c r="I66" s="256">
        <v>149.09999999999997</v>
      </c>
      <c r="J66" s="256">
        <v>150.19999999999999</v>
      </c>
      <c r="K66" s="254">
        <v>148</v>
      </c>
      <c r="L66" s="254">
        <v>145.19999999999999</v>
      </c>
      <c r="M66" s="254">
        <v>99.487859999999998</v>
      </c>
    </row>
    <row r="67" spans="1:13">
      <c r="A67" s="273">
        <v>58</v>
      </c>
      <c r="B67" s="254" t="s">
        <v>821</v>
      </c>
      <c r="C67" s="254">
        <v>3484.65</v>
      </c>
      <c r="D67" s="256">
        <v>3444.8833333333332</v>
      </c>
      <c r="E67" s="256">
        <v>3384.7666666666664</v>
      </c>
      <c r="F67" s="256">
        <v>3284.8833333333332</v>
      </c>
      <c r="G67" s="256">
        <v>3224.7666666666664</v>
      </c>
      <c r="H67" s="256">
        <v>3544.7666666666664</v>
      </c>
      <c r="I67" s="256">
        <v>3604.8833333333332</v>
      </c>
      <c r="J67" s="256">
        <v>3704.7666666666664</v>
      </c>
      <c r="K67" s="254">
        <v>3505</v>
      </c>
      <c r="L67" s="254">
        <v>3345</v>
      </c>
      <c r="M67" s="254">
        <v>13.5817</v>
      </c>
    </row>
    <row r="68" spans="1:13">
      <c r="A68" s="273">
        <v>59</v>
      </c>
      <c r="B68" s="254" t="s">
        <v>84</v>
      </c>
      <c r="C68" s="254">
        <v>1679.15</v>
      </c>
      <c r="D68" s="256">
        <v>1691.8833333333332</v>
      </c>
      <c r="E68" s="256">
        <v>1663.0166666666664</v>
      </c>
      <c r="F68" s="256">
        <v>1646.8833333333332</v>
      </c>
      <c r="G68" s="256">
        <v>1618.0166666666664</v>
      </c>
      <c r="H68" s="256">
        <v>1708.0166666666664</v>
      </c>
      <c r="I68" s="256">
        <v>1736.8833333333332</v>
      </c>
      <c r="J68" s="256">
        <v>1753.0166666666664</v>
      </c>
      <c r="K68" s="254">
        <v>1720.75</v>
      </c>
      <c r="L68" s="254">
        <v>1675.75</v>
      </c>
      <c r="M68" s="254">
        <v>7.4112</v>
      </c>
    </row>
    <row r="69" spans="1:13">
      <c r="A69" s="273">
        <v>60</v>
      </c>
      <c r="B69" s="254" t="s">
        <v>85</v>
      </c>
      <c r="C69" s="254">
        <v>666.6</v>
      </c>
      <c r="D69" s="256">
        <v>670.2</v>
      </c>
      <c r="E69" s="256">
        <v>659.45</v>
      </c>
      <c r="F69" s="256">
        <v>652.29999999999995</v>
      </c>
      <c r="G69" s="256">
        <v>641.54999999999995</v>
      </c>
      <c r="H69" s="256">
        <v>677.35000000000014</v>
      </c>
      <c r="I69" s="256">
        <v>688.10000000000014</v>
      </c>
      <c r="J69" s="256">
        <v>695.25000000000023</v>
      </c>
      <c r="K69" s="254">
        <v>680.95</v>
      </c>
      <c r="L69" s="254">
        <v>663.05</v>
      </c>
      <c r="M69" s="254">
        <v>61.017560000000003</v>
      </c>
    </row>
    <row r="70" spans="1:13">
      <c r="A70" s="273">
        <v>61</v>
      </c>
      <c r="B70" s="254" t="s">
        <v>232</v>
      </c>
      <c r="C70" s="254">
        <v>834</v>
      </c>
      <c r="D70" s="256">
        <v>838.19999999999993</v>
      </c>
      <c r="E70" s="256">
        <v>823.94999999999982</v>
      </c>
      <c r="F70" s="256">
        <v>813.89999999999986</v>
      </c>
      <c r="G70" s="256">
        <v>799.64999999999975</v>
      </c>
      <c r="H70" s="256">
        <v>848.24999999999989</v>
      </c>
      <c r="I70" s="256">
        <v>862.50000000000011</v>
      </c>
      <c r="J70" s="256">
        <v>872.55</v>
      </c>
      <c r="K70" s="254">
        <v>852.45</v>
      </c>
      <c r="L70" s="254">
        <v>828.15</v>
      </c>
      <c r="M70" s="254">
        <v>2.57646</v>
      </c>
    </row>
    <row r="71" spans="1:13">
      <c r="A71" s="273">
        <v>62</v>
      </c>
      <c r="B71" s="254" t="s">
        <v>233</v>
      </c>
      <c r="C71" s="254">
        <v>396</v>
      </c>
      <c r="D71" s="256">
        <v>398.5</v>
      </c>
      <c r="E71" s="256">
        <v>390</v>
      </c>
      <c r="F71" s="256">
        <v>384</v>
      </c>
      <c r="G71" s="256">
        <v>375.5</v>
      </c>
      <c r="H71" s="256">
        <v>404.5</v>
      </c>
      <c r="I71" s="256">
        <v>413</v>
      </c>
      <c r="J71" s="256">
        <v>419</v>
      </c>
      <c r="K71" s="254">
        <v>407</v>
      </c>
      <c r="L71" s="254">
        <v>392.5</v>
      </c>
      <c r="M71" s="254">
        <v>13.14545</v>
      </c>
    </row>
    <row r="72" spans="1:13">
      <c r="A72" s="273">
        <v>63</v>
      </c>
      <c r="B72" s="254" t="s">
        <v>86</v>
      </c>
      <c r="C72" s="254">
        <v>802.65</v>
      </c>
      <c r="D72" s="256">
        <v>810.46666666666658</v>
      </c>
      <c r="E72" s="256">
        <v>788.98333333333312</v>
      </c>
      <c r="F72" s="256">
        <v>775.31666666666649</v>
      </c>
      <c r="G72" s="256">
        <v>753.83333333333303</v>
      </c>
      <c r="H72" s="256">
        <v>824.13333333333321</v>
      </c>
      <c r="I72" s="256">
        <v>845.61666666666656</v>
      </c>
      <c r="J72" s="256">
        <v>859.2833333333333</v>
      </c>
      <c r="K72" s="254">
        <v>831.95</v>
      </c>
      <c r="L72" s="254">
        <v>796.8</v>
      </c>
      <c r="M72" s="254">
        <v>18.005210000000002</v>
      </c>
    </row>
    <row r="73" spans="1:13">
      <c r="A73" s="273">
        <v>64</v>
      </c>
      <c r="B73" s="254" t="s">
        <v>92</v>
      </c>
      <c r="C73" s="254">
        <v>291.2</v>
      </c>
      <c r="D73" s="256">
        <v>287.46666666666664</v>
      </c>
      <c r="E73" s="256">
        <v>282.08333333333326</v>
      </c>
      <c r="F73" s="256">
        <v>272.96666666666664</v>
      </c>
      <c r="G73" s="256">
        <v>267.58333333333326</v>
      </c>
      <c r="H73" s="256">
        <v>296.58333333333326</v>
      </c>
      <c r="I73" s="256">
        <v>301.96666666666658</v>
      </c>
      <c r="J73" s="256">
        <v>311.08333333333326</v>
      </c>
      <c r="K73" s="254">
        <v>292.85000000000002</v>
      </c>
      <c r="L73" s="254">
        <v>278.35000000000002</v>
      </c>
      <c r="M73" s="254">
        <v>171.84210999999999</v>
      </c>
    </row>
    <row r="74" spans="1:13">
      <c r="A74" s="273">
        <v>65</v>
      </c>
      <c r="B74" s="254" t="s">
        <v>87</v>
      </c>
      <c r="C74" s="254">
        <v>532.20000000000005</v>
      </c>
      <c r="D74" s="256">
        <v>531.30000000000007</v>
      </c>
      <c r="E74" s="256">
        <v>529.65000000000009</v>
      </c>
      <c r="F74" s="256">
        <v>527.1</v>
      </c>
      <c r="G74" s="256">
        <v>525.45000000000005</v>
      </c>
      <c r="H74" s="256">
        <v>533.85000000000014</v>
      </c>
      <c r="I74" s="256">
        <v>535.5</v>
      </c>
      <c r="J74" s="256">
        <v>538.05000000000018</v>
      </c>
      <c r="K74" s="254">
        <v>532.95000000000005</v>
      </c>
      <c r="L74" s="254">
        <v>528.75</v>
      </c>
      <c r="M74" s="254">
        <v>15.33553</v>
      </c>
    </row>
    <row r="75" spans="1:13">
      <c r="A75" s="273">
        <v>66</v>
      </c>
      <c r="B75" s="254" t="s">
        <v>234</v>
      </c>
      <c r="C75" s="254">
        <v>1845.65</v>
      </c>
      <c r="D75" s="256">
        <v>1850.5</v>
      </c>
      <c r="E75" s="256">
        <v>1820.15</v>
      </c>
      <c r="F75" s="256">
        <v>1794.65</v>
      </c>
      <c r="G75" s="256">
        <v>1764.3000000000002</v>
      </c>
      <c r="H75" s="256">
        <v>1876</v>
      </c>
      <c r="I75" s="256">
        <v>1906.35</v>
      </c>
      <c r="J75" s="256">
        <v>1931.85</v>
      </c>
      <c r="K75" s="254">
        <v>1880.85</v>
      </c>
      <c r="L75" s="254">
        <v>1825</v>
      </c>
      <c r="M75" s="254">
        <v>0.32038</v>
      </c>
    </row>
    <row r="76" spans="1:13">
      <c r="A76" s="273">
        <v>67</v>
      </c>
      <c r="B76" s="254" t="s">
        <v>830</v>
      </c>
      <c r="C76" s="254">
        <v>178.75</v>
      </c>
      <c r="D76" s="256">
        <v>177.73333333333335</v>
      </c>
      <c r="E76" s="256">
        <v>175.31666666666669</v>
      </c>
      <c r="F76" s="256">
        <v>171.88333333333335</v>
      </c>
      <c r="G76" s="256">
        <v>169.4666666666667</v>
      </c>
      <c r="H76" s="256">
        <v>181.16666666666669</v>
      </c>
      <c r="I76" s="256">
        <v>183.58333333333331</v>
      </c>
      <c r="J76" s="256">
        <v>187.01666666666668</v>
      </c>
      <c r="K76" s="254">
        <v>180.15</v>
      </c>
      <c r="L76" s="254">
        <v>174.3</v>
      </c>
      <c r="M76" s="254">
        <v>9.7599199999999993</v>
      </c>
    </row>
    <row r="77" spans="1:13">
      <c r="A77" s="273">
        <v>68</v>
      </c>
      <c r="B77" s="254" t="s">
        <v>90</v>
      </c>
      <c r="C77" s="254">
        <v>4098.6000000000004</v>
      </c>
      <c r="D77" s="256">
        <v>4091.2000000000003</v>
      </c>
      <c r="E77" s="256">
        <v>4062.4000000000005</v>
      </c>
      <c r="F77" s="256">
        <v>4026.2000000000003</v>
      </c>
      <c r="G77" s="256">
        <v>3997.4000000000005</v>
      </c>
      <c r="H77" s="256">
        <v>4127.4000000000005</v>
      </c>
      <c r="I77" s="256">
        <v>4156.2000000000007</v>
      </c>
      <c r="J77" s="256">
        <v>4192.4000000000005</v>
      </c>
      <c r="K77" s="254">
        <v>4120</v>
      </c>
      <c r="L77" s="254">
        <v>4055</v>
      </c>
      <c r="M77" s="254">
        <v>3.4473400000000001</v>
      </c>
    </row>
    <row r="78" spans="1:13">
      <c r="A78" s="273">
        <v>69</v>
      </c>
      <c r="B78" s="254" t="s">
        <v>348</v>
      </c>
      <c r="C78" s="254">
        <v>2788.4</v>
      </c>
      <c r="D78" s="256">
        <v>2782.15</v>
      </c>
      <c r="E78" s="256">
        <v>2756.3</v>
      </c>
      <c r="F78" s="256">
        <v>2724.2000000000003</v>
      </c>
      <c r="G78" s="256">
        <v>2698.3500000000004</v>
      </c>
      <c r="H78" s="256">
        <v>2814.25</v>
      </c>
      <c r="I78" s="256">
        <v>2840.0999999999995</v>
      </c>
      <c r="J78" s="256">
        <v>2872.2</v>
      </c>
      <c r="K78" s="254">
        <v>2808</v>
      </c>
      <c r="L78" s="254">
        <v>2750.05</v>
      </c>
      <c r="M78" s="254">
        <v>2.22254</v>
      </c>
    </row>
    <row r="79" spans="1:13">
      <c r="A79" s="273">
        <v>70</v>
      </c>
      <c r="B79" s="254" t="s">
        <v>93</v>
      </c>
      <c r="C79" s="254">
        <v>5285.2</v>
      </c>
      <c r="D79" s="256">
        <v>5298.4000000000005</v>
      </c>
      <c r="E79" s="256">
        <v>5261.8000000000011</v>
      </c>
      <c r="F79" s="256">
        <v>5238.4000000000005</v>
      </c>
      <c r="G79" s="256">
        <v>5201.8000000000011</v>
      </c>
      <c r="H79" s="256">
        <v>5321.8000000000011</v>
      </c>
      <c r="I79" s="256">
        <v>5358.4000000000015</v>
      </c>
      <c r="J79" s="256">
        <v>5381.8000000000011</v>
      </c>
      <c r="K79" s="254">
        <v>5335</v>
      </c>
      <c r="L79" s="254">
        <v>5275</v>
      </c>
      <c r="M79" s="254">
        <v>5.0747999999999998</v>
      </c>
    </row>
    <row r="80" spans="1:13">
      <c r="A80" s="273">
        <v>71</v>
      </c>
      <c r="B80" s="254" t="s">
        <v>235</v>
      </c>
      <c r="C80" s="254">
        <v>66.45</v>
      </c>
      <c r="D80" s="256">
        <v>67.316666666666663</v>
      </c>
      <c r="E80" s="256">
        <v>65.133333333333326</v>
      </c>
      <c r="F80" s="256">
        <v>63.816666666666663</v>
      </c>
      <c r="G80" s="256">
        <v>61.633333333333326</v>
      </c>
      <c r="H80" s="256">
        <v>68.633333333333326</v>
      </c>
      <c r="I80" s="256">
        <v>70.816666666666663</v>
      </c>
      <c r="J80" s="256">
        <v>72.133333333333326</v>
      </c>
      <c r="K80" s="254">
        <v>69.5</v>
      </c>
      <c r="L80" s="254">
        <v>66</v>
      </c>
      <c r="M80" s="254">
        <v>64.067949999999996</v>
      </c>
    </row>
    <row r="81" spans="1:13">
      <c r="A81" s="273">
        <v>72</v>
      </c>
      <c r="B81" s="254" t="s">
        <v>94</v>
      </c>
      <c r="C81" s="254">
        <v>2633.5</v>
      </c>
      <c r="D81" s="256">
        <v>2632.2333333333331</v>
      </c>
      <c r="E81" s="256">
        <v>2608.3166666666662</v>
      </c>
      <c r="F81" s="256">
        <v>2583.1333333333332</v>
      </c>
      <c r="G81" s="256">
        <v>2559.2166666666662</v>
      </c>
      <c r="H81" s="256">
        <v>2657.4166666666661</v>
      </c>
      <c r="I81" s="256">
        <v>2681.333333333333</v>
      </c>
      <c r="J81" s="256">
        <v>2706.516666666666</v>
      </c>
      <c r="K81" s="254">
        <v>2656.15</v>
      </c>
      <c r="L81" s="254">
        <v>2607.0500000000002</v>
      </c>
      <c r="M81" s="254">
        <v>10.260400000000001</v>
      </c>
    </row>
    <row r="82" spans="1:13">
      <c r="A82" s="273">
        <v>73</v>
      </c>
      <c r="B82" s="254" t="s">
        <v>236</v>
      </c>
      <c r="C82" s="254">
        <v>504.25</v>
      </c>
      <c r="D82" s="256">
        <v>503.5333333333333</v>
      </c>
      <c r="E82" s="256">
        <v>496.36666666666662</v>
      </c>
      <c r="F82" s="256">
        <v>488.48333333333329</v>
      </c>
      <c r="G82" s="256">
        <v>481.31666666666661</v>
      </c>
      <c r="H82" s="256">
        <v>511.41666666666663</v>
      </c>
      <c r="I82" s="256">
        <v>518.58333333333337</v>
      </c>
      <c r="J82" s="256">
        <v>526.4666666666667</v>
      </c>
      <c r="K82" s="254">
        <v>510.7</v>
      </c>
      <c r="L82" s="254">
        <v>495.65</v>
      </c>
      <c r="M82" s="254">
        <v>6.5534499999999998</v>
      </c>
    </row>
    <row r="83" spans="1:13">
      <c r="A83" s="273">
        <v>74</v>
      </c>
      <c r="B83" s="254" t="s">
        <v>237</v>
      </c>
      <c r="C83" s="254">
        <v>1492.65</v>
      </c>
      <c r="D83" s="256">
        <v>1474.2166666666665</v>
      </c>
      <c r="E83" s="256">
        <v>1448.4333333333329</v>
      </c>
      <c r="F83" s="256">
        <v>1404.2166666666665</v>
      </c>
      <c r="G83" s="256">
        <v>1378.4333333333329</v>
      </c>
      <c r="H83" s="256">
        <v>1518.4333333333329</v>
      </c>
      <c r="I83" s="256">
        <v>1544.2166666666662</v>
      </c>
      <c r="J83" s="256">
        <v>1588.4333333333329</v>
      </c>
      <c r="K83" s="254">
        <v>1500</v>
      </c>
      <c r="L83" s="254">
        <v>1430</v>
      </c>
      <c r="M83" s="254">
        <v>2.3165100000000001</v>
      </c>
    </row>
    <row r="84" spans="1:13">
      <c r="A84" s="273">
        <v>75</v>
      </c>
      <c r="B84" s="254" t="s">
        <v>96</v>
      </c>
      <c r="C84" s="254">
        <v>1137.9000000000001</v>
      </c>
      <c r="D84" s="256">
        <v>1142.4333333333334</v>
      </c>
      <c r="E84" s="256">
        <v>1130.4666666666667</v>
      </c>
      <c r="F84" s="256">
        <v>1123.0333333333333</v>
      </c>
      <c r="G84" s="256">
        <v>1111.0666666666666</v>
      </c>
      <c r="H84" s="256">
        <v>1149.8666666666668</v>
      </c>
      <c r="I84" s="256">
        <v>1161.8333333333335</v>
      </c>
      <c r="J84" s="256">
        <v>1169.2666666666669</v>
      </c>
      <c r="K84" s="254">
        <v>1154.4000000000001</v>
      </c>
      <c r="L84" s="254">
        <v>1135</v>
      </c>
      <c r="M84" s="254">
        <v>16.81362</v>
      </c>
    </row>
    <row r="85" spans="1:13">
      <c r="A85" s="273">
        <v>76</v>
      </c>
      <c r="B85" s="254" t="s">
        <v>97</v>
      </c>
      <c r="C85" s="254">
        <v>190.2</v>
      </c>
      <c r="D85" s="256">
        <v>190.70000000000002</v>
      </c>
      <c r="E85" s="256">
        <v>189.00000000000003</v>
      </c>
      <c r="F85" s="256">
        <v>187.8</v>
      </c>
      <c r="G85" s="256">
        <v>186.10000000000002</v>
      </c>
      <c r="H85" s="256">
        <v>191.90000000000003</v>
      </c>
      <c r="I85" s="256">
        <v>193.60000000000002</v>
      </c>
      <c r="J85" s="256">
        <v>194.80000000000004</v>
      </c>
      <c r="K85" s="254">
        <v>192.4</v>
      </c>
      <c r="L85" s="254">
        <v>189.5</v>
      </c>
      <c r="M85" s="254">
        <v>27.829170000000001</v>
      </c>
    </row>
    <row r="86" spans="1:13">
      <c r="A86" s="273">
        <v>77</v>
      </c>
      <c r="B86" s="254" t="s">
        <v>98</v>
      </c>
      <c r="C86" s="254">
        <v>87</v>
      </c>
      <c r="D86" s="256">
        <v>87.09999999999998</v>
      </c>
      <c r="E86" s="256">
        <v>86.499999999999957</v>
      </c>
      <c r="F86" s="256">
        <v>85.999999999999972</v>
      </c>
      <c r="G86" s="256">
        <v>85.399999999999949</v>
      </c>
      <c r="H86" s="256">
        <v>87.599999999999966</v>
      </c>
      <c r="I86" s="256">
        <v>88.199999999999989</v>
      </c>
      <c r="J86" s="256">
        <v>88.699999999999974</v>
      </c>
      <c r="K86" s="254">
        <v>87.7</v>
      </c>
      <c r="L86" s="254">
        <v>86.6</v>
      </c>
      <c r="M86" s="254">
        <v>208.4485</v>
      </c>
    </row>
    <row r="87" spans="1:13">
      <c r="A87" s="273">
        <v>78</v>
      </c>
      <c r="B87" s="254" t="s">
        <v>359</v>
      </c>
      <c r="C87" s="254">
        <v>227.25</v>
      </c>
      <c r="D87" s="256">
        <v>226.83333333333334</v>
      </c>
      <c r="E87" s="256">
        <v>224.91666666666669</v>
      </c>
      <c r="F87" s="256">
        <v>222.58333333333334</v>
      </c>
      <c r="G87" s="256">
        <v>220.66666666666669</v>
      </c>
      <c r="H87" s="256">
        <v>229.16666666666669</v>
      </c>
      <c r="I87" s="256">
        <v>231.08333333333337</v>
      </c>
      <c r="J87" s="256">
        <v>233.41666666666669</v>
      </c>
      <c r="K87" s="254">
        <v>228.75</v>
      </c>
      <c r="L87" s="254">
        <v>224.5</v>
      </c>
      <c r="M87" s="254">
        <v>16.186229999999998</v>
      </c>
    </row>
    <row r="88" spans="1:13">
      <c r="A88" s="273">
        <v>79</v>
      </c>
      <c r="B88" s="254" t="s">
        <v>240</v>
      </c>
      <c r="C88" s="254">
        <v>45.95</v>
      </c>
      <c r="D88" s="256">
        <v>46.016666666666673</v>
      </c>
      <c r="E88" s="256">
        <v>45.633333333333347</v>
      </c>
      <c r="F88" s="256">
        <v>45.316666666666677</v>
      </c>
      <c r="G88" s="256">
        <v>44.933333333333351</v>
      </c>
      <c r="H88" s="256">
        <v>46.333333333333343</v>
      </c>
      <c r="I88" s="256">
        <v>46.716666666666669</v>
      </c>
      <c r="J88" s="256">
        <v>47.033333333333339</v>
      </c>
      <c r="K88" s="254">
        <v>46.4</v>
      </c>
      <c r="L88" s="254">
        <v>45.7</v>
      </c>
      <c r="M88" s="254">
        <v>15.51886</v>
      </c>
    </row>
    <row r="89" spans="1:13">
      <c r="A89" s="273">
        <v>80</v>
      </c>
      <c r="B89" s="254" t="s">
        <v>99</v>
      </c>
      <c r="C89" s="254">
        <v>152.1</v>
      </c>
      <c r="D89" s="256">
        <v>153.19999999999999</v>
      </c>
      <c r="E89" s="256">
        <v>150.59999999999997</v>
      </c>
      <c r="F89" s="256">
        <v>149.09999999999997</v>
      </c>
      <c r="G89" s="256">
        <v>146.49999999999994</v>
      </c>
      <c r="H89" s="256">
        <v>154.69999999999999</v>
      </c>
      <c r="I89" s="256">
        <v>157.30000000000001</v>
      </c>
      <c r="J89" s="256">
        <v>158.80000000000001</v>
      </c>
      <c r="K89" s="254">
        <v>155.80000000000001</v>
      </c>
      <c r="L89" s="254">
        <v>151.69999999999999</v>
      </c>
      <c r="M89" s="254">
        <v>86.746350000000007</v>
      </c>
    </row>
    <row r="90" spans="1:13">
      <c r="A90" s="273">
        <v>81</v>
      </c>
      <c r="B90" s="254" t="s">
        <v>102</v>
      </c>
      <c r="C90" s="254">
        <v>27.2</v>
      </c>
      <c r="D90" s="256">
        <v>27.166666666666668</v>
      </c>
      <c r="E90" s="256">
        <v>26.583333333333336</v>
      </c>
      <c r="F90" s="256">
        <v>25.966666666666669</v>
      </c>
      <c r="G90" s="256">
        <v>25.383333333333336</v>
      </c>
      <c r="H90" s="256">
        <v>27.783333333333335</v>
      </c>
      <c r="I90" s="256">
        <v>28.366666666666671</v>
      </c>
      <c r="J90" s="256">
        <v>28.983333333333334</v>
      </c>
      <c r="K90" s="254">
        <v>27.75</v>
      </c>
      <c r="L90" s="254">
        <v>26.55</v>
      </c>
      <c r="M90" s="254">
        <v>578.63432</v>
      </c>
    </row>
    <row r="91" spans="1:13">
      <c r="A91" s="273">
        <v>82</v>
      </c>
      <c r="B91" s="254" t="s">
        <v>241</v>
      </c>
      <c r="C91" s="254">
        <v>193.4</v>
      </c>
      <c r="D91" s="256">
        <v>193.91666666666666</v>
      </c>
      <c r="E91" s="256">
        <v>192.48333333333332</v>
      </c>
      <c r="F91" s="256">
        <v>191.56666666666666</v>
      </c>
      <c r="G91" s="256">
        <v>190.13333333333333</v>
      </c>
      <c r="H91" s="256">
        <v>194.83333333333331</v>
      </c>
      <c r="I91" s="256">
        <v>196.26666666666665</v>
      </c>
      <c r="J91" s="256">
        <v>197.18333333333331</v>
      </c>
      <c r="K91" s="254">
        <v>195.35</v>
      </c>
      <c r="L91" s="254">
        <v>193</v>
      </c>
      <c r="M91" s="254">
        <v>1.87815</v>
      </c>
    </row>
    <row r="92" spans="1:13">
      <c r="A92" s="273">
        <v>83</v>
      </c>
      <c r="B92" s="254" t="s">
        <v>100</v>
      </c>
      <c r="C92" s="254">
        <v>608.4</v>
      </c>
      <c r="D92" s="256">
        <v>606.81666666666661</v>
      </c>
      <c r="E92" s="256">
        <v>598.68333333333317</v>
      </c>
      <c r="F92" s="256">
        <v>588.96666666666658</v>
      </c>
      <c r="G92" s="256">
        <v>580.83333333333314</v>
      </c>
      <c r="H92" s="256">
        <v>616.53333333333319</v>
      </c>
      <c r="I92" s="256">
        <v>624.66666666666663</v>
      </c>
      <c r="J92" s="256">
        <v>634.38333333333321</v>
      </c>
      <c r="K92" s="254">
        <v>614.95000000000005</v>
      </c>
      <c r="L92" s="254">
        <v>597.1</v>
      </c>
      <c r="M92" s="254">
        <v>22.513590000000001</v>
      </c>
    </row>
    <row r="93" spans="1:13">
      <c r="A93" s="273">
        <v>84</v>
      </c>
      <c r="B93" s="254" t="s">
        <v>242</v>
      </c>
      <c r="C93" s="254">
        <v>548.29999999999995</v>
      </c>
      <c r="D93" s="256">
        <v>551.4666666666667</v>
      </c>
      <c r="E93" s="256">
        <v>542.93333333333339</v>
      </c>
      <c r="F93" s="256">
        <v>537.56666666666672</v>
      </c>
      <c r="G93" s="256">
        <v>529.03333333333342</v>
      </c>
      <c r="H93" s="256">
        <v>556.83333333333337</v>
      </c>
      <c r="I93" s="256">
        <v>565.36666666666667</v>
      </c>
      <c r="J93" s="256">
        <v>570.73333333333335</v>
      </c>
      <c r="K93" s="254">
        <v>560</v>
      </c>
      <c r="L93" s="254">
        <v>546.1</v>
      </c>
      <c r="M93" s="254">
        <v>1.3171200000000001</v>
      </c>
    </row>
    <row r="94" spans="1:13">
      <c r="A94" s="273">
        <v>85</v>
      </c>
      <c r="B94" s="254" t="s">
        <v>103</v>
      </c>
      <c r="C94" s="254">
        <v>824.9</v>
      </c>
      <c r="D94" s="256">
        <v>818.11666666666667</v>
      </c>
      <c r="E94" s="256">
        <v>808.83333333333337</v>
      </c>
      <c r="F94" s="256">
        <v>792.76666666666665</v>
      </c>
      <c r="G94" s="256">
        <v>783.48333333333335</v>
      </c>
      <c r="H94" s="256">
        <v>834.18333333333339</v>
      </c>
      <c r="I94" s="256">
        <v>843.4666666666667</v>
      </c>
      <c r="J94" s="256">
        <v>859.53333333333342</v>
      </c>
      <c r="K94" s="254">
        <v>827.4</v>
      </c>
      <c r="L94" s="254">
        <v>802.05</v>
      </c>
      <c r="M94" s="254">
        <v>17.981719999999999</v>
      </c>
    </row>
    <row r="95" spans="1:13">
      <c r="A95" s="273">
        <v>86</v>
      </c>
      <c r="B95" s="254" t="s">
        <v>243</v>
      </c>
      <c r="C95" s="254">
        <v>552.79999999999995</v>
      </c>
      <c r="D95" s="256">
        <v>556.06666666666661</v>
      </c>
      <c r="E95" s="256">
        <v>547.73333333333323</v>
      </c>
      <c r="F95" s="256">
        <v>542.66666666666663</v>
      </c>
      <c r="G95" s="256">
        <v>534.33333333333326</v>
      </c>
      <c r="H95" s="256">
        <v>561.13333333333321</v>
      </c>
      <c r="I95" s="256">
        <v>569.4666666666667</v>
      </c>
      <c r="J95" s="256">
        <v>574.53333333333319</v>
      </c>
      <c r="K95" s="254">
        <v>564.4</v>
      </c>
      <c r="L95" s="254">
        <v>551</v>
      </c>
      <c r="M95" s="254">
        <v>2.3712</v>
      </c>
    </row>
    <row r="96" spans="1:13">
      <c r="A96" s="273">
        <v>87</v>
      </c>
      <c r="B96" s="254" t="s">
        <v>244</v>
      </c>
      <c r="C96" s="254">
        <v>1348.55</v>
      </c>
      <c r="D96" s="256">
        <v>1347.6000000000001</v>
      </c>
      <c r="E96" s="256">
        <v>1335.5000000000002</v>
      </c>
      <c r="F96" s="256">
        <v>1322.45</v>
      </c>
      <c r="G96" s="256">
        <v>1310.3500000000001</v>
      </c>
      <c r="H96" s="256">
        <v>1360.6500000000003</v>
      </c>
      <c r="I96" s="256">
        <v>1372.7500000000002</v>
      </c>
      <c r="J96" s="256">
        <v>1385.8000000000004</v>
      </c>
      <c r="K96" s="254">
        <v>1359.7</v>
      </c>
      <c r="L96" s="254">
        <v>1334.55</v>
      </c>
      <c r="M96" s="254">
        <v>7.95763</v>
      </c>
    </row>
    <row r="97" spans="1:13">
      <c r="A97" s="273">
        <v>88</v>
      </c>
      <c r="B97" s="254" t="s">
        <v>104</v>
      </c>
      <c r="C97" s="254">
        <v>1409.4</v>
      </c>
      <c r="D97" s="256">
        <v>1407.4666666666669</v>
      </c>
      <c r="E97" s="256">
        <v>1382.9833333333338</v>
      </c>
      <c r="F97" s="256">
        <v>1356.5666666666668</v>
      </c>
      <c r="G97" s="256">
        <v>1332.0833333333337</v>
      </c>
      <c r="H97" s="256">
        <v>1433.8833333333339</v>
      </c>
      <c r="I97" s="256">
        <v>1458.366666666667</v>
      </c>
      <c r="J97" s="256">
        <v>1484.783333333334</v>
      </c>
      <c r="K97" s="254">
        <v>1431.95</v>
      </c>
      <c r="L97" s="254">
        <v>1381.05</v>
      </c>
      <c r="M97" s="254">
        <v>43.025620000000004</v>
      </c>
    </row>
    <row r="98" spans="1:13">
      <c r="A98" s="273">
        <v>89</v>
      </c>
      <c r="B98" s="254" t="s">
        <v>372</v>
      </c>
      <c r="C98" s="254">
        <v>513.9</v>
      </c>
      <c r="D98" s="256">
        <v>515.1</v>
      </c>
      <c r="E98" s="256">
        <v>509.80000000000007</v>
      </c>
      <c r="F98" s="256">
        <v>505.70000000000005</v>
      </c>
      <c r="G98" s="256">
        <v>500.40000000000009</v>
      </c>
      <c r="H98" s="256">
        <v>519.20000000000005</v>
      </c>
      <c r="I98" s="256">
        <v>524.5</v>
      </c>
      <c r="J98" s="256">
        <v>528.6</v>
      </c>
      <c r="K98" s="254">
        <v>520.4</v>
      </c>
      <c r="L98" s="254">
        <v>511</v>
      </c>
      <c r="M98" s="254">
        <v>7.5686099999999996</v>
      </c>
    </row>
    <row r="99" spans="1:13">
      <c r="A99" s="273">
        <v>90</v>
      </c>
      <c r="B99" s="254" t="s">
        <v>246</v>
      </c>
      <c r="C99" s="254">
        <v>277.5</v>
      </c>
      <c r="D99" s="256">
        <v>275.88333333333338</v>
      </c>
      <c r="E99" s="256">
        <v>272.81666666666678</v>
      </c>
      <c r="F99" s="256">
        <v>268.13333333333338</v>
      </c>
      <c r="G99" s="256">
        <v>265.06666666666678</v>
      </c>
      <c r="H99" s="256">
        <v>280.56666666666678</v>
      </c>
      <c r="I99" s="256">
        <v>283.63333333333338</v>
      </c>
      <c r="J99" s="256">
        <v>288.31666666666678</v>
      </c>
      <c r="K99" s="254">
        <v>278.95</v>
      </c>
      <c r="L99" s="254">
        <v>271.2</v>
      </c>
      <c r="M99" s="254">
        <v>4.53322</v>
      </c>
    </row>
    <row r="100" spans="1:13">
      <c r="A100" s="273">
        <v>91</v>
      </c>
      <c r="B100" s="254" t="s">
        <v>107</v>
      </c>
      <c r="C100" s="254">
        <v>945.8</v>
      </c>
      <c r="D100" s="256">
        <v>942.43333333333339</v>
      </c>
      <c r="E100" s="256">
        <v>935.91666666666674</v>
      </c>
      <c r="F100" s="256">
        <v>926.0333333333333</v>
      </c>
      <c r="G100" s="256">
        <v>919.51666666666665</v>
      </c>
      <c r="H100" s="256">
        <v>952.31666666666683</v>
      </c>
      <c r="I100" s="256">
        <v>958.83333333333348</v>
      </c>
      <c r="J100" s="256">
        <v>968.71666666666692</v>
      </c>
      <c r="K100" s="254">
        <v>948.95</v>
      </c>
      <c r="L100" s="254">
        <v>932.55</v>
      </c>
      <c r="M100" s="254">
        <v>50.176740000000002</v>
      </c>
    </row>
    <row r="101" spans="1:13">
      <c r="A101" s="273">
        <v>92</v>
      </c>
      <c r="B101" s="254" t="s">
        <v>248</v>
      </c>
      <c r="C101" s="254">
        <v>2819.95</v>
      </c>
      <c r="D101" s="256">
        <v>2823.3166666666671</v>
      </c>
      <c r="E101" s="256">
        <v>2811.6333333333341</v>
      </c>
      <c r="F101" s="256">
        <v>2803.3166666666671</v>
      </c>
      <c r="G101" s="256">
        <v>2791.6333333333341</v>
      </c>
      <c r="H101" s="256">
        <v>2831.6333333333341</v>
      </c>
      <c r="I101" s="256">
        <v>2843.3166666666675</v>
      </c>
      <c r="J101" s="256">
        <v>2851.6333333333341</v>
      </c>
      <c r="K101" s="254">
        <v>2835</v>
      </c>
      <c r="L101" s="254">
        <v>2815</v>
      </c>
      <c r="M101" s="254">
        <v>0.87468000000000001</v>
      </c>
    </row>
    <row r="102" spans="1:13">
      <c r="A102" s="273">
        <v>93</v>
      </c>
      <c r="B102" s="254" t="s">
        <v>109</v>
      </c>
      <c r="C102" s="254">
        <v>1477.05</v>
      </c>
      <c r="D102" s="256">
        <v>1478.0166666666667</v>
      </c>
      <c r="E102" s="256">
        <v>1469.0333333333333</v>
      </c>
      <c r="F102" s="256">
        <v>1461.0166666666667</v>
      </c>
      <c r="G102" s="256">
        <v>1452.0333333333333</v>
      </c>
      <c r="H102" s="256">
        <v>1486.0333333333333</v>
      </c>
      <c r="I102" s="256">
        <v>1495.0166666666664</v>
      </c>
      <c r="J102" s="256">
        <v>1503.0333333333333</v>
      </c>
      <c r="K102" s="254">
        <v>1487</v>
      </c>
      <c r="L102" s="254">
        <v>1470</v>
      </c>
      <c r="M102" s="254">
        <v>61.41995</v>
      </c>
    </row>
    <row r="103" spans="1:13">
      <c r="A103" s="273">
        <v>94</v>
      </c>
      <c r="B103" s="254" t="s">
        <v>249</v>
      </c>
      <c r="C103" s="254">
        <v>658.5</v>
      </c>
      <c r="D103" s="256">
        <v>660.68333333333339</v>
      </c>
      <c r="E103" s="256">
        <v>654.96666666666681</v>
      </c>
      <c r="F103" s="256">
        <v>651.43333333333339</v>
      </c>
      <c r="G103" s="256">
        <v>645.71666666666681</v>
      </c>
      <c r="H103" s="256">
        <v>664.21666666666681</v>
      </c>
      <c r="I103" s="256">
        <v>669.93333333333351</v>
      </c>
      <c r="J103" s="256">
        <v>673.46666666666681</v>
      </c>
      <c r="K103" s="254">
        <v>666.4</v>
      </c>
      <c r="L103" s="254">
        <v>657.15</v>
      </c>
      <c r="M103" s="254">
        <v>19.386800000000001</v>
      </c>
    </row>
    <row r="104" spans="1:13">
      <c r="A104" s="273">
        <v>95</v>
      </c>
      <c r="B104" s="254" t="s">
        <v>105</v>
      </c>
      <c r="C104" s="254">
        <v>996.4</v>
      </c>
      <c r="D104" s="256">
        <v>1000.2166666666667</v>
      </c>
      <c r="E104" s="256">
        <v>991.18333333333339</v>
      </c>
      <c r="F104" s="256">
        <v>985.9666666666667</v>
      </c>
      <c r="G104" s="256">
        <v>976.93333333333339</v>
      </c>
      <c r="H104" s="256">
        <v>1005.4333333333334</v>
      </c>
      <c r="I104" s="256">
        <v>1014.4666666666667</v>
      </c>
      <c r="J104" s="256">
        <v>1019.6833333333334</v>
      </c>
      <c r="K104" s="254">
        <v>1009.25</v>
      </c>
      <c r="L104" s="254">
        <v>995</v>
      </c>
      <c r="M104" s="254">
        <v>11.61924</v>
      </c>
    </row>
    <row r="105" spans="1:13">
      <c r="A105" s="273">
        <v>96</v>
      </c>
      <c r="B105" s="254" t="s">
        <v>110</v>
      </c>
      <c r="C105" s="254">
        <v>2964.7</v>
      </c>
      <c r="D105" s="256">
        <v>2957.3166666666671</v>
      </c>
      <c r="E105" s="256">
        <v>2927.8833333333341</v>
      </c>
      <c r="F105" s="256">
        <v>2891.0666666666671</v>
      </c>
      <c r="G105" s="256">
        <v>2861.6333333333341</v>
      </c>
      <c r="H105" s="256">
        <v>2994.1333333333341</v>
      </c>
      <c r="I105" s="256">
        <v>3023.5666666666675</v>
      </c>
      <c r="J105" s="256">
        <v>3060.3833333333341</v>
      </c>
      <c r="K105" s="254">
        <v>2986.75</v>
      </c>
      <c r="L105" s="254">
        <v>2920.5</v>
      </c>
      <c r="M105" s="254">
        <v>8.1705400000000008</v>
      </c>
    </row>
    <row r="106" spans="1:13">
      <c r="A106" s="273">
        <v>97</v>
      </c>
      <c r="B106" s="254" t="s">
        <v>112</v>
      </c>
      <c r="C106" s="254">
        <v>381</v>
      </c>
      <c r="D106" s="256">
        <v>383.58333333333331</v>
      </c>
      <c r="E106" s="256">
        <v>377.66666666666663</v>
      </c>
      <c r="F106" s="256">
        <v>374.33333333333331</v>
      </c>
      <c r="G106" s="256">
        <v>368.41666666666663</v>
      </c>
      <c r="H106" s="256">
        <v>386.91666666666663</v>
      </c>
      <c r="I106" s="256">
        <v>392.83333333333326</v>
      </c>
      <c r="J106" s="256">
        <v>396.16666666666663</v>
      </c>
      <c r="K106" s="254">
        <v>389.5</v>
      </c>
      <c r="L106" s="254">
        <v>380.25</v>
      </c>
      <c r="M106" s="254">
        <v>153.40620999999999</v>
      </c>
    </row>
    <row r="107" spans="1:13">
      <c r="A107" s="273">
        <v>98</v>
      </c>
      <c r="B107" s="254" t="s">
        <v>113</v>
      </c>
      <c r="C107" s="254">
        <v>284.25</v>
      </c>
      <c r="D107" s="256">
        <v>286.55</v>
      </c>
      <c r="E107" s="256">
        <v>281.3</v>
      </c>
      <c r="F107" s="256">
        <v>278.35000000000002</v>
      </c>
      <c r="G107" s="256">
        <v>273.10000000000002</v>
      </c>
      <c r="H107" s="256">
        <v>289.5</v>
      </c>
      <c r="I107" s="256">
        <v>294.75</v>
      </c>
      <c r="J107" s="256">
        <v>297.7</v>
      </c>
      <c r="K107" s="254">
        <v>291.8</v>
      </c>
      <c r="L107" s="254">
        <v>283.60000000000002</v>
      </c>
      <c r="M107" s="254">
        <v>57.070349999999998</v>
      </c>
    </row>
    <row r="108" spans="1:13">
      <c r="A108" s="273">
        <v>99</v>
      </c>
      <c r="B108" s="254" t="s">
        <v>114</v>
      </c>
      <c r="C108" s="254">
        <v>2354</v>
      </c>
      <c r="D108" s="256">
        <v>2356.4833333333331</v>
      </c>
      <c r="E108" s="256">
        <v>2342.7666666666664</v>
      </c>
      <c r="F108" s="256">
        <v>2331.5333333333333</v>
      </c>
      <c r="G108" s="256">
        <v>2317.8166666666666</v>
      </c>
      <c r="H108" s="256">
        <v>2367.7166666666662</v>
      </c>
      <c r="I108" s="256">
        <v>2381.4333333333325</v>
      </c>
      <c r="J108" s="256">
        <v>2392.6666666666661</v>
      </c>
      <c r="K108" s="254">
        <v>2370.1999999999998</v>
      </c>
      <c r="L108" s="254">
        <v>2345.25</v>
      </c>
      <c r="M108" s="254">
        <v>8.1109500000000008</v>
      </c>
    </row>
    <row r="109" spans="1:13">
      <c r="A109" s="273">
        <v>100</v>
      </c>
      <c r="B109" s="254" t="s">
        <v>250</v>
      </c>
      <c r="C109" s="254">
        <v>325.85000000000002</v>
      </c>
      <c r="D109" s="256">
        <v>329.31666666666666</v>
      </c>
      <c r="E109" s="256">
        <v>321.23333333333335</v>
      </c>
      <c r="F109" s="256">
        <v>316.61666666666667</v>
      </c>
      <c r="G109" s="256">
        <v>308.53333333333336</v>
      </c>
      <c r="H109" s="256">
        <v>333.93333333333334</v>
      </c>
      <c r="I109" s="256">
        <v>342.01666666666671</v>
      </c>
      <c r="J109" s="256">
        <v>346.63333333333333</v>
      </c>
      <c r="K109" s="254">
        <v>337.4</v>
      </c>
      <c r="L109" s="254">
        <v>324.7</v>
      </c>
      <c r="M109" s="254">
        <v>22.23573</v>
      </c>
    </row>
    <row r="110" spans="1:13">
      <c r="A110" s="273">
        <v>101</v>
      </c>
      <c r="B110" s="254" t="s">
        <v>251</v>
      </c>
      <c r="C110" s="254">
        <v>48.8</v>
      </c>
      <c r="D110" s="256">
        <v>49.050000000000004</v>
      </c>
      <c r="E110" s="256">
        <v>47.900000000000006</v>
      </c>
      <c r="F110" s="256">
        <v>47</v>
      </c>
      <c r="G110" s="256">
        <v>45.85</v>
      </c>
      <c r="H110" s="256">
        <v>49.95000000000001</v>
      </c>
      <c r="I110" s="256">
        <v>51.1</v>
      </c>
      <c r="J110" s="256">
        <v>52.000000000000014</v>
      </c>
      <c r="K110" s="254">
        <v>50.2</v>
      </c>
      <c r="L110" s="254">
        <v>48.15</v>
      </c>
      <c r="M110" s="254">
        <v>34.263730000000002</v>
      </c>
    </row>
    <row r="111" spans="1:13">
      <c r="A111" s="273">
        <v>102</v>
      </c>
      <c r="B111" s="254" t="s">
        <v>108</v>
      </c>
      <c r="C111" s="254">
        <v>2567.5500000000002</v>
      </c>
      <c r="D111" s="256">
        <v>2557.6833333333334</v>
      </c>
      <c r="E111" s="256">
        <v>2540.3666666666668</v>
      </c>
      <c r="F111" s="256">
        <v>2513.1833333333334</v>
      </c>
      <c r="G111" s="256">
        <v>2495.8666666666668</v>
      </c>
      <c r="H111" s="256">
        <v>2584.8666666666668</v>
      </c>
      <c r="I111" s="256">
        <v>2602.1833333333334</v>
      </c>
      <c r="J111" s="256">
        <v>2629.3666666666668</v>
      </c>
      <c r="K111" s="254">
        <v>2575</v>
      </c>
      <c r="L111" s="254">
        <v>2530.5</v>
      </c>
      <c r="M111" s="254">
        <v>18.393969999999999</v>
      </c>
    </row>
    <row r="112" spans="1:13">
      <c r="A112" s="273">
        <v>103</v>
      </c>
      <c r="B112" s="254" t="s">
        <v>116</v>
      </c>
      <c r="C112" s="254">
        <v>652.5</v>
      </c>
      <c r="D112" s="256">
        <v>650.81666666666672</v>
      </c>
      <c r="E112" s="256">
        <v>644.98333333333346</v>
      </c>
      <c r="F112" s="256">
        <v>637.4666666666667</v>
      </c>
      <c r="G112" s="256">
        <v>631.63333333333344</v>
      </c>
      <c r="H112" s="256">
        <v>658.33333333333348</v>
      </c>
      <c r="I112" s="256">
        <v>664.16666666666674</v>
      </c>
      <c r="J112" s="256">
        <v>671.68333333333351</v>
      </c>
      <c r="K112" s="254">
        <v>656.65</v>
      </c>
      <c r="L112" s="254">
        <v>643.29999999999995</v>
      </c>
      <c r="M112" s="254">
        <v>144.87030999999999</v>
      </c>
    </row>
    <row r="113" spans="1:13">
      <c r="A113" s="273">
        <v>104</v>
      </c>
      <c r="B113" s="254" t="s">
        <v>252</v>
      </c>
      <c r="C113" s="254">
        <v>1476.85</v>
      </c>
      <c r="D113" s="256">
        <v>1480.5999999999997</v>
      </c>
      <c r="E113" s="256">
        <v>1461.6499999999994</v>
      </c>
      <c r="F113" s="256">
        <v>1446.4499999999998</v>
      </c>
      <c r="G113" s="256">
        <v>1427.4999999999995</v>
      </c>
      <c r="H113" s="256">
        <v>1495.7999999999993</v>
      </c>
      <c r="I113" s="256">
        <v>1514.7499999999995</v>
      </c>
      <c r="J113" s="256">
        <v>1529.9499999999991</v>
      </c>
      <c r="K113" s="254">
        <v>1499.55</v>
      </c>
      <c r="L113" s="254">
        <v>1465.4</v>
      </c>
      <c r="M113" s="254">
        <v>4.56731</v>
      </c>
    </row>
    <row r="114" spans="1:13">
      <c r="A114" s="273">
        <v>105</v>
      </c>
      <c r="B114" s="254" t="s">
        <v>117</v>
      </c>
      <c r="C114" s="254">
        <v>525.9</v>
      </c>
      <c r="D114" s="256">
        <v>531.63333333333333</v>
      </c>
      <c r="E114" s="256">
        <v>518.36666666666667</v>
      </c>
      <c r="F114" s="256">
        <v>510.83333333333337</v>
      </c>
      <c r="G114" s="256">
        <v>497.56666666666672</v>
      </c>
      <c r="H114" s="256">
        <v>539.16666666666663</v>
      </c>
      <c r="I114" s="256">
        <v>552.43333333333328</v>
      </c>
      <c r="J114" s="256">
        <v>559.96666666666658</v>
      </c>
      <c r="K114" s="254">
        <v>544.9</v>
      </c>
      <c r="L114" s="254">
        <v>524.1</v>
      </c>
      <c r="M114" s="254">
        <v>27.52131</v>
      </c>
    </row>
    <row r="115" spans="1:13">
      <c r="A115" s="273">
        <v>106</v>
      </c>
      <c r="B115" s="254" t="s">
        <v>387</v>
      </c>
      <c r="C115" s="254">
        <v>573.4</v>
      </c>
      <c r="D115" s="256">
        <v>574.68333333333328</v>
      </c>
      <c r="E115" s="256">
        <v>570.26666666666654</v>
      </c>
      <c r="F115" s="256">
        <v>567.13333333333321</v>
      </c>
      <c r="G115" s="256">
        <v>562.71666666666647</v>
      </c>
      <c r="H115" s="256">
        <v>577.81666666666661</v>
      </c>
      <c r="I115" s="256">
        <v>582.23333333333335</v>
      </c>
      <c r="J115" s="256">
        <v>585.36666666666667</v>
      </c>
      <c r="K115" s="254">
        <v>579.1</v>
      </c>
      <c r="L115" s="254">
        <v>571.54999999999995</v>
      </c>
      <c r="M115" s="254">
        <v>4.8756000000000004</v>
      </c>
    </row>
    <row r="116" spans="1:13">
      <c r="A116" s="273">
        <v>107</v>
      </c>
      <c r="B116" s="254" t="s">
        <v>119</v>
      </c>
      <c r="C116" s="254">
        <v>57.8</v>
      </c>
      <c r="D116" s="256">
        <v>58.266666666666673</v>
      </c>
      <c r="E116" s="256">
        <v>57.233333333333348</v>
      </c>
      <c r="F116" s="256">
        <v>56.666666666666679</v>
      </c>
      <c r="G116" s="256">
        <v>55.633333333333354</v>
      </c>
      <c r="H116" s="256">
        <v>58.833333333333343</v>
      </c>
      <c r="I116" s="256">
        <v>59.86666666666666</v>
      </c>
      <c r="J116" s="256">
        <v>60.433333333333337</v>
      </c>
      <c r="K116" s="254">
        <v>59.3</v>
      </c>
      <c r="L116" s="254">
        <v>57.7</v>
      </c>
      <c r="M116" s="254">
        <v>423.04491999999999</v>
      </c>
    </row>
    <row r="117" spans="1:13">
      <c r="A117" s="273">
        <v>108</v>
      </c>
      <c r="B117" s="254" t="s">
        <v>126</v>
      </c>
      <c r="C117" s="254">
        <v>210.6</v>
      </c>
      <c r="D117" s="256">
        <v>211.11666666666665</v>
      </c>
      <c r="E117" s="256">
        <v>209.7833333333333</v>
      </c>
      <c r="F117" s="256">
        <v>208.96666666666667</v>
      </c>
      <c r="G117" s="256">
        <v>207.63333333333333</v>
      </c>
      <c r="H117" s="256">
        <v>211.93333333333328</v>
      </c>
      <c r="I117" s="256">
        <v>213.26666666666659</v>
      </c>
      <c r="J117" s="256">
        <v>214.08333333333326</v>
      </c>
      <c r="K117" s="254">
        <v>212.45</v>
      </c>
      <c r="L117" s="254">
        <v>210.3</v>
      </c>
      <c r="M117" s="254">
        <v>175.76137</v>
      </c>
    </row>
    <row r="118" spans="1:13">
      <c r="A118" s="273">
        <v>109</v>
      </c>
      <c r="B118" s="254" t="s">
        <v>115</v>
      </c>
      <c r="C118" s="254">
        <v>224.6</v>
      </c>
      <c r="D118" s="256">
        <v>222.2166666666667</v>
      </c>
      <c r="E118" s="256">
        <v>217.43333333333339</v>
      </c>
      <c r="F118" s="256">
        <v>210.26666666666671</v>
      </c>
      <c r="G118" s="256">
        <v>205.48333333333341</v>
      </c>
      <c r="H118" s="256">
        <v>229.38333333333338</v>
      </c>
      <c r="I118" s="256">
        <v>234.16666666666669</v>
      </c>
      <c r="J118" s="256">
        <v>241.33333333333337</v>
      </c>
      <c r="K118" s="254">
        <v>227</v>
      </c>
      <c r="L118" s="254">
        <v>215.05</v>
      </c>
      <c r="M118" s="254">
        <v>267.38139000000001</v>
      </c>
    </row>
    <row r="119" spans="1:13">
      <c r="A119" s="273">
        <v>110</v>
      </c>
      <c r="B119" s="254" t="s">
        <v>255</v>
      </c>
      <c r="C119" s="254">
        <v>131.19999999999999</v>
      </c>
      <c r="D119" s="256">
        <v>133.35</v>
      </c>
      <c r="E119" s="256">
        <v>127.85</v>
      </c>
      <c r="F119" s="256">
        <v>124.5</v>
      </c>
      <c r="G119" s="256">
        <v>119</v>
      </c>
      <c r="H119" s="256">
        <v>136.69999999999999</v>
      </c>
      <c r="I119" s="256">
        <v>142.19999999999999</v>
      </c>
      <c r="J119" s="256">
        <v>145.54999999999998</v>
      </c>
      <c r="K119" s="254">
        <v>138.85</v>
      </c>
      <c r="L119" s="254">
        <v>130</v>
      </c>
      <c r="M119" s="254">
        <v>50.120179999999998</v>
      </c>
    </row>
    <row r="120" spans="1:13">
      <c r="A120" s="273">
        <v>111</v>
      </c>
      <c r="B120" s="254" t="s">
        <v>125</v>
      </c>
      <c r="C120" s="254">
        <v>112</v>
      </c>
      <c r="D120" s="256">
        <v>111.35000000000001</v>
      </c>
      <c r="E120" s="256">
        <v>109.90000000000002</v>
      </c>
      <c r="F120" s="256">
        <v>107.80000000000001</v>
      </c>
      <c r="G120" s="256">
        <v>106.35000000000002</v>
      </c>
      <c r="H120" s="256">
        <v>113.45000000000002</v>
      </c>
      <c r="I120" s="256">
        <v>114.9</v>
      </c>
      <c r="J120" s="256">
        <v>117.00000000000001</v>
      </c>
      <c r="K120" s="254">
        <v>112.8</v>
      </c>
      <c r="L120" s="254">
        <v>109.25</v>
      </c>
      <c r="M120" s="254">
        <v>369.91908999999998</v>
      </c>
    </row>
    <row r="121" spans="1:13">
      <c r="A121" s="273">
        <v>112</v>
      </c>
      <c r="B121" s="254" t="s">
        <v>772</v>
      </c>
      <c r="C121" s="254">
        <v>1894.05</v>
      </c>
      <c r="D121" s="256">
        <v>1904.0333333333335</v>
      </c>
      <c r="E121" s="256">
        <v>1878.0166666666671</v>
      </c>
      <c r="F121" s="256">
        <v>1861.9833333333336</v>
      </c>
      <c r="G121" s="256">
        <v>1835.9666666666672</v>
      </c>
      <c r="H121" s="256">
        <v>1920.0666666666671</v>
      </c>
      <c r="I121" s="256">
        <v>1946.0833333333335</v>
      </c>
      <c r="J121" s="256">
        <v>1962.116666666667</v>
      </c>
      <c r="K121" s="254">
        <v>1930.05</v>
      </c>
      <c r="L121" s="254">
        <v>1888</v>
      </c>
      <c r="M121" s="254">
        <v>9.2275700000000001</v>
      </c>
    </row>
    <row r="122" spans="1:13">
      <c r="A122" s="273">
        <v>113</v>
      </c>
      <c r="B122" s="254" t="s">
        <v>120</v>
      </c>
      <c r="C122" s="254">
        <v>509.2</v>
      </c>
      <c r="D122" s="256">
        <v>509.7833333333333</v>
      </c>
      <c r="E122" s="256">
        <v>506.41666666666663</v>
      </c>
      <c r="F122" s="256">
        <v>503.63333333333333</v>
      </c>
      <c r="G122" s="256">
        <v>500.26666666666665</v>
      </c>
      <c r="H122" s="256">
        <v>512.56666666666661</v>
      </c>
      <c r="I122" s="256">
        <v>515.93333333333328</v>
      </c>
      <c r="J122" s="256">
        <v>518.71666666666658</v>
      </c>
      <c r="K122" s="254">
        <v>513.15</v>
      </c>
      <c r="L122" s="254">
        <v>507</v>
      </c>
      <c r="M122" s="254">
        <v>16.328299999999999</v>
      </c>
    </row>
    <row r="123" spans="1:13">
      <c r="A123" s="273">
        <v>114</v>
      </c>
      <c r="B123" s="254" t="s">
        <v>824</v>
      </c>
      <c r="C123" s="254">
        <v>241.45</v>
      </c>
      <c r="D123" s="256">
        <v>241.95000000000002</v>
      </c>
      <c r="E123" s="256">
        <v>240.60000000000002</v>
      </c>
      <c r="F123" s="256">
        <v>239.75</v>
      </c>
      <c r="G123" s="256">
        <v>238.4</v>
      </c>
      <c r="H123" s="256">
        <v>242.80000000000004</v>
      </c>
      <c r="I123" s="256">
        <v>244.15</v>
      </c>
      <c r="J123" s="256">
        <v>245.00000000000006</v>
      </c>
      <c r="K123" s="254">
        <v>243.3</v>
      </c>
      <c r="L123" s="254">
        <v>241.1</v>
      </c>
      <c r="M123" s="254">
        <v>13.62886</v>
      </c>
    </row>
    <row r="124" spans="1:13">
      <c r="A124" s="273">
        <v>115</v>
      </c>
      <c r="B124" s="254" t="s">
        <v>122</v>
      </c>
      <c r="C124" s="254">
        <v>998.45</v>
      </c>
      <c r="D124" s="256">
        <v>997.80000000000007</v>
      </c>
      <c r="E124" s="256">
        <v>987.65000000000009</v>
      </c>
      <c r="F124" s="256">
        <v>976.85</v>
      </c>
      <c r="G124" s="256">
        <v>966.7</v>
      </c>
      <c r="H124" s="256">
        <v>1008.6000000000001</v>
      </c>
      <c r="I124" s="256">
        <v>1018.75</v>
      </c>
      <c r="J124" s="256">
        <v>1029.5500000000002</v>
      </c>
      <c r="K124" s="254">
        <v>1007.95</v>
      </c>
      <c r="L124" s="254">
        <v>987</v>
      </c>
      <c r="M124" s="254">
        <v>29.728539999999999</v>
      </c>
    </row>
    <row r="125" spans="1:13">
      <c r="A125" s="273">
        <v>116</v>
      </c>
      <c r="B125" s="254" t="s">
        <v>256</v>
      </c>
      <c r="C125" s="254">
        <v>4520.5</v>
      </c>
      <c r="D125" s="256">
        <v>4460.1333333333332</v>
      </c>
      <c r="E125" s="256">
        <v>4381.2666666666664</v>
      </c>
      <c r="F125" s="256">
        <v>4242.0333333333328</v>
      </c>
      <c r="G125" s="256">
        <v>4163.1666666666661</v>
      </c>
      <c r="H125" s="256">
        <v>4599.3666666666668</v>
      </c>
      <c r="I125" s="256">
        <v>4678.2333333333336</v>
      </c>
      <c r="J125" s="256">
        <v>4817.4666666666672</v>
      </c>
      <c r="K125" s="254">
        <v>4539</v>
      </c>
      <c r="L125" s="254">
        <v>4320.8999999999996</v>
      </c>
      <c r="M125" s="254">
        <v>10.6913</v>
      </c>
    </row>
    <row r="126" spans="1:13">
      <c r="A126" s="273">
        <v>117</v>
      </c>
      <c r="B126" s="254" t="s">
        <v>124</v>
      </c>
      <c r="C126" s="254">
        <v>1397.25</v>
      </c>
      <c r="D126" s="256">
        <v>1386.4333333333334</v>
      </c>
      <c r="E126" s="256">
        <v>1372.8666666666668</v>
      </c>
      <c r="F126" s="256">
        <v>1348.4833333333333</v>
      </c>
      <c r="G126" s="256">
        <v>1334.9166666666667</v>
      </c>
      <c r="H126" s="256">
        <v>1410.8166666666668</v>
      </c>
      <c r="I126" s="256">
        <v>1424.3833333333334</v>
      </c>
      <c r="J126" s="256">
        <v>1448.7666666666669</v>
      </c>
      <c r="K126" s="254">
        <v>1400</v>
      </c>
      <c r="L126" s="254">
        <v>1362.05</v>
      </c>
      <c r="M126" s="254">
        <v>68.500240000000005</v>
      </c>
    </row>
    <row r="127" spans="1:13">
      <c r="A127" s="273">
        <v>118</v>
      </c>
      <c r="B127" s="254" t="s">
        <v>121</v>
      </c>
      <c r="C127" s="254">
        <v>1724.15</v>
      </c>
      <c r="D127" s="256">
        <v>1727.6166666666668</v>
      </c>
      <c r="E127" s="256">
        <v>1706.5333333333335</v>
      </c>
      <c r="F127" s="256">
        <v>1688.9166666666667</v>
      </c>
      <c r="G127" s="256">
        <v>1667.8333333333335</v>
      </c>
      <c r="H127" s="256">
        <v>1745.2333333333336</v>
      </c>
      <c r="I127" s="256">
        <v>1766.3166666666666</v>
      </c>
      <c r="J127" s="256">
        <v>1783.9333333333336</v>
      </c>
      <c r="K127" s="254">
        <v>1748.7</v>
      </c>
      <c r="L127" s="254">
        <v>1710</v>
      </c>
      <c r="M127" s="254">
        <v>6.1783999999999999</v>
      </c>
    </row>
    <row r="128" spans="1:13">
      <c r="A128" s="273">
        <v>119</v>
      </c>
      <c r="B128" s="254" t="s">
        <v>257</v>
      </c>
      <c r="C128" s="254">
        <v>2243.9</v>
      </c>
      <c r="D128" s="256">
        <v>2238.0666666666671</v>
      </c>
      <c r="E128" s="256">
        <v>2217.8333333333339</v>
      </c>
      <c r="F128" s="256">
        <v>2191.7666666666669</v>
      </c>
      <c r="G128" s="256">
        <v>2171.5333333333338</v>
      </c>
      <c r="H128" s="256">
        <v>2264.1333333333341</v>
      </c>
      <c r="I128" s="256">
        <v>2284.3666666666668</v>
      </c>
      <c r="J128" s="256">
        <v>2310.4333333333343</v>
      </c>
      <c r="K128" s="254">
        <v>2258.3000000000002</v>
      </c>
      <c r="L128" s="254">
        <v>2212</v>
      </c>
      <c r="M128" s="254">
        <v>1.52627</v>
      </c>
    </row>
    <row r="129" spans="1:13">
      <c r="A129" s="273">
        <v>120</v>
      </c>
      <c r="B129" s="254" t="s">
        <v>258</v>
      </c>
      <c r="C129" s="254">
        <v>115.1</v>
      </c>
      <c r="D129" s="256">
        <v>115.8</v>
      </c>
      <c r="E129" s="256">
        <v>113.5</v>
      </c>
      <c r="F129" s="256">
        <v>111.9</v>
      </c>
      <c r="G129" s="256">
        <v>109.60000000000001</v>
      </c>
      <c r="H129" s="256">
        <v>117.39999999999999</v>
      </c>
      <c r="I129" s="256">
        <v>119.69999999999997</v>
      </c>
      <c r="J129" s="256">
        <v>121.29999999999998</v>
      </c>
      <c r="K129" s="254">
        <v>118.1</v>
      </c>
      <c r="L129" s="254">
        <v>114.2</v>
      </c>
      <c r="M129" s="254">
        <v>22.149039999999999</v>
      </c>
    </row>
    <row r="130" spans="1:13">
      <c r="A130" s="273">
        <v>121</v>
      </c>
      <c r="B130" s="254" t="s">
        <v>128</v>
      </c>
      <c r="C130" s="254">
        <v>682.2</v>
      </c>
      <c r="D130" s="256">
        <v>682.25</v>
      </c>
      <c r="E130" s="256">
        <v>673.5</v>
      </c>
      <c r="F130" s="256">
        <v>664.8</v>
      </c>
      <c r="G130" s="256">
        <v>656.05</v>
      </c>
      <c r="H130" s="256">
        <v>690.95</v>
      </c>
      <c r="I130" s="256">
        <v>699.7</v>
      </c>
      <c r="J130" s="256">
        <v>708.40000000000009</v>
      </c>
      <c r="K130" s="254">
        <v>691</v>
      </c>
      <c r="L130" s="254">
        <v>673.55</v>
      </c>
      <c r="M130" s="254">
        <v>187.21303</v>
      </c>
    </row>
    <row r="131" spans="1:13">
      <c r="A131" s="273">
        <v>122</v>
      </c>
      <c r="B131" s="254" t="s">
        <v>127</v>
      </c>
      <c r="C131" s="254">
        <v>389.85</v>
      </c>
      <c r="D131" s="256">
        <v>392.76666666666665</v>
      </c>
      <c r="E131" s="256">
        <v>383.5333333333333</v>
      </c>
      <c r="F131" s="256">
        <v>377.21666666666664</v>
      </c>
      <c r="G131" s="256">
        <v>367.98333333333329</v>
      </c>
      <c r="H131" s="256">
        <v>399.08333333333331</v>
      </c>
      <c r="I131" s="256">
        <v>408.31666666666666</v>
      </c>
      <c r="J131" s="256">
        <v>414.63333333333333</v>
      </c>
      <c r="K131" s="254">
        <v>402</v>
      </c>
      <c r="L131" s="254">
        <v>386.45</v>
      </c>
      <c r="M131" s="254">
        <v>175.97453999999999</v>
      </c>
    </row>
    <row r="132" spans="1:13">
      <c r="A132" s="273">
        <v>123</v>
      </c>
      <c r="B132" s="254" t="s">
        <v>129</v>
      </c>
      <c r="C132" s="254">
        <v>3144.4</v>
      </c>
      <c r="D132" s="256">
        <v>3122.4333333333329</v>
      </c>
      <c r="E132" s="256">
        <v>3091.9666666666658</v>
      </c>
      <c r="F132" s="256">
        <v>3039.5333333333328</v>
      </c>
      <c r="G132" s="256">
        <v>3009.0666666666657</v>
      </c>
      <c r="H132" s="256">
        <v>3174.8666666666659</v>
      </c>
      <c r="I132" s="256">
        <v>3205.333333333333</v>
      </c>
      <c r="J132" s="256">
        <v>3257.766666666666</v>
      </c>
      <c r="K132" s="254">
        <v>3152.9</v>
      </c>
      <c r="L132" s="254">
        <v>3070</v>
      </c>
      <c r="M132" s="254">
        <v>6.1442800000000002</v>
      </c>
    </row>
    <row r="133" spans="1:13">
      <c r="A133" s="273">
        <v>124</v>
      </c>
      <c r="B133" s="254" t="s">
        <v>131</v>
      </c>
      <c r="C133" s="254">
        <v>1740.65</v>
      </c>
      <c r="D133" s="256">
        <v>1746.45</v>
      </c>
      <c r="E133" s="256">
        <v>1731.1000000000001</v>
      </c>
      <c r="F133" s="256">
        <v>1721.5500000000002</v>
      </c>
      <c r="G133" s="256">
        <v>1706.2000000000003</v>
      </c>
      <c r="H133" s="256">
        <v>1756</v>
      </c>
      <c r="I133" s="256">
        <v>1771.35</v>
      </c>
      <c r="J133" s="256">
        <v>1780.8999999999999</v>
      </c>
      <c r="K133" s="254">
        <v>1761.8</v>
      </c>
      <c r="L133" s="254">
        <v>1736.9</v>
      </c>
      <c r="M133" s="254">
        <v>28.451000000000001</v>
      </c>
    </row>
    <row r="134" spans="1:13">
      <c r="A134" s="273">
        <v>125</v>
      </c>
      <c r="B134" s="254" t="s">
        <v>132</v>
      </c>
      <c r="C134" s="254">
        <v>88.65</v>
      </c>
      <c r="D134" s="256">
        <v>88.933333333333337</v>
      </c>
      <c r="E134" s="256">
        <v>87.966666666666669</v>
      </c>
      <c r="F134" s="256">
        <v>87.283333333333331</v>
      </c>
      <c r="G134" s="256">
        <v>86.316666666666663</v>
      </c>
      <c r="H134" s="256">
        <v>89.616666666666674</v>
      </c>
      <c r="I134" s="256">
        <v>90.583333333333343</v>
      </c>
      <c r="J134" s="256">
        <v>91.26666666666668</v>
      </c>
      <c r="K134" s="254">
        <v>89.9</v>
      </c>
      <c r="L134" s="254">
        <v>88.25</v>
      </c>
      <c r="M134" s="254">
        <v>80.144009999999994</v>
      </c>
    </row>
    <row r="135" spans="1:13">
      <c r="A135" s="273">
        <v>126</v>
      </c>
      <c r="B135" s="254" t="s">
        <v>259</v>
      </c>
      <c r="C135" s="254">
        <v>2704.15</v>
      </c>
      <c r="D135" s="256">
        <v>2676.6</v>
      </c>
      <c r="E135" s="256">
        <v>2638.2</v>
      </c>
      <c r="F135" s="256">
        <v>2572.25</v>
      </c>
      <c r="G135" s="256">
        <v>2533.85</v>
      </c>
      <c r="H135" s="256">
        <v>2742.5499999999997</v>
      </c>
      <c r="I135" s="256">
        <v>2780.9500000000003</v>
      </c>
      <c r="J135" s="256">
        <v>2846.8999999999996</v>
      </c>
      <c r="K135" s="254">
        <v>2715</v>
      </c>
      <c r="L135" s="254">
        <v>2610.65</v>
      </c>
      <c r="M135" s="254">
        <v>3.6418499999999998</v>
      </c>
    </row>
    <row r="136" spans="1:13">
      <c r="A136" s="273">
        <v>127</v>
      </c>
      <c r="B136" s="254" t="s">
        <v>133</v>
      </c>
      <c r="C136" s="254">
        <v>449.05</v>
      </c>
      <c r="D136" s="256">
        <v>450.58333333333331</v>
      </c>
      <c r="E136" s="256">
        <v>446.51666666666665</v>
      </c>
      <c r="F136" s="256">
        <v>443.98333333333335</v>
      </c>
      <c r="G136" s="256">
        <v>439.91666666666669</v>
      </c>
      <c r="H136" s="256">
        <v>453.11666666666662</v>
      </c>
      <c r="I136" s="256">
        <v>457.18333333333334</v>
      </c>
      <c r="J136" s="256">
        <v>459.71666666666658</v>
      </c>
      <c r="K136" s="254">
        <v>454.65</v>
      </c>
      <c r="L136" s="254">
        <v>448.05</v>
      </c>
      <c r="M136" s="254">
        <v>17.993220000000001</v>
      </c>
    </row>
    <row r="137" spans="1:13">
      <c r="A137" s="273">
        <v>128</v>
      </c>
      <c r="B137" s="254" t="s">
        <v>260</v>
      </c>
      <c r="C137" s="254">
        <v>3799.85</v>
      </c>
      <c r="D137" s="256">
        <v>3768.9500000000003</v>
      </c>
      <c r="E137" s="256">
        <v>3719.9000000000005</v>
      </c>
      <c r="F137" s="256">
        <v>3639.9500000000003</v>
      </c>
      <c r="G137" s="256">
        <v>3590.9000000000005</v>
      </c>
      <c r="H137" s="256">
        <v>3848.9000000000005</v>
      </c>
      <c r="I137" s="256">
        <v>3897.9500000000007</v>
      </c>
      <c r="J137" s="256">
        <v>3977.9000000000005</v>
      </c>
      <c r="K137" s="254">
        <v>3818</v>
      </c>
      <c r="L137" s="254">
        <v>3689</v>
      </c>
      <c r="M137" s="254">
        <v>3.6465299999999998</v>
      </c>
    </row>
    <row r="138" spans="1:13">
      <c r="A138" s="273">
        <v>129</v>
      </c>
      <c r="B138" s="254" t="s">
        <v>134</v>
      </c>
      <c r="C138" s="254">
        <v>1472.9</v>
      </c>
      <c r="D138" s="256">
        <v>1467.4333333333334</v>
      </c>
      <c r="E138" s="256">
        <v>1458.2666666666669</v>
      </c>
      <c r="F138" s="256">
        <v>1443.6333333333334</v>
      </c>
      <c r="G138" s="256">
        <v>1434.4666666666669</v>
      </c>
      <c r="H138" s="256">
        <v>1482.0666666666668</v>
      </c>
      <c r="I138" s="256">
        <v>1491.2333333333333</v>
      </c>
      <c r="J138" s="256">
        <v>1505.8666666666668</v>
      </c>
      <c r="K138" s="254">
        <v>1476.6</v>
      </c>
      <c r="L138" s="254">
        <v>1452.8</v>
      </c>
      <c r="M138" s="254">
        <v>32.305790000000002</v>
      </c>
    </row>
    <row r="139" spans="1:13">
      <c r="A139" s="273">
        <v>130</v>
      </c>
      <c r="B139" s="254" t="s">
        <v>135</v>
      </c>
      <c r="C139" s="254">
        <v>1195.95</v>
      </c>
      <c r="D139" s="256">
        <v>1202.8666666666668</v>
      </c>
      <c r="E139" s="256">
        <v>1186.3833333333337</v>
      </c>
      <c r="F139" s="256">
        <v>1176.8166666666668</v>
      </c>
      <c r="G139" s="256">
        <v>1160.3333333333337</v>
      </c>
      <c r="H139" s="256">
        <v>1212.4333333333336</v>
      </c>
      <c r="I139" s="256">
        <v>1228.9166666666667</v>
      </c>
      <c r="J139" s="256">
        <v>1238.4833333333336</v>
      </c>
      <c r="K139" s="254">
        <v>1219.3499999999999</v>
      </c>
      <c r="L139" s="254">
        <v>1193.3</v>
      </c>
      <c r="M139" s="254">
        <v>11.87994</v>
      </c>
    </row>
    <row r="140" spans="1:13">
      <c r="A140" s="273">
        <v>131</v>
      </c>
      <c r="B140" s="254" t="s">
        <v>146</v>
      </c>
      <c r="C140" s="254">
        <v>81569.5</v>
      </c>
      <c r="D140" s="256">
        <v>81923.166666666672</v>
      </c>
      <c r="E140" s="256">
        <v>81046.333333333343</v>
      </c>
      <c r="F140" s="256">
        <v>80523.166666666672</v>
      </c>
      <c r="G140" s="256">
        <v>79646.333333333343</v>
      </c>
      <c r="H140" s="256">
        <v>82446.333333333343</v>
      </c>
      <c r="I140" s="256">
        <v>83323.166666666686</v>
      </c>
      <c r="J140" s="256">
        <v>83846.333333333343</v>
      </c>
      <c r="K140" s="254">
        <v>82800</v>
      </c>
      <c r="L140" s="254">
        <v>81400</v>
      </c>
      <c r="M140" s="254">
        <v>0.10203</v>
      </c>
    </row>
    <row r="141" spans="1:13">
      <c r="A141" s="273">
        <v>132</v>
      </c>
      <c r="B141" s="254" t="s">
        <v>143</v>
      </c>
      <c r="C141" s="254">
        <v>1190.4000000000001</v>
      </c>
      <c r="D141" s="256">
        <v>1177.3666666666668</v>
      </c>
      <c r="E141" s="256">
        <v>1155.0333333333335</v>
      </c>
      <c r="F141" s="256">
        <v>1119.6666666666667</v>
      </c>
      <c r="G141" s="256">
        <v>1097.3333333333335</v>
      </c>
      <c r="H141" s="256">
        <v>1212.7333333333336</v>
      </c>
      <c r="I141" s="256">
        <v>1235.0666666666666</v>
      </c>
      <c r="J141" s="256">
        <v>1270.4333333333336</v>
      </c>
      <c r="K141" s="254">
        <v>1199.7</v>
      </c>
      <c r="L141" s="254">
        <v>1142</v>
      </c>
      <c r="M141" s="254">
        <v>17.98442</v>
      </c>
    </row>
    <row r="142" spans="1:13">
      <c r="A142" s="273">
        <v>133</v>
      </c>
      <c r="B142" s="254" t="s">
        <v>137</v>
      </c>
      <c r="C142" s="254">
        <v>155.35</v>
      </c>
      <c r="D142" s="256">
        <v>156.88333333333333</v>
      </c>
      <c r="E142" s="256">
        <v>153.56666666666666</v>
      </c>
      <c r="F142" s="256">
        <v>151.78333333333333</v>
      </c>
      <c r="G142" s="256">
        <v>148.46666666666667</v>
      </c>
      <c r="H142" s="256">
        <v>158.66666666666666</v>
      </c>
      <c r="I142" s="256">
        <v>161.98333333333332</v>
      </c>
      <c r="J142" s="256">
        <v>163.76666666666665</v>
      </c>
      <c r="K142" s="254">
        <v>160.19999999999999</v>
      </c>
      <c r="L142" s="254">
        <v>155.1</v>
      </c>
      <c r="M142" s="254">
        <v>121.0758</v>
      </c>
    </row>
    <row r="143" spans="1:13">
      <c r="A143" s="273">
        <v>134</v>
      </c>
      <c r="B143" s="254" t="s">
        <v>136</v>
      </c>
      <c r="C143" s="254">
        <v>821.2</v>
      </c>
      <c r="D143" s="256">
        <v>820.06666666666661</v>
      </c>
      <c r="E143" s="256">
        <v>814.13333333333321</v>
      </c>
      <c r="F143" s="256">
        <v>807.06666666666661</v>
      </c>
      <c r="G143" s="256">
        <v>801.13333333333321</v>
      </c>
      <c r="H143" s="256">
        <v>827.13333333333321</v>
      </c>
      <c r="I143" s="256">
        <v>833.06666666666661</v>
      </c>
      <c r="J143" s="256">
        <v>840.13333333333321</v>
      </c>
      <c r="K143" s="254">
        <v>826</v>
      </c>
      <c r="L143" s="254">
        <v>813</v>
      </c>
      <c r="M143" s="254">
        <v>30.845580000000002</v>
      </c>
    </row>
    <row r="144" spans="1:13">
      <c r="A144" s="273">
        <v>135</v>
      </c>
      <c r="B144" s="254" t="s">
        <v>138</v>
      </c>
      <c r="C144" s="254">
        <v>160.35</v>
      </c>
      <c r="D144" s="256">
        <v>161.6</v>
      </c>
      <c r="E144" s="256">
        <v>158.25</v>
      </c>
      <c r="F144" s="256">
        <v>156.15</v>
      </c>
      <c r="G144" s="256">
        <v>152.80000000000001</v>
      </c>
      <c r="H144" s="256">
        <v>163.69999999999999</v>
      </c>
      <c r="I144" s="256">
        <v>167.04999999999995</v>
      </c>
      <c r="J144" s="256">
        <v>169.14999999999998</v>
      </c>
      <c r="K144" s="254">
        <v>164.95</v>
      </c>
      <c r="L144" s="254">
        <v>159.5</v>
      </c>
      <c r="M144" s="254">
        <v>223.33793</v>
      </c>
    </row>
    <row r="145" spans="1:13">
      <c r="A145" s="273">
        <v>136</v>
      </c>
      <c r="B145" s="254" t="s">
        <v>139</v>
      </c>
      <c r="C145" s="254">
        <v>459.15</v>
      </c>
      <c r="D145" s="256">
        <v>461.55</v>
      </c>
      <c r="E145" s="256">
        <v>455.6</v>
      </c>
      <c r="F145" s="256">
        <v>452.05</v>
      </c>
      <c r="G145" s="256">
        <v>446.1</v>
      </c>
      <c r="H145" s="256">
        <v>465.1</v>
      </c>
      <c r="I145" s="256">
        <v>471.04999999999995</v>
      </c>
      <c r="J145" s="256">
        <v>474.6</v>
      </c>
      <c r="K145" s="254">
        <v>467.5</v>
      </c>
      <c r="L145" s="254">
        <v>458</v>
      </c>
      <c r="M145" s="254">
        <v>10.86797</v>
      </c>
    </row>
    <row r="146" spans="1:13">
      <c r="A146" s="273">
        <v>137</v>
      </c>
      <c r="B146" s="254" t="s">
        <v>140</v>
      </c>
      <c r="C146" s="254">
        <v>7034.3</v>
      </c>
      <c r="D146" s="256">
        <v>6999.0999999999995</v>
      </c>
      <c r="E146" s="256">
        <v>6947.1999999999989</v>
      </c>
      <c r="F146" s="256">
        <v>6860.0999999999995</v>
      </c>
      <c r="G146" s="256">
        <v>6808.1999999999989</v>
      </c>
      <c r="H146" s="256">
        <v>7086.1999999999989</v>
      </c>
      <c r="I146" s="256">
        <v>7138.0999999999985</v>
      </c>
      <c r="J146" s="256">
        <v>7225.1999999999989</v>
      </c>
      <c r="K146" s="254">
        <v>7051</v>
      </c>
      <c r="L146" s="254">
        <v>6912</v>
      </c>
      <c r="M146" s="254">
        <v>6.9157400000000004</v>
      </c>
    </row>
    <row r="147" spans="1:13">
      <c r="A147" s="273">
        <v>138</v>
      </c>
      <c r="B147" s="254" t="s">
        <v>142</v>
      </c>
      <c r="C147" s="254">
        <v>934.3</v>
      </c>
      <c r="D147" s="256">
        <v>941.54999999999984</v>
      </c>
      <c r="E147" s="256">
        <v>918.29999999999973</v>
      </c>
      <c r="F147" s="256">
        <v>902.29999999999984</v>
      </c>
      <c r="G147" s="256">
        <v>879.04999999999973</v>
      </c>
      <c r="H147" s="256">
        <v>957.54999999999973</v>
      </c>
      <c r="I147" s="256">
        <v>980.8</v>
      </c>
      <c r="J147" s="256">
        <v>996.79999999999973</v>
      </c>
      <c r="K147" s="254">
        <v>964.8</v>
      </c>
      <c r="L147" s="254">
        <v>925.55</v>
      </c>
      <c r="M147" s="254">
        <v>23.467230000000001</v>
      </c>
    </row>
    <row r="148" spans="1:13">
      <c r="A148" s="273">
        <v>139</v>
      </c>
      <c r="B148" s="254" t="s">
        <v>144</v>
      </c>
      <c r="C148" s="254">
        <v>2207.35</v>
      </c>
      <c r="D148" s="256">
        <v>2195.2333333333331</v>
      </c>
      <c r="E148" s="256">
        <v>2175.6666666666661</v>
      </c>
      <c r="F148" s="256">
        <v>2143.9833333333331</v>
      </c>
      <c r="G148" s="256">
        <v>2124.4166666666661</v>
      </c>
      <c r="H148" s="256">
        <v>2226.9166666666661</v>
      </c>
      <c r="I148" s="256">
        <v>2246.4833333333327</v>
      </c>
      <c r="J148" s="256">
        <v>2278.1666666666661</v>
      </c>
      <c r="K148" s="254">
        <v>2214.8000000000002</v>
      </c>
      <c r="L148" s="254">
        <v>2163.5500000000002</v>
      </c>
      <c r="M148" s="254">
        <v>7.6815499999999997</v>
      </c>
    </row>
    <row r="149" spans="1:13">
      <c r="A149" s="273">
        <v>140</v>
      </c>
      <c r="B149" s="254" t="s">
        <v>145</v>
      </c>
      <c r="C149" s="254">
        <v>233.95</v>
      </c>
      <c r="D149" s="256">
        <v>237.61666666666667</v>
      </c>
      <c r="E149" s="256">
        <v>229.33333333333334</v>
      </c>
      <c r="F149" s="256">
        <v>224.71666666666667</v>
      </c>
      <c r="G149" s="256">
        <v>216.43333333333334</v>
      </c>
      <c r="H149" s="256">
        <v>242.23333333333335</v>
      </c>
      <c r="I149" s="256">
        <v>250.51666666666665</v>
      </c>
      <c r="J149" s="256">
        <v>255.13333333333335</v>
      </c>
      <c r="K149" s="254">
        <v>245.9</v>
      </c>
      <c r="L149" s="254">
        <v>233</v>
      </c>
      <c r="M149" s="254">
        <v>199.50995</v>
      </c>
    </row>
    <row r="150" spans="1:13">
      <c r="A150" s="273">
        <v>141</v>
      </c>
      <c r="B150" s="254" t="s">
        <v>262</v>
      </c>
      <c r="C150" s="254">
        <v>1914.05</v>
      </c>
      <c r="D150" s="256">
        <v>1908.6000000000001</v>
      </c>
      <c r="E150" s="256">
        <v>1887.7000000000003</v>
      </c>
      <c r="F150" s="256">
        <v>1861.3500000000001</v>
      </c>
      <c r="G150" s="256">
        <v>1840.4500000000003</v>
      </c>
      <c r="H150" s="256">
        <v>1934.9500000000003</v>
      </c>
      <c r="I150" s="256">
        <v>1955.8500000000004</v>
      </c>
      <c r="J150" s="256">
        <v>1982.2000000000003</v>
      </c>
      <c r="K150" s="254">
        <v>1929.5</v>
      </c>
      <c r="L150" s="254">
        <v>1882.25</v>
      </c>
      <c r="M150" s="254">
        <v>7.8605</v>
      </c>
    </row>
    <row r="151" spans="1:13">
      <c r="A151" s="273">
        <v>142</v>
      </c>
      <c r="B151" s="254" t="s">
        <v>147</v>
      </c>
      <c r="C151" s="254">
        <v>1270.3</v>
      </c>
      <c r="D151" s="256">
        <v>1275.7666666666667</v>
      </c>
      <c r="E151" s="256">
        <v>1259.5333333333333</v>
      </c>
      <c r="F151" s="256">
        <v>1248.7666666666667</v>
      </c>
      <c r="G151" s="256">
        <v>1232.5333333333333</v>
      </c>
      <c r="H151" s="256">
        <v>1286.5333333333333</v>
      </c>
      <c r="I151" s="256">
        <v>1302.7666666666664</v>
      </c>
      <c r="J151" s="256">
        <v>1313.5333333333333</v>
      </c>
      <c r="K151" s="254">
        <v>1292</v>
      </c>
      <c r="L151" s="254">
        <v>1265</v>
      </c>
      <c r="M151" s="254">
        <v>14.143700000000001</v>
      </c>
    </row>
    <row r="152" spans="1:13">
      <c r="A152" s="273">
        <v>143</v>
      </c>
      <c r="B152" s="254" t="s">
        <v>263</v>
      </c>
      <c r="C152" s="254">
        <v>1086.3</v>
      </c>
      <c r="D152" s="256">
        <v>1071.95</v>
      </c>
      <c r="E152" s="256">
        <v>1050.95</v>
      </c>
      <c r="F152" s="256">
        <v>1015.5999999999999</v>
      </c>
      <c r="G152" s="256">
        <v>994.59999999999991</v>
      </c>
      <c r="H152" s="256">
        <v>1107.3000000000002</v>
      </c>
      <c r="I152" s="256">
        <v>1128.3000000000002</v>
      </c>
      <c r="J152" s="256">
        <v>1163.6500000000003</v>
      </c>
      <c r="K152" s="254">
        <v>1092.95</v>
      </c>
      <c r="L152" s="254">
        <v>1036.5999999999999</v>
      </c>
      <c r="M152" s="254">
        <v>18.577030000000001</v>
      </c>
    </row>
    <row r="153" spans="1:13">
      <c r="A153" s="273">
        <v>144</v>
      </c>
      <c r="B153" s="254" t="s">
        <v>152</v>
      </c>
      <c r="C153" s="254">
        <v>177.1</v>
      </c>
      <c r="D153" s="256">
        <v>178.26666666666665</v>
      </c>
      <c r="E153" s="256">
        <v>175.23333333333329</v>
      </c>
      <c r="F153" s="256">
        <v>173.36666666666665</v>
      </c>
      <c r="G153" s="256">
        <v>170.33333333333329</v>
      </c>
      <c r="H153" s="256">
        <v>180.1333333333333</v>
      </c>
      <c r="I153" s="256">
        <v>183.16666666666666</v>
      </c>
      <c r="J153" s="256">
        <v>185.0333333333333</v>
      </c>
      <c r="K153" s="254">
        <v>181.3</v>
      </c>
      <c r="L153" s="254">
        <v>176.4</v>
      </c>
      <c r="M153" s="254">
        <v>106.49729000000001</v>
      </c>
    </row>
    <row r="154" spans="1:13">
      <c r="A154" s="273">
        <v>145</v>
      </c>
      <c r="B154" s="254" t="s">
        <v>153</v>
      </c>
      <c r="C154" s="254">
        <v>111.1</v>
      </c>
      <c r="D154" s="256">
        <v>112</v>
      </c>
      <c r="E154" s="256">
        <v>110</v>
      </c>
      <c r="F154" s="256">
        <v>108.9</v>
      </c>
      <c r="G154" s="256">
        <v>106.9</v>
      </c>
      <c r="H154" s="256">
        <v>113.1</v>
      </c>
      <c r="I154" s="256">
        <v>115.1</v>
      </c>
      <c r="J154" s="256">
        <v>116.19999999999999</v>
      </c>
      <c r="K154" s="254">
        <v>114</v>
      </c>
      <c r="L154" s="254">
        <v>110.9</v>
      </c>
      <c r="M154" s="254">
        <v>174.66748000000001</v>
      </c>
    </row>
    <row r="155" spans="1:13">
      <c r="A155" s="273">
        <v>146</v>
      </c>
      <c r="B155" s="254" t="s">
        <v>148</v>
      </c>
      <c r="C155" s="254">
        <v>71.8</v>
      </c>
      <c r="D155" s="256">
        <v>71.783333333333317</v>
      </c>
      <c r="E155" s="256">
        <v>70.21666666666664</v>
      </c>
      <c r="F155" s="256">
        <v>68.633333333333326</v>
      </c>
      <c r="G155" s="256">
        <v>67.066666666666649</v>
      </c>
      <c r="H155" s="256">
        <v>73.366666666666632</v>
      </c>
      <c r="I155" s="256">
        <v>74.933333333333323</v>
      </c>
      <c r="J155" s="256">
        <v>76.516666666666623</v>
      </c>
      <c r="K155" s="254">
        <v>73.349999999999994</v>
      </c>
      <c r="L155" s="254">
        <v>70.2</v>
      </c>
      <c r="M155" s="254">
        <v>374.46685000000002</v>
      </c>
    </row>
    <row r="156" spans="1:13">
      <c r="A156" s="273">
        <v>147</v>
      </c>
      <c r="B156" s="254" t="s">
        <v>450</v>
      </c>
      <c r="C156" s="254">
        <v>3212.55</v>
      </c>
      <c r="D156" s="256">
        <v>3247.5166666666664</v>
      </c>
      <c r="E156" s="256">
        <v>3170.0333333333328</v>
      </c>
      <c r="F156" s="256">
        <v>3127.5166666666664</v>
      </c>
      <c r="G156" s="256">
        <v>3050.0333333333328</v>
      </c>
      <c r="H156" s="256">
        <v>3290.0333333333328</v>
      </c>
      <c r="I156" s="256">
        <v>3367.5166666666664</v>
      </c>
      <c r="J156" s="256">
        <v>3410.0333333333328</v>
      </c>
      <c r="K156" s="254">
        <v>3325</v>
      </c>
      <c r="L156" s="254">
        <v>3205</v>
      </c>
      <c r="M156" s="254">
        <v>2.17625</v>
      </c>
    </row>
    <row r="157" spans="1:13">
      <c r="A157" s="273">
        <v>148</v>
      </c>
      <c r="B157" s="254" t="s">
        <v>151</v>
      </c>
      <c r="C157" s="254">
        <v>17541.3</v>
      </c>
      <c r="D157" s="256">
        <v>17508.883333333331</v>
      </c>
      <c r="E157" s="256">
        <v>17400.416666666664</v>
      </c>
      <c r="F157" s="256">
        <v>17259.533333333333</v>
      </c>
      <c r="G157" s="256">
        <v>17151.066666666666</v>
      </c>
      <c r="H157" s="256">
        <v>17649.766666666663</v>
      </c>
      <c r="I157" s="256">
        <v>17758.23333333333</v>
      </c>
      <c r="J157" s="256">
        <v>17899.116666666661</v>
      </c>
      <c r="K157" s="254">
        <v>17617.349999999999</v>
      </c>
      <c r="L157" s="254">
        <v>17368</v>
      </c>
      <c r="M157" s="254">
        <v>0.45802999999999999</v>
      </c>
    </row>
    <row r="158" spans="1:13">
      <c r="A158" s="273">
        <v>149</v>
      </c>
      <c r="B158" s="254" t="s">
        <v>790</v>
      </c>
      <c r="C158" s="254">
        <v>349.5</v>
      </c>
      <c r="D158" s="256">
        <v>349.55</v>
      </c>
      <c r="E158" s="256">
        <v>347.65000000000003</v>
      </c>
      <c r="F158" s="256">
        <v>345.8</v>
      </c>
      <c r="G158" s="256">
        <v>343.90000000000003</v>
      </c>
      <c r="H158" s="256">
        <v>351.40000000000003</v>
      </c>
      <c r="I158" s="256">
        <v>353.3</v>
      </c>
      <c r="J158" s="256">
        <v>355.15000000000003</v>
      </c>
      <c r="K158" s="254">
        <v>351.45</v>
      </c>
      <c r="L158" s="254">
        <v>347.7</v>
      </c>
      <c r="M158" s="254">
        <v>2.6957599999999999</v>
      </c>
    </row>
    <row r="159" spans="1:13">
      <c r="A159" s="273">
        <v>150</v>
      </c>
      <c r="B159" s="254" t="s">
        <v>265</v>
      </c>
      <c r="C159" s="254">
        <v>582.35</v>
      </c>
      <c r="D159" s="256">
        <v>579.38333333333333</v>
      </c>
      <c r="E159" s="256">
        <v>571.76666666666665</v>
      </c>
      <c r="F159" s="256">
        <v>561.18333333333328</v>
      </c>
      <c r="G159" s="256">
        <v>553.56666666666661</v>
      </c>
      <c r="H159" s="256">
        <v>589.9666666666667</v>
      </c>
      <c r="I159" s="256">
        <v>597.58333333333326</v>
      </c>
      <c r="J159" s="256">
        <v>608.16666666666674</v>
      </c>
      <c r="K159" s="254">
        <v>587</v>
      </c>
      <c r="L159" s="254">
        <v>568.79999999999995</v>
      </c>
      <c r="M159" s="254">
        <v>5.1287799999999999</v>
      </c>
    </row>
    <row r="160" spans="1:13">
      <c r="A160" s="273">
        <v>151</v>
      </c>
      <c r="B160" s="254" t="s">
        <v>155</v>
      </c>
      <c r="C160" s="254">
        <v>113.35</v>
      </c>
      <c r="D160" s="256">
        <v>113.91666666666667</v>
      </c>
      <c r="E160" s="256">
        <v>112.43333333333334</v>
      </c>
      <c r="F160" s="256">
        <v>111.51666666666667</v>
      </c>
      <c r="G160" s="256">
        <v>110.03333333333333</v>
      </c>
      <c r="H160" s="256">
        <v>114.83333333333334</v>
      </c>
      <c r="I160" s="256">
        <v>116.31666666666666</v>
      </c>
      <c r="J160" s="256">
        <v>117.23333333333335</v>
      </c>
      <c r="K160" s="254">
        <v>115.4</v>
      </c>
      <c r="L160" s="254">
        <v>113</v>
      </c>
      <c r="M160" s="254">
        <v>120.45621</v>
      </c>
    </row>
    <row r="161" spans="1:13">
      <c r="A161" s="273">
        <v>152</v>
      </c>
      <c r="B161" s="254" t="s">
        <v>154</v>
      </c>
      <c r="C161" s="254">
        <v>134.1</v>
      </c>
      <c r="D161" s="256">
        <v>134.23333333333332</v>
      </c>
      <c r="E161" s="256">
        <v>133.01666666666665</v>
      </c>
      <c r="F161" s="256">
        <v>131.93333333333334</v>
      </c>
      <c r="G161" s="256">
        <v>130.71666666666667</v>
      </c>
      <c r="H161" s="256">
        <v>135.31666666666663</v>
      </c>
      <c r="I161" s="256">
        <v>136.53333333333327</v>
      </c>
      <c r="J161" s="256">
        <v>137.61666666666662</v>
      </c>
      <c r="K161" s="254">
        <v>135.44999999999999</v>
      </c>
      <c r="L161" s="254">
        <v>133.15</v>
      </c>
      <c r="M161" s="254">
        <v>6.7359600000000004</v>
      </c>
    </row>
    <row r="162" spans="1:13">
      <c r="A162" s="273">
        <v>153</v>
      </c>
      <c r="B162" s="254" t="s">
        <v>266</v>
      </c>
      <c r="C162" s="254">
        <v>3510.3</v>
      </c>
      <c r="D162" s="256">
        <v>3543.7666666666664</v>
      </c>
      <c r="E162" s="256">
        <v>3467.5333333333328</v>
      </c>
      <c r="F162" s="256">
        <v>3424.7666666666664</v>
      </c>
      <c r="G162" s="256">
        <v>3348.5333333333328</v>
      </c>
      <c r="H162" s="256">
        <v>3586.5333333333328</v>
      </c>
      <c r="I162" s="256">
        <v>3662.7666666666664</v>
      </c>
      <c r="J162" s="256">
        <v>3705.5333333333328</v>
      </c>
      <c r="K162" s="254">
        <v>3620</v>
      </c>
      <c r="L162" s="254">
        <v>3501</v>
      </c>
      <c r="M162" s="254">
        <v>0.67978000000000005</v>
      </c>
    </row>
    <row r="163" spans="1:13">
      <c r="A163" s="273">
        <v>154</v>
      </c>
      <c r="B163" s="254" t="s">
        <v>267</v>
      </c>
      <c r="C163" s="254">
        <v>2559.4499999999998</v>
      </c>
      <c r="D163" s="256">
        <v>2566.2833333333333</v>
      </c>
      <c r="E163" s="256">
        <v>2545.4166666666665</v>
      </c>
      <c r="F163" s="256">
        <v>2531.3833333333332</v>
      </c>
      <c r="G163" s="256">
        <v>2510.5166666666664</v>
      </c>
      <c r="H163" s="256">
        <v>2580.3166666666666</v>
      </c>
      <c r="I163" s="256">
        <v>2601.1833333333334</v>
      </c>
      <c r="J163" s="256">
        <v>2615.2166666666667</v>
      </c>
      <c r="K163" s="254">
        <v>2587.15</v>
      </c>
      <c r="L163" s="254">
        <v>2552.25</v>
      </c>
      <c r="M163" s="254">
        <v>1.3294699999999999</v>
      </c>
    </row>
    <row r="164" spans="1:13">
      <c r="A164" s="273">
        <v>155</v>
      </c>
      <c r="B164" s="254" t="s">
        <v>156</v>
      </c>
      <c r="C164" s="254">
        <v>31836.1</v>
      </c>
      <c r="D164" s="256">
        <v>31682.05</v>
      </c>
      <c r="E164" s="256">
        <v>31404.1</v>
      </c>
      <c r="F164" s="256">
        <v>30972.1</v>
      </c>
      <c r="G164" s="256">
        <v>30694.149999999998</v>
      </c>
      <c r="H164" s="256">
        <v>32114.05</v>
      </c>
      <c r="I164" s="256">
        <v>32392.000000000004</v>
      </c>
      <c r="J164" s="256">
        <v>32824</v>
      </c>
      <c r="K164" s="254">
        <v>31960</v>
      </c>
      <c r="L164" s="254">
        <v>31250.05</v>
      </c>
      <c r="M164" s="254">
        <v>0.54257999999999995</v>
      </c>
    </row>
    <row r="165" spans="1:13">
      <c r="A165" s="273">
        <v>156</v>
      </c>
      <c r="B165" s="254" t="s">
        <v>158</v>
      </c>
      <c r="C165" s="254">
        <v>234.5</v>
      </c>
      <c r="D165" s="256">
        <v>235.36666666666667</v>
      </c>
      <c r="E165" s="256">
        <v>233.23333333333335</v>
      </c>
      <c r="F165" s="256">
        <v>231.96666666666667</v>
      </c>
      <c r="G165" s="256">
        <v>229.83333333333334</v>
      </c>
      <c r="H165" s="256">
        <v>236.63333333333335</v>
      </c>
      <c r="I165" s="256">
        <v>238.76666666666668</v>
      </c>
      <c r="J165" s="256">
        <v>240.03333333333336</v>
      </c>
      <c r="K165" s="254">
        <v>237.5</v>
      </c>
      <c r="L165" s="254">
        <v>234.1</v>
      </c>
      <c r="M165" s="254">
        <v>28.391680000000001</v>
      </c>
    </row>
    <row r="166" spans="1:13">
      <c r="A166" s="273">
        <v>157</v>
      </c>
      <c r="B166" s="254" t="s">
        <v>269</v>
      </c>
      <c r="C166" s="254">
        <v>5267.8</v>
      </c>
      <c r="D166" s="256">
        <v>5278.6333333333332</v>
      </c>
      <c r="E166" s="256">
        <v>5237.2666666666664</v>
      </c>
      <c r="F166" s="256">
        <v>5206.7333333333336</v>
      </c>
      <c r="G166" s="256">
        <v>5165.3666666666668</v>
      </c>
      <c r="H166" s="256">
        <v>5309.1666666666661</v>
      </c>
      <c r="I166" s="256">
        <v>5350.5333333333328</v>
      </c>
      <c r="J166" s="256">
        <v>5381.0666666666657</v>
      </c>
      <c r="K166" s="254">
        <v>5320</v>
      </c>
      <c r="L166" s="254">
        <v>5248.1</v>
      </c>
      <c r="M166" s="254">
        <v>0.71940999999999999</v>
      </c>
    </row>
    <row r="167" spans="1:13">
      <c r="A167" s="273">
        <v>158</v>
      </c>
      <c r="B167" s="254" t="s">
        <v>160</v>
      </c>
      <c r="C167" s="254">
        <v>2101.85</v>
      </c>
      <c r="D167" s="256">
        <v>2086.9</v>
      </c>
      <c r="E167" s="256">
        <v>2065.5500000000002</v>
      </c>
      <c r="F167" s="256">
        <v>2029.25</v>
      </c>
      <c r="G167" s="256">
        <v>2007.9</v>
      </c>
      <c r="H167" s="256">
        <v>2123.2000000000003</v>
      </c>
      <c r="I167" s="256">
        <v>2144.5499999999997</v>
      </c>
      <c r="J167" s="256">
        <v>2180.8500000000004</v>
      </c>
      <c r="K167" s="254">
        <v>2108.25</v>
      </c>
      <c r="L167" s="254">
        <v>2050.6</v>
      </c>
      <c r="M167" s="254">
        <v>10.87642</v>
      </c>
    </row>
    <row r="168" spans="1:13">
      <c r="A168" s="273">
        <v>159</v>
      </c>
      <c r="B168" s="254" t="s">
        <v>157</v>
      </c>
      <c r="C168" s="254">
        <v>1701.6</v>
      </c>
      <c r="D168" s="256">
        <v>1710.8499999999997</v>
      </c>
      <c r="E168" s="256">
        <v>1687.8499999999995</v>
      </c>
      <c r="F168" s="256">
        <v>1674.0999999999997</v>
      </c>
      <c r="G168" s="256">
        <v>1651.0999999999995</v>
      </c>
      <c r="H168" s="256">
        <v>1724.5999999999995</v>
      </c>
      <c r="I168" s="256">
        <v>1747.6</v>
      </c>
      <c r="J168" s="256">
        <v>1761.3499999999995</v>
      </c>
      <c r="K168" s="254">
        <v>1733.85</v>
      </c>
      <c r="L168" s="254">
        <v>1697.1</v>
      </c>
      <c r="M168" s="254">
        <v>5.6992200000000004</v>
      </c>
    </row>
    <row r="169" spans="1:13">
      <c r="A169" s="273">
        <v>160</v>
      </c>
      <c r="B169" s="254" t="s">
        <v>461</v>
      </c>
      <c r="C169" s="254">
        <v>1686.1</v>
      </c>
      <c r="D169" s="256">
        <v>1684.7</v>
      </c>
      <c r="E169" s="256">
        <v>1674.4</v>
      </c>
      <c r="F169" s="256">
        <v>1662.7</v>
      </c>
      <c r="G169" s="256">
        <v>1652.4</v>
      </c>
      <c r="H169" s="256">
        <v>1696.4</v>
      </c>
      <c r="I169" s="256">
        <v>1706.6999999999998</v>
      </c>
      <c r="J169" s="256">
        <v>1718.4</v>
      </c>
      <c r="K169" s="254">
        <v>1695</v>
      </c>
      <c r="L169" s="254">
        <v>1673</v>
      </c>
      <c r="M169" s="254">
        <v>5.0916800000000002</v>
      </c>
    </row>
    <row r="170" spans="1:13">
      <c r="A170" s="273">
        <v>161</v>
      </c>
      <c r="B170" s="254" t="s">
        <v>159</v>
      </c>
      <c r="C170" s="254">
        <v>118</v>
      </c>
      <c r="D170" s="256">
        <v>118.46666666666665</v>
      </c>
      <c r="E170" s="256">
        <v>117.43333333333331</v>
      </c>
      <c r="F170" s="256">
        <v>116.86666666666666</v>
      </c>
      <c r="G170" s="256">
        <v>115.83333333333331</v>
      </c>
      <c r="H170" s="256">
        <v>119.0333333333333</v>
      </c>
      <c r="I170" s="256">
        <v>120.06666666666663</v>
      </c>
      <c r="J170" s="256">
        <v>120.6333333333333</v>
      </c>
      <c r="K170" s="254">
        <v>119.5</v>
      </c>
      <c r="L170" s="254">
        <v>117.9</v>
      </c>
      <c r="M170" s="254">
        <v>26.074439999999999</v>
      </c>
    </row>
    <row r="171" spans="1:13">
      <c r="A171" s="273">
        <v>162</v>
      </c>
      <c r="B171" s="254" t="s">
        <v>162</v>
      </c>
      <c r="C171" s="254">
        <v>225.6</v>
      </c>
      <c r="D171" s="256">
        <v>228.11666666666665</v>
      </c>
      <c r="E171" s="256">
        <v>222.43333333333328</v>
      </c>
      <c r="F171" s="256">
        <v>219.26666666666662</v>
      </c>
      <c r="G171" s="256">
        <v>213.58333333333326</v>
      </c>
      <c r="H171" s="256">
        <v>231.2833333333333</v>
      </c>
      <c r="I171" s="256">
        <v>236.96666666666664</v>
      </c>
      <c r="J171" s="256">
        <v>240.13333333333333</v>
      </c>
      <c r="K171" s="254">
        <v>233.8</v>
      </c>
      <c r="L171" s="254">
        <v>224.95</v>
      </c>
      <c r="M171" s="254">
        <v>103.06192</v>
      </c>
    </row>
    <row r="172" spans="1:13">
      <c r="A172" s="273">
        <v>163</v>
      </c>
      <c r="B172" s="254" t="s">
        <v>270</v>
      </c>
      <c r="C172" s="254">
        <v>274.45</v>
      </c>
      <c r="D172" s="256">
        <v>273.51666666666665</v>
      </c>
      <c r="E172" s="256">
        <v>268.63333333333333</v>
      </c>
      <c r="F172" s="256">
        <v>262.81666666666666</v>
      </c>
      <c r="G172" s="256">
        <v>257.93333333333334</v>
      </c>
      <c r="H172" s="256">
        <v>279.33333333333331</v>
      </c>
      <c r="I172" s="256">
        <v>284.21666666666664</v>
      </c>
      <c r="J172" s="256">
        <v>290.0333333333333</v>
      </c>
      <c r="K172" s="254">
        <v>278.39999999999998</v>
      </c>
      <c r="L172" s="254">
        <v>267.7</v>
      </c>
      <c r="M172" s="254">
        <v>12.263809999999999</v>
      </c>
    </row>
    <row r="173" spans="1:13">
      <c r="A173" s="273">
        <v>164</v>
      </c>
      <c r="B173" s="254" t="s">
        <v>271</v>
      </c>
      <c r="C173" s="254">
        <v>13267.5</v>
      </c>
      <c r="D173" s="256">
        <v>13272.5</v>
      </c>
      <c r="E173" s="256">
        <v>13110.05</v>
      </c>
      <c r="F173" s="256">
        <v>12952.599999999999</v>
      </c>
      <c r="G173" s="256">
        <v>12790.149999999998</v>
      </c>
      <c r="H173" s="256">
        <v>13429.95</v>
      </c>
      <c r="I173" s="256">
        <v>13592.400000000001</v>
      </c>
      <c r="J173" s="256">
        <v>13749.850000000002</v>
      </c>
      <c r="K173" s="254">
        <v>13434.95</v>
      </c>
      <c r="L173" s="254">
        <v>13115.05</v>
      </c>
      <c r="M173" s="254">
        <v>6.1440000000000002E-2</v>
      </c>
    </row>
    <row r="174" spans="1:13">
      <c r="A174" s="273">
        <v>165</v>
      </c>
      <c r="B174" s="254" t="s">
        <v>161</v>
      </c>
      <c r="C174" s="254">
        <v>39.25</v>
      </c>
      <c r="D174" s="256">
        <v>39.516666666666666</v>
      </c>
      <c r="E174" s="256">
        <v>38.783333333333331</v>
      </c>
      <c r="F174" s="256">
        <v>38.316666666666663</v>
      </c>
      <c r="G174" s="256">
        <v>37.583333333333329</v>
      </c>
      <c r="H174" s="256">
        <v>39.983333333333334</v>
      </c>
      <c r="I174" s="256">
        <v>40.716666666666669</v>
      </c>
      <c r="J174" s="256">
        <v>41.183333333333337</v>
      </c>
      <c r="K174" s="254">
        <v>40.25</v>
      </c>
      <c r="L174" s="254">
        <v>39.049999999999997</v>
      </c>
      <c r="M174" s="254">
        <v>1553.0775100000001</v>
      </c>
    </row>
    <row r="175" spans="1:13">
      <c r="A175" s="273">
        <v>166</v>
      </c>
      <c r="B175" s="254" t="s">
        <v>165</v>
      </c>
      <c r="C175" s="254">
        <v>207.85</v>
      </c>
      <c r="D175" s="256">
        <v>206.95000000000002</v>
      </c>
      <c r="E175" s="256">
        <v>204.40000000000003</v>
      </c>
      <c r="F175" s="256">
        <v>200.95000000000002</v>
      </c>
      <c r="G175" s="256">
        <v>198.40000000000003</v>
      </c>
      <c r="H175" s="256">
        <v>210.40000000000003</v>
      </c>
      <c r="I175" s="256">
        <v>212.95000000000005</v>
      </c>
      <c r="J175" s="256">
        <v>216.40000000000003</v>
      </c>
      <c r="K175" s="254">
        <v>209.5</v>
      </c>
      <c r="L175" s="254">
        <v>203.5</v>
      </c>
      <c r="M175" s="254">
        <v>99.016900000000007</v>
      </c>
    </row>
    <row r="176" spans="1:13">
      <c r="A176" s="273">
        <v>167</v>
      </c>
      <c r="B176" s="254" t="s">
        <v>166</v>
      </c>
      <c r="C176" s="254">
        <v>141.4</v>
      </c>
      <c r="D176" s="256">
        <v>142.13333333333335</v>
      </c>
      <c r="E176" s="256">
        <v>140.4666666666667</v>
      </c>
      <c r="F176" s="256">
        <v>139.53333333333333</v>
      </c>
      <c r="G176" s="256">
        <v>137.86666666666667</v>
      </c>
      <c r="H176" s="256">
        <v>143.06666666666672</v>
      </c>
      <c r="I176" s="256">
        <v>144.73333333333341</v>
      </c>
      <c r="J176" s="256">
        <v>145.66666666666674</v>
      </c>
      <c r="K176" s="254">
        <v>143.80000000000001</v>
      </c>
      <c r="L176" s="254">
        <v>141.19999999999999</v>
      </c>
      <c r="M176" s="254">
        <v>21.778289999999998</v>
      </c>
    </row>
    <row r="177" spans="1:13">
      <c r="A177" s="273">
        <v>168</v>
      </c>
      <c r="B177" s="254" t="s">
        <v>273</v>
      </c>
      <c r="C177" s="254">
        <v>518.5</v>
      </c>
      <c r="D177" s="256">
        <v>521.23333333333335</v>
      </c>
      <c r="E177" s="256">
        <v>513.51666666666665</v>
      </c>
      <c r="F177" s="256">
        <v>508.5333333333333</v>
      </c>
      <c r="G177" s="256">
        <v>500.81666666666661</v>
      </c>
      <c r="H177" s="256">
        <v>526.2166666666667</v>
      </c>
      <c r="I177" s="256">
        <v>533.93333333333339</v>
      </c>
      <c r="J177" s="256">
        <v>538.91666666666674</v>
      </c>
      <c r="K177" s="254">
        <v>528.95000000000005</v>
      </c>
      <c r="L177" s="254">
        <v>516.25</v>
      </c>
      <c r="M177" s="254">
        <v>3.3820299999999999</v>
      </c>
    </row>
    <row r="178" spans="1:13">
      <c r="A178" s="273">
        <v>169</v>
      </c>
      <c r="B178" s="254" t="s">
        <v>167</v>
      </c>
      <c r="C178" s="254">
        <v>1970.05</v>
      </c>
      <c r="D178" s="256">
        <v>1971.6166666666668</v>
      </c>
      <c r="E178" s="256">
        <v>1963.7333333333336</v>
      </c>
      <c r="F178" s="256">
        <v>1957.4166666666667</v>
      </c>
      <c r="G178" s="256">
        <v>1949.5333333333335</v>
      </c>
      <c r="H178" s="256">
        <v>1977.9333333333336</v>
      </c>
      <c r="I178" s="256">
        <v>1985.8166666666668</v>
      </c>
      <c r="J178" s="256">
        <v>1992.1333333333337</v>
      </c>
      <c r="K178" s="254">
        <v>1979.5</v>
      </c>
      <c r="L178" s="254">
        <v>1965.3</v>
      </c>
      <c r="M178" s="254">
        <v>34.521129999999999</v>
      </c>
    </row>
    <row r="179" spans="1:13">
      <c r="A179" s="273">
        <v>170</v>
      </c>
      <c r="B179" s="254" t="s">
        <v>814</v>
      </c>
      <c r="C179" s="254">
        <v>1025.0999999999999</v>
      </c>
      <c r="D179" s="256">
        <v>1030.55</v>
      </c>
      <c r="E179" s="256">
        <v>1011.0999999999999</v>
      </c>
      <c r="F179" s="256">
        <v>997.09999999999991</v>
      </c>
      <c r="G179" s="256">
        <v>977.64999999999986</v>
      </c>
      <c r="H179" s="256">
        <v>1044.55</v>
      </c>
      <c r="I179" s="256">
        <v>1064.0000000000002</v>
      </c>
      <c r="J179" s="256">
        <v>1078</v>
      </c>
      <c r="K179" s="254">
        <v>1050</v>
      </c>
      <c r="L179" s="254">
        <v>1016.55</v>
      </c>
      <c r="M179" s="254">
        <v>19.35012</v>
      </c>
    </row>
    <row r="180" spans="1:13">
      <c r="A180" s="273">
        <v>171</v>
      </c>
      <c r="B180" s="254" t="s">
        <v>274</v>
      </c>
      <c r="C180" s="254">
        <v>971.75</v>
      </c>
      <c r="D180" s="256">
        <v>973.58333333333337</v>
      </c>
      <c r="E180" s="256">
        <v>967.16666666666674</v>
      </c>
      <c r="F180" s="256">
        <v>962.58333333333337</v>
      </c>
      <c r="G180" s="256">
        <v>956.16666666666674</v>
      </c>
      <c r="H180" s="256">
        <v>978.16666666666674</v>
      </c>
      <c r="I180" s="256">
        <v>984.58333333333348</v>
      </c>
      <c r="J180" s="256">
        <v>989.16666666666674</v>
      </c>
      <c r="K180" s="254">
        <v>980</v>
      </c>
      <c r="L180" s="254">
        <v>969</v>
      </c>
      <c r="M180" s="254">
        <v>17.196750000000002</v>
      </c>
    </row>
    <row r="181" spans="1:13">
      <c r="A181" s="273">
        <v>172</v>
      </c>
      <c r="B181" s="254" t="s">
        <v>172</v>
      </c>
      <c r="C181" s="254">
        <v>6441.05</v>
      </c>
      <c r="D181" s="256">
        <v>6457.5</v>
      </c>
      <c r="E181" s="256">
        <v>6398.55</v>
      </c>
      <c r="F181" s="256">
        <v>6356.05</v>
      </c>
      <c r="G181" s="256">
        <v>6297.1</v>
      </c>
      <c r="H181" s="256">
        <v>6500</v>
      </c>
      <c r="I181" s="256">
        <v>6558.9500000000007</v>
      </c>
      <c r="J181" s="256">
        <v>6601.45</v>
      </c>
      <c r="K181" s="254">
        <v>6516.45</v>
      </c>
      <c r="L181" s="254">
        <v>6415</v>
      </c>
      <c r="M181" s="254">
        <v>1.2173700000000001</v>
      </c>
    </row>
    <row r="182" spans="1:13">
      <c r="A182" s="273">
        <v>173</v>
      </c>
      <c r="B182" s="254" t="s">
        <v>478</v>
      </c>
      <c r="C182" s="254">
        <v>7731.1</v>
      </c>
      <c r="D182" s="256">
        <v>7730.3666666666659</v>
      </c>
      <c r="E182" s="256">
        <v>7710.7333333333318</v>
      </c>
      <c r="F182" s="256">
        <v>7690.3666666666659</v>
      </c>
      <c r="G182" s="256">
        <v>7670.7333333333318</v>
      </c>
      <c r="H182" s="256">
        <v>7750.7333333333318</v>
      </c>
      <c r="I182" s="256">
        <v>7770.366666666665</v>
      </c>
      <c r="J182" s="256">
        <v>7790.7333333333318</v>
      </c>
      <c r="K182" s="254">
        <v>7750</v>
      </c>
      <c r="L182" s="254">
        <v>7710</v>
      </c>
      <c r="M182" s="254">
        <v>6.2420000000000003E-2</v>
      </c>
    </row>
    <row r="183" spans="1:13">
      <c r="A183" s="273">
        <v>174</v>
      </c>
      <c r="B183" s="254" t="s">
        <v>170</v>
      </c>
      <c r="C183" s="254">
        <v>27077.4</v>
      </c>
      <c r="D183" s="256">
        <v>27046.649999999998</v>
      </c>
      <c r="E183" s="256">
        <v>26894.299999999996</v>
      </c>
      <c r="F183" s="256">
        <v>26711.199999999997</v>
      </c>
      <c r="G183" s="256">
        <v>26558.849999999995</v>
      </c>
      <c r="H183" s="256">
        <v>27229.749999999996</v>
      </c>
      <c r="I183" s="256">
        <v>27382.099999999995</v>
      </c>
      <c r="J183" s="256">
        <v>27565.199999999997</v>
      </c>
      <c r="K183" s="254">
        <v>27199</v>
      </c>
      <c r="L183" s="254">
        <v>26863.55</v>
      </c>
      <c r="M183" s="254">
        <v>0.34953000000000001</v>
      </c>
    </row>
    <row r="184" spans="1:13">
      <c r="A184" s="273">
        <v>175</v>
      </c>
      <c r="B184" s="254" t="s">
        <v>173</v>
      </c>
      <c r="C184" s="254">
        <v>1432.75</v>
      </c>
      <c r="D184" s="256">
        <v>1439</v>
      </c>
      <c r="E184" s="256">
        <v>1422.25</v>
      </c>
      <c r="F184" s="256">
        <v>1411.75</v>
      </c>
      <c r="G184" s="256">
        <v>1395</v>
      </c>
      <c r="H184" s="256">
        <v>1449.5</v>
      </c>
      <c r="I184" s="256">
        <v>1466.25</v>
      </c>
      <c r="J184" s="256">
        <v>1476.75</v>
      </c>
      <c r="K184" s="254">
        <v>1455.75</v>
      </c>
      <c r="L184" s="254">
        <v>1428.5</v>
      </c>
      <c r="M184" s="254">
        <v>12.26383</v>
      </c>
    </row>
    <row r="185" spans="1:13">
      <c r="A185" s="273">
        <v>176</v>
      </c>
      <c r="B185" s="254" t="s">
        <v>171</v>
      </c>
      <c r="C185" s="254">
        <v>1995.2</v>
      </c>
      <c r="D185" s="256">
        <v>2005.7333333333333</v>
      </c>
      <c r="E185" s="256">
        <v>1979.4666666666667</v>
      </c>
      <c r="F185" s="256">
        <v>1963.7333333333333</v>
      </c>
      <c r="G185" s="256">
        <v>1937.4666666666667</v>
      </c>
      <c r="H185" s="256">
        <v>2021.4666666666667</v>
      </c>
      <c r="I185" s="256">
        <v>2047.7333333333336</v>
      </c>
      <c r="J185" s="256">
        <v>2063.4666666666667</v>
      </c>
      <c r="K185" s="254">
        <v>2032</v>
      </c>
      <c r="L185" s="254">
        <v>1990</v>
      </c>
      <c r="M185" s="254">
        <v>1.9797800000000001</v>
      </c>
    </row>
    <row r="186" spans="1:13">
      <c r="A186" s="273">
        <v>177</v>
      </c>
      <c r="B186" s="254" t="s">
        <v>169</v>
      </c>
      <c r="C186" s="254">
        <v>413.55</v>
      </c>
      <c r="D186" s="256">
        <v>414.36666666666662</v>
      </c>
      <c r="E186" s="256">
        <v>409.98333333333323</v>
      </c>
      <c r="F186" s="256">
        <v>406.41666666666663</v>
      </c>
      <c r="G186" s="256">
        <v>402.03333333333325</v>
      </c>
      <c r="H186" s="256">
        <v>417.93333333333322</v>
      </c>
      <c r="I186" s="256">
        <v>422.31666666666655</v>
      </c>
      <c r="J186" s="256">
        <v>425.88333333333321</v>
      </c>
      <c r="K186" s="254">
        <v>418.75</v>
      </c>
      <c r="L186" s="254">
        <v>410.8</v>
      </c>
      <c r="M186" s="254">
        <v>523.57718999999997</v>
      </c>
    </row>
    <row r="187" spans="1:13">
      <c r="A187" s="273">
        <v>178</v>
      </c>
      <c r="B187" s="254" t="s">
        <v>168</v>
      </c>
      <c r="C187" s="254">
        <v>118.75</v>
      </c>
      <c r="D187" s="256">
        <v>119.95</v>
      </c>
      <c r="E187" s="256">
        <v>116.9</v>
      </c>
      <c r="F187" s="256">
        <v>115.05</v>
      </c>
      <c r="G187" s="256">
        <v>112</v>
      </c>
      <c r="H187" s="256">
        <v>121.80000000000001</v>
      </c>
      <c r="I187" s="256">
        <v>124.85</v>
      </c>
      <c r="J187" s="256">
        <v>126.70000000000002</v>
      </c>
      <c r="K187" s="254">
        <v>123</v>
      </c>
      <c r="L187" s="254">
        <v>118.1</v>
      </c>
      <c r="M187" s="254">
        <v>671.41656999999998</v>
      </c>
    </row>
    <row r="188" spans="1:13">
      <c r="A188" s="273">
        <v>179</v>
      </c>
      <c r="B188" s="254" t="s">
        <v>175</v>
      </c>
      <c r="C188" s="254">
        <v>703.8</v>
      </c>
      <c r="D188" s="256">
        <v>702.04999999999984</v>
      </c>
      <c r="E188" s="256">
        <v>697.9499999999997</v>
      </c>
      <c r="F188" s="256">
        <v>692.09999999999991</v>
      </c>
      <c r="G188" s="256">
        <v>687.99999999999977</v>
      </c>
      <c r="H188" s="256">
        <v>707.89999999999964</v>
      </c>
      <c r="I188" s="256">
        <v>711.99999999999977</v>
      </c>
      <c r="J188" s="256">
        <v>717.84999999999957</v>
      </c>
      <c r="K188" s="254">
        <v>706.15</v>
      </c>
      <c r="L188" s="254">
        <v>696.2</v>
      </c>
      <c r="M188" s="254">
        <v>62.354599999999998</v>
      </c>
    </row>
    <row r="189" spans="1:13">
      <c r="A189" s="273">
        <v>180</v>
      </c>
      <c r="B189" s="254" t="s">
        <v>176</v>
      </c>
      <c r="C189" s="254">
        <v>539.20000000000005</v>
      </c>
      <c r="D189" s="256">
        <v>531.83333333333337</v>
      </c>
      <c r="E189" s="256">
        <v>522.66666666666674</v>
      </c>
      <c r="F189" s="256">
        <v>506.13333333333333</v>
      </c>
      <c r="G189" s="256">
        <v>496.9666666666667</v>
      </c>
      <c r="H189" s="256">
        <v>548.36666666666679</v>
      </c>
      <c r="I189" s="256">
        <v>557.53333333333353</v>
      </c>
      <c r="J189" s="256">
        <v>574.06666666666683</v>
      </c>
      <c r="K189" s="254">
        <v>541</v>
      </c>
      <c r="L189" s="254">
        <v>515.29999999999995</v>
      </c>
      <c r="M189" s="254">
        <v>54.379480000000001</v>
      </c>
    </row>
    <row r="190" spans="1:13">
      <c r="A190" s="273">
        <v>181</v>
      </c>
      <c r="B190" s="254" t="s">
        <v>275</v>
      </c>
      <c r="C190" s="254">
        <v>580.70000000000005</v>
      </c>
      <c r="D190" s="256">
        <v>581.16666666666663</v>
      </c>
      <c r="E190" s="256">
        <v>574.93333333333328</v>
      </c>
      <c r="F190" s="256">
        <v>569.16666666666663</v>
      </c>
      <c r="G190" s="256">
        <v>562.93333333333328</v>
      </c>
      <c r="H190" s="256">
        <v>586.93333333333328</v>
      </c>
      <c r="I190" s="256">
        <v>593.16666666666663</v>
      </c>
      <c r="J190" s="256">
        <v>598.93333333333328</v>
      </c>
      <c r="K190" s="254">
        <v>587.4</v>
      </c>
      <c r="L190" s="254">
        <v>575.4</v>
      </c>
      <c r="M190" s="254">
        <v>2.2034199999999999</v>
      </c>
    </row>
    <row r="191" spans="1:13">
      <c r="A191" s="273">
        <v>182</v>
      </c>
      <c r="B191" s="254" t="s">
        <v>188</v>
      </c>
      <c r="C191" s="254">
        <v>651.45000000000005</v>
      </c>
      <c r="D191" s="256">
        <v>647.4666666666667</v>
      </c>
      <c r="E191" s="256">
        <v>634.88333333333344</v>
      </c>
      <c r="F191" s="256">
        <v>618.31666666666672</v>
      </c>
      <c r="G191" s="256">
        <v>605.73333333333346</v>
      </c>
      <c r="H191" s="256">
        <v>664.03333333333342</v>
      </c>
      <c r="I191" s="256">
        <v>676.61666666666667</v>
      </c>
      <c r="J191" s="256">
        <v>693.18333333333339</v>
      </c>
      <c r="K191" s="254">
        <v>660.05</v>
      </c>
      <c r="L191" s="254">
        <v>630.9</v>
      </c>
      <c r="M191" s="254">
        <v>42.722009999999997</v>
      </c>
    </row>
    <row r="192" spans="1:13">
      <c r="A192" s="273">
        <v>183</v>
      </c>
      <c r="B192" s="254" t="s">
        <v>177</v>
      </c>
      <c r="C192" s="254">
        <v>699.8</v>
      </c>
      <c r="D192" s="256">
        <v>700.65</v>
      </c>
      <c r="E192" s="256">
        <v>696.15</v>
      </c>
      <c r="F192" s="256">
        <v>692.5</v>
      </c>
      <c r="G192" s="256">
        <v>688</v>
      </c>
      <c r="H192" s="256">
        <v>704.3</v>
      </c>
      <c r="I192" s="256">
        <v>708.8</v>
      </c>
      <c r="J192" s="256">
        <v>712.44999999999993</v>
      </c>
      <c r="K192" s="254">
        <v>705.15</v>
      </c>
      <c r="L192" s="254">
        <v>697</v>
      </c>
      <c r="M192" s="254">
        <v>20.753979999999999</v>
      </c>
    </row>
    <row r="193" spans="1:13">
      <c r="A193" s="273">
        <v>184</v>
      </c>
      <c r="B193" s="254" t="s">
        <v>183</v>
      </c>
      <c r="C193" s="254">
        <v>3158.5</v>
      </c>
      <c r="D193" s="256">
        <v>3142.4333333333329</v>
      </c>
      <c r="E193" s="256">
        <v>3119.8666666666659</v>
      </c>
      <c r="F193" s="256">
        <v>3081.2333333333331</v>
      </c>
      <c r="G193" s="256">
        <v>3058.6666666666661</v>
      </c>
      <c r="H193" s="256">
        <v>3181.0666666666657</v>
      </c>
      <c r="I193" s="256">
        <v>3203.6333333333323</v>
      </c>
      <c r="J193" s="256">
        <v>3242.2666666666655</v>
      </c>
      <c r="K193" s="254">
        <v>3165</v>
      </c>
      <c r="L193" s="254">
        <v>3103.8</v>
      </c>
      <c r="M193" s="254">
        <v>19.23753</v>
      </c>
    </row>
    <row r="194" spans="1:13">
      <c r="A194" s="273">
        <v>185</v>
      </c>
      <c r="B194" s="254" t="s">
        <v>804</v>
      </c>
      <c r="C194" s="254">
        <v>641.9</v>
      </c>
      <c r="D194" s="256">
        <v>645.85</v>
      </c>
      <c r="E194" s="256">
        <v>636.70000000000005</v>
      </c>
      <c r="F194" s="256">
        <v>631.5</v>
      </c>
      <c r="G194" s="256">
        <v>622.35</v>
      </c>
      <c r="H194" s="256">
        <v>651.05000000000007</v>
      </c>
      <c r="I194" s="256">
        <v>660.19999999999993</v>
      </c>
      <c r="J194" s="256">
        <v>665.40000000000009</v>
      </c>
      <c r="K194" s="254">
        <v>655</v>
      </c>
      <c r="L194" s="254">
        <v>640.65</v>
      </c>
      <c r="M194" s="254">
        <v>23.146940000000001</v>
      </c>
    </row>
    <row r="195" spans="1:13">
      <c r="A195" s="273">
        <v>186</v>
      </c>
      <c r="B195" s="254" t="s">
        <v>179</v>
      </c>
      <c r="C195" s="254">
        <v>315.5</v>
      </c>
      <c r="D195" s="256">
        <v>316.76666666666665</v>
      </c>
      <c r="E195" s="256">
        <v>313.5333333333333</v>
      </c>
      <c r="F195" s="256">
        <v>311.56666666666666</v>
      </c>
      <c r="G195" s="256">
        <v>308.33333333333331</v>
      </c>
      <c r="H195" s="256">
        <v>318.73333333333329</v>
      </c>
      <c r="I195" s="256">
        <v>321.96666666666664</v>
      </c>
      <c r="J195" s="256">
        <v>323.93333333333328</v>
      </c>
      <c r="K195" s="254">
        <v>320</v>
      </c>
      <c r="L195" s="254">
        <v>314.8</v>
      </c>
      <c r="M195" s="254">
        <v>286.39717000000002</v>
      </c>
    </row>
    <row r="196" spans="1:13">
      <c r="A196" s="273">
        <v>187</v>
      </c>
      <c r="B196" s="245" t="s">
        <v>181</v>
      </c>
      <c r="C196" s="245">
        <v>106.1</v>
      </c>
      <c r="D196" s="280">
        <v>106.73333333333333</v>
      </c>
      <c r="E196" s="280">
        <v>105.16666666666667</v>
      </c>
      <c r="F196" s="280">
        <v>104.23333333333333</v>
      </c>
      <c r="G196" s="280">
        <v>102.66666666666667</v>
      </c>
      <c r="H196" s="280">
        <v>107.66666666666667</v>
      </c>
      <c r="I196" s="280">
        <v>109.23333333333333</v>
      </c>
      <c r="J196" s="280">
        <v>110.16666666666667</v>
      </c>
      <c r="K196" s="245">
        <v>108.3</v>
      </c>
      <c r="L196" s="245">
        <v>105.8</v>
      </c>
      <c r="M196" s="245">
        <v>267.72471999999999</v>
      </c>
    </row>
    <row r="197" spans="1:13">
      <c r="A197" s="273">
        <v>188</v>
      </c>
      <c r="B197" s="245" t="s">
        <v>182</v>
      </c>
      <c r="C197" s="245">
        <v>1082.1500000000001</v>
      </c>
      <c r="D197" s="280">
        <v>1082.8833333333334</v>
      </c>
      <c r="E197" s="280">
        <v>1071.7666666666669</v>
      </c>
      <c r="F197" s="280">
        <v>1061.3833333333334</v>
      </c>
      <c r="G197" s="280">
        <v>1050.2666666666669</v>
      </c>
      <c r="H197" s="280">
        <v>1093.2666666666669</v>
      </c>
      <c r="I197" s="280">
        <v>1104.3833333333332</v>
      </c>
      <c r="J197" s="280">
        <v>1114.7666666666669</v>
      </c>
      <c r="K197" s="245">
        <v>1094</v>
      </c>
      <c r="L197" s="245">
        <v>1072.5</v>
      </c>
      <c r="M197" s="245">
        <v>154.32703000000001</v>
      </c>
    </row>
    <row r="198" spans="1:13">
      <c r="A198" s="273">
        <v>189</v>
      </c>
      <c r="B198" s="245" t="s">
        <v>184</v>
      </c>
      <c r="C198" s="245">
        <v>1007.8</v>
      </c>
      <c r="D198" s="280">
        <v>1004.2666666666668</v>
      </c>
      <c r="E198" s="280">
        <v>996.53333333333353</v>
      </c>
      <c r="F198" s="280">
        <v>985.26666666666677</v>
      </c>
      <c r="G198" s="280">
        <v>977.53333333333353</v>
      </c>
      <c r="H198" s="280">
        <v>1015.5333333333335</v>
      </c>
      <c r="I198" s="280">
        <v>1023.2666666666669</v>
      </c>
      <c r="J198" s="280">
        <v>1034.5333333333335</v>
      </c>
      <c r="K198" s="245">
        <v>1012</v>
      </c>
      <c r="L198" s="245">
        <v>993</v>
      </c>
      <c r="M198" s="245">
        <v>20.137879999999999</v>
      </c>
    </row>
    <row r="199" spans="1:13">
      <c r="A199" s="273">
        <v>190</v>
      </c>
      <c r="B199" s="245" t="s">
        <v>164</v>
      </c>
      <c r="C199" s="245">
        <v>946.3</v>
      </c>
      <c r="D199" s="280">
        <v>946.23333333333323</v>
      </c>
      <c r="E199" s="280">
        <v>935.06666666666649</v>
      </c>
      <c r="F199" s="280">
        <v>923.83333333333326</v>
      </c>
      <c r="G199" s="280">
        <v>912.66666666666652</v>
      </c>
      <c r="H199" s="280">
        <v>957.46666666666647</v>
      </c>
      <c r="I199" s="280">
        <v>968.63333333333321</v>
      </c>
      <c r="J199" s="280">
        <v>979.86666666666645</v>
      </c>
      <c r="K199" s="245">
        <v>957.4</v>
      </c>
      <c r="L199" s="245">
        <v>935</v>
      </c>
      <c r="M199" s="245">
        <v>6.9101299999999997</v>
      </c>
    </row>
    <row r="200" spans="1:13">
      <c r="A200" s="273">
        <v>191</v>
      </c>
      <c r="B200" s="245" t="s">
        <v>185</v>
      </c>
      <c r="C200" s="245">
        <v>1582.95</v>
      </c>
      <c r="D200" s="280">
        <v>1591.2</v>
      </c>
      <c r="E200" s="280">
        <v>1568.4</v>
      </c>
      <c r="F200" s="280">
        <v>1553.8500000000001</v>
      </c>
      <c r="G200" s="280">
        <v>1531.0500000000002</v>
      </c>
      <c r="H200" s="280">
        <v>1605.75</v>
      </c>
      <c r="I200" s="280">
        <v>1628.5499999999997</v>
      </c>
      <c r="J200" s="280">
        <v>1643.1</v>
      </c>
      <c r="K200" s="245">
        <v>1614</v>
      </c>
      <c r="L200" s="245">
        <v>1576.65</v>
      </c>
      <c r="M200" s="245">
        <v>38.392479999999999</v>
      </c>
    </row>
    <row r="201" spans="1:13">
      <c r="A201" s="273">
        <v>192</v>
      </c>
      <c r="B201" s="245" t="s">
        <v>186</v>
      </c>
      <c r="C201" s="245">
        <v>2710.2</v>
      </c>
      <c r="D201" s="280">
        <v>2720.6833333333329</v>
      </c>
      <c r="E201" s="280">
        <v>2691.1666666666661</v>
      </c>
      <c r="F201" s="280">
        <v>2672.1333333333332</v>
      </c>
      <c r="G201" s="280">
        <v>2642.6166666666663</v>
      </c>
      <c r="H201" s="280">
        <v>2739.7166666666658</v>
      </c>
      <c r="I201" s="280">
        <v>2769.2333333333331</v>
      </c>
      <c r="J201" s="280">
        <v>2788.2666666666655</v>
      </c>
      <c r="K201" s="245">
        <v>2750.2</v>
      </c>
      <c r="L201" s="245">
        <v>2701.65</v>
      </c>
      <c r="M201" s="245">
        <v>1.53851</v>
      </c>
    </row>
    <row r="202" spans="1:13">
      <c r="A202" s="273">
        <v>193</v>
      </c>
      <c r="B202" s="245" t="s">
        <v>187</v>
      </c>
      <c r="C202" s="245">
        <v>424.85</v>
      </c>
      <c r="D202" s="280">
        <v>429.2</v>
      </c>
      <c r="E202" s="280">
        <v>418.9</v>
      </c>
      <c r="F202" s="280">
        <v>412.95</v>
      </c>
      <c r="G202" s="280">
        <v>402.65</v>
      </c>
      <c r="H202" s="280">
        <v>435.15</v>
      </c>
      <c r="I202" s="280">
        <v>445.45000000000005</v>
      </c>
      <c r="J202" s="280">
        <v>451.4</v>
      </c>
      <c r="K202" s="245">
        <v>439.5</v>
      </c>
      <c r="L202" s="245">
        <v>423.25</v>
      </c>
      <c r="M202" s="245">
        <v>12.88204</v>
      </c>
    </row>
    <row r="203" spans="1:13">
      <c r="A203" s="273">
        <v>194</v>
      </c>
      <c r="B203" s="245" t="s">
        <v>510</v>
      </c>
      <c r="C203" s="245">
        <v>826</v>
      </c>
      <c r="D203" s="280">
        <v>828.94999999999993</v>
      </c>
      <c r="E203" s="280">
        <v>821.04999999999984</v>
      </c>
      <c r="F203" s="280">
        <v>816.09999999999991</v>
      </c>
      <c r="G203" s="280">
        <v>808.19999999999982</v>
      </c>
      <c r="H203" s="280">
        <v>833.89999999999986</v>
      </c>
      <c r="I203" s="280">
        <v>841.8</v>
      </c>
      <c r="J203" s="280">
        <v>846.74999999999989</v>
      </c>
      <c r="K203" s="245">
        <v>836.85</v>
      </c>
      <c r="L203" s="245">
        <v>824</v>
      </c>
      <c r="M203" s="245">
        <v>4.99153</v>
      </c>
    </row>
    <row r="204" spans="1:13">
      <c r="A204" s="273">
        <v>195</v>
      </c>
      <c r="B204" s="245" t="s">
        <v>193</v>
      </c>
      <c r="C204" s="245">
        <v>812.6</v>
      </c>
      <c r="D204" s="280">
        <v>806.61666666666667</v>
      </c>
      <c r="E204" s="280">
        <v>797.48333333333335</v>
      </c>
      <c r="F204" s="280">
        <v>782.36666666666667</v>
      </c>
      <c r="G204" s="280">
        <v>773.23333333333335</v>
      </c>
      <c r="H204" s="280">
        <v>821.73333333333335</v>
      </c>
      <c r="I204" s="280">
        <v>830.86666666666679</v>
      </c>
      <c r="J204" s="280">
        <v>845.98333333333335</v>
      </c>
      <c r="K204" s="245">
        <v>815.75</v>
      </c>
      <c r="L204" s="245">
        <v>791.5</v>
      </c>
      <c r="M204" s="245">
        <v>78.228210000000004</v>
      </c>
    </row>
    <row r="205" spans="1:13">
      <c r="A205" s="273">
        <v>196</v>
      </c>
      <c r="B205" s="245" t="s">
        <v>191</v>
      </c>
      <c r="C205" s="245">
        <v>6580.9</v>
      </c>
      <c r="D205" s="280">
        <v>6574.6833333333334</v>
      </c>
      <c r="E205" s="280">
        <v>6531.3666666666668</v>
      </c>
      <c r="F205" s="280">
        <v>6481.833333333333</v>
      </c>
      <c r="G205" s="280">
        <v>6438.5166666666664</v>
      </c>
      <c r="H205" s="280">
        <v>6624.2166666666672</v>
      </c>
      <c r="I205" s="280">
        <v>6667.5333333333347</v>
      </c>
      <c r="J205" s="280">
        <v>6717.0666666666675</v>
      </c>
      <c r="K205" s="245">
        <v>6618</v>
      </c>
      <c r="L205" s="245">
        <v>6525.15</v>
      </c>
      <c r="M205" s="245">
        <v>2.4801500000000001</v>
      </c>
    </row>
    <row r="206" spans="1:13">
      <c r="A206" s="273">
        <v>197</v>
      </c>
      <c r="B206" s="245" t="s">
        <v>192</v>
      </c>
      <c r="C206" s="245">
        <v>34.1</v>
      </c>
      <c r="D206" s="280">
        <v>34.583333333333336</v>
      </c>
      <c r="E206" s="280">
        <v>33.516666666666673</v>
      </c>
      <c r="F206" s="280">
        <v>32.933333333333337</v>
      </c>
      <c r="G206" s="280">
        <v>31.866666666666674</v>
      </c>
      <c r="H206" s="280">
        <v>35.166666666666671</v>
      </c>
      <c r="I206" s="280">
        <v>36.233333333333334</v>
      </c>
      <c r="J206" s="280">
        <v>36.81666666666667</v>
      </c>
      <c r="K206" s="245">
        <v>35.65</v>
      </c>
      <c r="L206" s="245">
        <v>34</v>
      </c>
      <c r="M206" s="245">
        <v>490.82362999999998</v>
      </c>
    </row>
    <row r="207" spans="1:13">
      <c r="A207" s="273">
        <v>198</v>
      </c>
      <c r="B207" s="245" t="s">
        <v>189</v>
      </c>
      <c r="C207" s="245">
        <v>1299.1500000000001</v>
      </c>
      <c r="D207" s="280">
        <v>1298.8166666666666</v>
      </c>
      <c r="E207" s="280">
        <v>1282.7833333333333</v>
      </c>
      <c r="F207" s="280">
        <v>1266.4166666666667</v>
      </c>
      <c r="G207" s="280">
        <v>1250.3833333333334</v>
      </c>
      <c r="H207" s="280">
        <v>1315.1833333333332</v>
      </c>
      <c r="I207" s="280">
        <v>1331.2166666666665</v>
      </c>
      <c r="J207" s="280">
        <v>1347.583333333333</v>
      </c>
      <c r="K207" s="245">
        <v>1314.85</v>
      </c>
      <c r="L207" s="245">
        <v>1282.45</v>
      </c>
      <c r="M207" s="245">
        <v>5.3011600000000003</v>
      </c>
    </row>
    <row r="208" spans="1:13">
      <c r="A208" s="273">
        <v>199</v>
      </c>
      <c r="B208" s="245" t="s">
        <v>141</v>
      </c>
      <c r="C208" s="245">
        <v>590.85</v>
      </c>
      <c r="D208" s="280">
        <v>592.03333333333342</v>
      </c>
      <c r="E208" s="280">
        <v>587.11666666666679</v>
      </c>
      <c r="F208" s="280">
        <v>583.38333333333333</v>
      </c>
      <c r="G208" s="280">
        <v>578.4666666666667</v>
      </c>
      <c r="H208" s="280">
        <v>595.76666666666688</v>
      </c>
      <c r="I208" s="280">
        <v>600.68333333333362</v>
      </c>
      <c r="J208" s="280">
        <v>604.41666666666697</v>
      </c>
      <c r="K208" s="245">
        <v>596.95000000000005</v>
      </c>
      <c r="L208" s="245">
        <v>588.29999999999995</v>
      </c>
      <c r="M208" s="245">
        <v>21.934550000000002</v>
      </c>
    </row>
    <row r="209" spans="1:13">
      <c r="A209" s="273">
        <v>200</v>
      </c>
      <c r="B209" s="245" t="s">
        <v>277</v>
      </c>
      <c r="C209" s="245">
        <v>248.9</v>
      </c>
      <c r="D209" s="280">
        <v>247.33333333333334</v>
      </c>
      <c r="E209" s="280">
        <v>242.16666666666669</v>
      </c>
      <c r="F209" s="280">
        <v>235.43333333333334</v>
      </c>
      <c r="G209" s="280">
        <v>230.26666666666668</v>
      </c>
      <c r="H209" s="280">
        <v>254.06666666666669</v>
      </c>
      <c r="I209" s="280">
        <v>259.23333333333335</v>
      </c>
      <c r="J209" s="280">
        <v>265.9666666666667</v>
      </c>
      <c r="K209" s="245">
        <v>252.5</v>
      </c>
      <c r="L209" s="245">
        <v>240.6</v>
      </c>
      <c r="M209" s="245">
        <v>28.647010000000002</v>
      </c>
    </row>
    <row r="210" spans="1:13">
      <c r="A210" s="273">
        <v>201</v>
      </c>
      <c r="B210" s="245" t="s">
        <v>522</v>
      </c>
      <c r="C210" s="245">
        <v>1016.4</v>
      </c>
      <c r="D210" s="280">
        <v>1020.9166666666666</v>
      </c>
      <c r="E210" s="280">
        <v>1004.4833333333333</v>
      </c>
      <c r="F210" s="280">
        <v>992.56666666666672</v>
      </c>
      <c r="G210" s="280">
        <v>976.13333333333344</v>
      </c>
      <c r="H210" s="280">
        <v>1032.8333333333333</v>
      </c>
      <c r="I210" s="280">
        <v>1049.2666666666664</v>
      </c>
      <c r="J210" s="280">
        <v>1061.1833333333332</v>
      </c>
      <c r="K210" s="245">
        <v>1037.3499999999999</v>
      </c>
      <c r="L210" s="245">
        <v>1009</v>
      </c>
      <c r="M210" s="245">
        <v>1.94615</v>
      </c>
    </row>
    <row r="211" spans="1:13">
      <c r="A211" s="273">
        <v>202</v>
      </c>
      <c r="B211" s="245" t="s">
        <v>118</v>
      </c>
      <c r="C211" s="245">
        <v>8.5500000000000007</v>
      </c>
      <c r="D211" s="280">
        <v>8.5666666666666682</v>
      </c>
      <c r="E211" s="280">
        <v>8.4833333333333361</v>
      </c>
      <c r="F211" s="280">
        <v>8.4166666666666679</v>
      </c>
      <c r="G211" s="280">
        <v>8.3333333333333357</v>
      </c>
      <c r="H211" s="280">
        <v>8.6333333333333364</v>
      </c>
      <c r="I211" s="280">
        <v>8.7166666666666686</v>
      </c>
      <c r="J211" s="280">
        <v>8.7833333333333368</v>
      </c>
      <c r="K211" s="245">
        <v>8.65</v>
      </c>
      <c r="L211" s="245">
        <v>8.5</v>
      </c>
      <c r="M211" s="245">
        <v>749.51766999999995</v>
      </c>
    </row>
    <row r="212" spans="1:13">
      <c r="A212" s="273">
        <v>203</v>
      </c>
      <c r="B212" s="245" t="s">
        <v>195</v>
      </c>
      <c r="C212" s="245">
        <v>989.3</v>
      </c>
      <c r="D212" s="280">
        <v>986.63333333333333</v>
      </c>
      <c r="E212" s="280">
        <v>977.76666666666665</v>
      </c>
      <c r="F212" s="280">
        <v>966.23333333333335</v>
      </c>
      <c r="G212" s="280">
        <v>957.36666666666667</v>
      </c>
      <c r="H212" s="280">
        <v>998.16666666666663</v>
      </c>
      <c r="I212" s="280">
        <v>1007.0333333333332</v>
      </c>
      <c r="J212" s="280">
        <v>1018.5666666666666</v>
      </c>
      <c r="K212" s="245">
        <v>995.5</v>
      </c>
      <c r="L212" s="245">
        <v>975.1</v>
      </c>
      <c r="M212" s="245">
        <v>13.67362</v>
      </c>
    </row>
    <row r="213" spans="1:13">
      <c r="A213" s="273">
        <v>204</v>
      </c>
      <c r="B213" s="245" t="s">
        <v>528</v>
      </c>
      <c r="C213" s="245">
        <v>2163.5500000000002</v>
      </c>
      <c r="D213" s="280">
        <v>2176.2000000000003</v>
      </c>
      <c r="E213" s="280">
        <v>2140.5000000000005</v>
      </c>
      <c r="F213" s="280">
        <v>2117.4500000000003</v>
      </c>
      <c r="G213" s="280">
        <v>2081.7500000000005</v>
      </c>
      <c r="H213" s="280">
        <v>2199.2500000000005</v>
      </c>
      <c r="I213" s="280">
        <v>2234.9500000000003</v>
      </c>
      <c r="J213" s="280">
        <v>2258.0000000000005</v>
      </c>
      <c r="K213" s="245">
        <v>2211.9</v>
      </c>
      <c r="L213" s="245">
        <v>2153.15</v>
      </c>
      <c r="M213" s="245">
        <v>0.84140999999999999</v>
      </c>
    </row>
    <row r="214" spans="1:13">
      <c r="A214" s="273">
        <v>205</v>
      </c>
      <c r="B214" s="245" t="s">
        <v>196</v>
      </c>
      <c r="C214" s="280">
        <v>527.25</v>
      </c>
      <c r="D214" s="280">
        <v>524.15</v>
      </c>
      <c r="E214" s="280">
        <v>517.84999999999991</v>
      </c>
      <c r="F214" s="280">
        <v>508.44999999999993</v>
      </c>
      <c r="G214" s="280">
        <v>502.14999999999986</v>
      </c>
      <c r="H214" s="280">
        <v>533.54999999999995</v>
      </c>
      <c r="I214" s="280">
        <v>539.84999999999991</v>
      </c>
      <c r="J214" s="280">
        <v>549.25</v>
      </c>
      <c r="K214" s="280">
        <v>530.45000000000005</v>
      </c>
      <c r="L214" s="280">
        <v>514.75</v>
      </c>
      <c r="M214" s="280">
        <v>88.231899999999996</v>
      </c>
    </row>
    <row r="215" spans="1:13">
      <c r="A215" s="273">
        <v>206</v>
      </c>
      <c r="B215" s="245" t="s">
        <v>197</v>
      </c>
      <c r="C215" s="280">
        <v>13.45</v>
      </c>
      <c r="D215" s="280">
        <v>13.516666666666666</v>
      </c>
      <c r="E215" s="280">
        <v>13.333333333333332</v>
      </c>
      <c r="F215" s="280">
        <v>13.216666666666667</v>
      </c>
      <c r="G215" s="280">
        <v>13.033333333333333</v>
      </c>
      <c r="H215" s="280">
        <v>13.633333333333331</v>
      </c>
      <c r="I215" s="280">
        <v>13.816666666666665</v>
      </c>
      <c r="J215" s="280">
        <v>13.93333333333333</v>
      </c>
      <c r="K215" s="280">
        <v>13.7</v>
      </c>
      <c r="L215" s="280">
        <v>13.4</v>
      </c>
      <c r="M215" s="280">
        <v>1102.4303500000001</v>
      </c>
    </row>
    <row r="216" spans="1:13">
      <c r="A216" s="273">
        <v>207</v>
      </c>
      <c r="B216" s="245" t="s">
        <v>198</v>
      </c>
      <c r="C216" s="280">
        <v>205.95</v>
      </c>
      <c r="D216" s="280">
        <v>205.35</v>
      </c>
      <c r="E216" s="280">
        <v>203.64999999999998</v>
      </c>
      <c r="F216" s="280">
        <v>201.35</v>
      </c>
      <c r="G216" s="280">
        <v>199.64999999999998</v>
      </c>
      <c r="H216" s="280">
        <v>207.64999999999998</v>
      </c>
      <c r="I216" s="280">
        <v>209.34999999999997</v>
      </c>
      <c r="J216" s="280">
        <v>211.64999999999998</v>
      </c>
      <c r="K216" s="280">
        <v>207.05</v>
      </c>
      <c r="L216" s="280">
        <v>203.05</v>
      </c>
      <c r="M216" s="280">
        <v>173.20393000000001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F30" sqref="F3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0"/>
      <c r="B1" s="540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44343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7" t="s">
        <v>16</v>
      </c>
      <c r="B9" s="538" t="s">
        <v>18</v>
      </c>
      <c r="C9" s="536" t="s">
        <v>19</v>
      </c>
      <c r="D9" s="536" t="s">
        <v>20</v>
      </c>
      <c r="E9" s="536" t="s">
        <v>21</v>
      </c>
      <c r="F9" s="536"/>
      <c r="G9" s="536"/>
      <c r="H9" s="536" t="s">
        <v>22</v>
      </c>
      <c r="I9" s="536"/>
      <c r="J9" s="536"/>
      <c r="K9" s="251"/>
      <c r="L9" s="258"/>
      <c r="M9" s="259"/>
    </row>
    <row r="10" spans="1:15" ht="42.75" customHeight="1">
      <c r="A10" s="532"/>
      <c r="B10" s="534"/>
      <c r="C10" s="539" t="s">
        <v>23</v>
      </c>
      <c r="D10" s="539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50" t="s">
        <v>284</v>
      </c>
      <c r="C11" s="447">
        <v>26338.95</v>
      </c>
      <c r="D11" s="448">
        <v>26381.033333333336</v>
      </c>
      <c r="E11" s="448">
        <v>26013.066666666673</v>
      </c>
      <c r="F11" s="448">
        <v>25687.183333333338</v>
      </c>
      <c r="G11" s="448">
        <v>25319.216666666674</v>
      </c>
      <c r="H11" s="448">
        <v>26706.916666666672</v>
      </c>
      <c r="I11" s="448">
        <v>27074.883333333339</v>
      </c>
      <c r="J11" s="448">
        <v>27400.76666666667</v>
      </c>
      <c r="K11" s="447">
        <v>26749</v>
      </c>
      <c r="L11" s="447">
        <v>26055.15</v>
      </c>
      <c r="M11" s="447">
        <v>2.3959999999999999E-2</v>
      </c>
    </row>
    <row r="12" spans="1:15" ht="12" customHeight="1">
      <c r="A12" s="245">
        <v>2</v>
      </c>
      <c r="B12" s="450" t="s">
        <v>785</v>
      </c>
      <c r="C12" s="447">
        <v>1501.35</v>
      </c>
      <c r="D12" s="448">
        <v>1501.2333333333333</v>
      </c>
      <c r="E12" s="448">
        <v>1483.0666666666666</v>
      </c>
      <c r="F12" s="448">
        <v>1464.7833333333333</v>
      </c>
      <c r="G12" s="448">
        <v>1446.6166666666666</v>
      </c>
      <c r="H12" s="448">
        <v>1519.5166666666667</v>
      </c>
      <c r="I12" s="448">
        <v>1537.6833333333332</v>
      </c>
      <c r="J12" s="448">
        <v>1555.9666666666667</v>
      </c>
      <c r="K12" s="447">
        <v>1519.4</v>
      </c>
      <c r="L12" s="447">
        <v>1482.95</v>
      </c>
      <c r="M12" s="447">
        <v>1.0045599999999999</v>
      </c>
    </row>
    <row r="13" spans="1:15" ht="12" customHeight="1">
      <c r="A13" s="245">
        <v>3</v>
      </c>
      <c r="B13" s="450" t="s">
        <v>815</v>
      </c>
      <c r="C13" s="447">
        <v>1889.3</v>
      </c>
      <c r="D13" s="448">
        <v>1871.8833333333332</v>
      </c>
      <c r="E13" s="448">
        <v>1803.7666666666664</v>
      </c>
      <c r="F13" s="448">
        <v>1718.2333333333331</v>
      </c>
      <c r="G13" s="448">
        <v>1650.1166666666663</v>
      </c>
      <c r="H13" s="448">
        <v>1957.4166666666665</v>
      </c>
      <c r="I13" s="448">
        <v>2025.5333333333333</v>
      </c>
      <c r="J13" s="448">
        <v>2111.0666666666666</v>
      </c>
      <c r="K13" s="447">
        <v>1940</v>
      </c>
      <c r="L13" s="447">
        <v>1786.35</v>
      </c>
      <c r="M13" s="447">
        <v>0.91002000000000005</v>
      </c>
    </row>
    <row r="14" spans="1:15" ht="12" customHeight="1">
      <c r="A14" s="245">
        <v>4</v>
      </c>
      <c r="B14" s="450" t="s">
        <v>38</v>
      </c>
      <c r="C14" s="447">
        <v>1977.45</v>
      </c>
      <c r="D14" s="448">
        <v>1972.1833333333334</v>
      </c>
      <c r="E14" s="448">
        <v>1962.4666666666667</v>
      </c>
      <c r="F14" s="448">
        <v>1947.4833333333333</v>
      </c>
      <c r="G14" s="448">
        <v>1937.7666666666667</v>
      </c>
      <c r="H14" s="448">
        <v>1987.1666666666667</v>
      </c>
      <c r="I14" s="448">
        <v>1996.8833333333334</v>
      </c>
      <c r="J14" s="448">
        <v>2011.8666666666668</v>
      </c>
      <c r="K14" s="447">
        <v>1981.9</v>
      </c>
      <c r="L14" s="447">
        <v>1957.2</v>
      </c>
      <c r="M14" s="447">
        <v>4.4488500000000002</v>
      </c>
    </row>
    <row r="15" spans="1:15" ht="12" customHeight="1">
      <c r="A15" s="245">
        <v>5</v>
      </c>
      <c r="B15" s="450" t="s">
        <v>285</v>
      </c>
      <c r="C15" s="447">
        <v>1899.7</v>
      </c>
      <c r="D15" s="448">
        <v>1902.2333333333333</v>
      </c>
      <c r="E15" s="448">
        <v>1879.4666666666667</v>
      </c>
      <c r="F15" s="448">
        <v>1859.2333333333333</v>
      </c>
      <c r="G15" s="448">
        <v>1836.4666666666667</v>
      </c>
      <c r="H15" s="448">
        <v>1922.4666666666667</v>
      </c>
      <c r="I15" s="448">
        <v>1945.2333333333336</v>
      </c>
      <c r="J15" s="448">
        <v>1965.4666666666667</v>
      </c>
      <c r="K15" s="447">
        <v>1925</v>
      </c>
      <c r="L15" s="447">
        <v>1882</v>
      </c>
      <c r="M15" s="447">
        <v>0.92559000000000002</v>
      </c>
    </row>
    <row r="16" spans="1:15" ht="12" customHeight="1">
      <c r="A16" s="245">
        <v>6</v>
      </c>
      <c r="B16" s="450" t="s">
        <v>286</v>
      </c>
      <c r="C16" s="447">
        <v>1249.25</v>
      </c>
      <c r="D16" s="448">
        <v>1259.8999999999999</v>
      </c>
      <c r="E16" s="448">
        <v>1234.8499999999997</v>
      </c>
      <c r="F16" s="448">
        <v>1220.4499999999998</v>
      </c>
      <c r="G16" s="448">
        <v>1195.3999999999996</v>
      </c>
      <c r="H16" s="448">
        <v>1274.2999999999997</v>
      </c>
      <c r="I16" s="448">
        <v>1299.3499999999999</v>
      </c>
      <c r="J16" s="448">
        <v>1313.7499999999998</v>
      </c>
      <c r="K16" s="447">
        <v>1284.95</v>
      </c>
      <c r="L16" s="447">
        <v>1245.5</v>
      </c>
      <c r="M16" s="447">
        <v>2.4117099999999998</v>
      </c>
    </row>
    <row r="17" spans="1:13" ht="12" customHeight="1">
      <c r="A17" s="245">
        <v>7</v>
      </c>
      <c r="B17" s="450" t="s">
        <v>222</v>
      </c>
      <c r="C17" s="447">
        <v>963.05</v>
      </c>
      <c r="D17" s="448">
        <v>962.68333333333339</v>
      </c>
      <c r="E17" s="448">
        <v>952.36666666666679</v>
      </c>
      <c r="F17" s="448">
        <v>941.68333333333339</v>
      </c>
      <c r="G17" s="448">
        <v>931.36666666666679</v>
      </c>
      <c r="H17" s="448">
        <v>973.36666666666679</v>
      </c>
      <c r="I17" s="448">
        <v>983.68333333333339</v>
      </c>
      <c r="J17" s="448">
        <v>994.36666666666679</v>
      </c>
      <c r="K17" s="447">
        <v>973</v>
      </c>
      <c r="L17" s="447">
        <v>952</v>
      </c>
      <c r="M17" s="447">
        <v>10.364990000000001</v>
      </c>
    </row>
    <row r="18" spans="1:13" ht="12" customHeight="1">
      <c r="A18" s="245">
        <v>8</v>
      </c>
      <c r="B18" s="450" t="s">
        <v>734</v>
      </c>
      <c r="C18" s="447">
        <v>727.95</v>
      </c>
      <c r="D18" s="448">
        <v>730.31666666666661</v>
      </c>
      <c r="E18" s="448">
        <v>718.63333333333321</v>
      </c>
      <c r="F18" s="448">
        <v>709.31666666666661</v>
      </c>
      <c r="G18" s="448">
        <v>697.63333333333321</v>
      </c>
      <c r="H18" s="448">
        <v>739.63333333333321</v>
      </c>
      <c r="I18" s="448">
        <v>751.31666666666661</v>
      </c>
      <c r="J18" s="448">
        <v>760.63333333333321</v>
      </c>
      <c r="K18" s="447">
        <v>742</v>
      </c>
      <c r="L18" s="447">
        <v>721</v>
      </c>
      <c r="M18" s="447">
        <v>4.8393699999999997</v>
      </c>
    </row>
    <row r="19" spans="1:13" ht="12" customHeight="1">
      <c r="A19" s="245">
        <v>9</v>
      </c>
      <c r="B19" s="450" t="s">
        <v>735</v>
      </c>
      <c r="C19" s="447">
        <v>1664.25</v>
      </c>
      <c r="D19" s="448">
        <v>1666.2333333333333</v>
      </c>
      <c r="E19" s="448">
        <v>1653.0166666666667</v>
      </c>
      <c r="F19" s="448">
        <v>1641.7833333333333</v>
      </c>
      <c r="G19" s="448">
        <v>1628.5666666666666</v>
      </c>
      <c r="H19" s="448">
        <v>1677.4666666666667</v>
      </c>
      <c r="I19" s="448">
        <v>1690.6833333333334</v>
      </c>
      <c r="J19" s="448">
        <v>1701.9166666666667</v>
      </c>
      <c r="K19" s="447">
        <v>1679.45</v>
      </c>
      <c r="L19" s="447">
        <v>1655</v>
      </c>
      <c r="M19" s="447">
        <v>4.4740900000000003</v>
      </c>
    </row>
    <row r="20" spans="1:13" ht="12" customHeight="1">
      <c r="A20" s="245">
        <v>10</v>
      </c>
      <c r="B20" s="450" t="s">
        <v>287</v>
      </c>
      <c r="C20" s="447">
        <v>2319.1999999999998</v>
      </c>
      <c r="D20" s="448">
        <v>2322.0499999999997</v>
      </c>
      <c r="E20" s="448">
        <v>2310.1499999999996</v>
      </c>
      <c r="F20" s="448">
        <v>2301.1</v>
      </c>
      <c r="G20" s="448">
        <v>2289.1999999999998</v>
      </c>
      <c r="H20" s="448">
        <v>2331.0999999999995</v>
      </c>
      <c r="I20" s="448">
        <v>2343</v>
      </c>
      <c r="J20" s="448">
        <v>2352.0499999999993</v>
      </c>
      <c r="K20" s="447">
        <v>2333.9499999999998</v>
      </c>
      <c r="L20" s="447">
        <v>2313</v>
      </c>
      <c r="M20" s="447">
        <v>0.28100999999999998</v>
      </c>
    </row>
    <row r="21" spans="1:13" ht="12" customHeight="1">
      <c r="A21" s="245">
        <v>11</v>
      </c>
      <c r="B21" s="450" t="s">
        <v>288</v>
      </c>
      <c r="C21" s="447">
        <v>16049.45</v>
      </c>
      <c r="D21" s="448">
        <v>16073.1</v>
      </c>
      <c r="E21" s="448">
        <v>15951.35</v>
      </c>
      <c r="F21" s="448">
        <v>15853.25</v>
      </c>
      <c r="G21" s="448">
        <v>15731.5</v>
      </c>
      <c r="H21" s="448">
        <v>16171.2</v>
      </c>
      <c r="I21" s="448">
        <v>16292.95</v>
      </c>
      <c r="J21" s="448">
        <v>16391.050000000003</v>
      </c>
      <c r="K21" s="447">
        <v>16194.85</v>
      </c>
      <c r="L21" s="447">
        <v>15975</v>
      </c>
      <c r="M21" s="447">
        <v>0.10557</v>
      </c>
    </row>
    <row r="22" spans="1:13" ht="12" customHeight="1">
      <c r="A22" s="245">
        <v>12</v>
      </c>
      <c r="B22" s="450" t="s">
        <v>40</v>
      </c>
      <c r="C22" s="447">
        <v>1322.8</v>
      </c>
      <c r="D22" s="448">
        <v>1301.3</v>
      </c>
      <c r="E22" s="448">
        <v>1275.75</v>
      </c>
      <c r="F22" s="448">
        <v>1228.7</v>
      </c>
      <c r="G22" s="448">
        <v>1203.1500000000001</v>
      </c>
      <c r="H22" s="448">
        <v>1348.35</v>
      </c>
      <c r="I22" s="448">
        <v>1373.8999999999996</v>
      </c>
      <c r="J22" s="448">
        <v>1420.9499999999998</v>
      </c>
      <c r="K22" s="447">
        <v>1326.85</v>
      </c>
      <c r="L22" s="447">
        <v>1254.25</v>
      </c>
      <c r="M22" s="447">
        <v>56.307299999999998</v>
      </c>
    </row>
    <row r="23" spans="1:13">
      <c r="A23" s="245">
        <v>13</v>
      </c>
      <c r="B23" s="450" t="s">
        <v>289</v>
      </c>
      <c r="C23" s="447">
        <v>1264.5999999999999</v>
      </c>
      <c r="D23" s="448">
        <v>1282.3500000000001</v>
      </c>
      <c r="E23" s="448">
        <v>1230.8000000000002</v>
      </c>
      <c r="F23" s="448">
        <v>1197</v>
      </c>
      <c r="G23" s="448">
        <v>1145.45</v>
      </c>
      <c r="H23" s="448">
        <v>1316.1500000000003</v>
      </c>
      <c r="I23" s="448">
        <v>1367.7</v>
      </c>
      <c r="J23" s="448">
        <v>1401.5000000000005</v>
      </c>
      <c r="K23" s="447">
        <v>1333.9</v>
      </c>
      <c r="L23" s="447">
        <v>1248.55</v>
      </c>
      <c r="M23" s="447">
        <v>10.22936</v>
      </c>
    </row>
    <row r="24" spans="1:13">
      <c r="A24" s="245">
        <v>14</v>
      </c>
      <c r="B24" s="450" t="s">
        <v>41</v>
      </c>
      <c r="C24" s="447">
        <v>758.3</v>
      </c>
      <c r="D24" s="448">
        <v>761.73333333333323</v>
      </c>
      <c r="E24" s="448">
        <v>753.56666666666649</v>
      </c>
      <c r="F24" s="448">
        <v>748.83333333333326</v>
      </c>
      <c r="G24" s="448">
        <v>740.66666666666652</v>
      </c>
      <c r="H24" s="448">
        <v>766.46666666666647</v>
      </c>
      <c r="I24" s="448">
        <v>774.63333333333321</v>
      </c>
      <c r="J24" s="448">
        <v>779.36666666666645</v>
      </c>
      <c r="K24" s="447">
        <v>769.9</v>
      </c>
      <c r="L24" s="447">
        <v>757</v>
      </c>
      <c r="M24" s="447">
        <v>73.752420000000001</v>
      </c>
    </row>
    <row r="25" spans="1:13">
      <c r="A25" s="245">
        <v>15</v>
      </c>
      <c r="B25" s="450" t="s">
        <v>828</v>
      </c>
      <c r="C25" s="447">
        <v>1327.6</v>
      </c>
      <c r="D25" s="448">
        <v>1309.2</v>
      </c>
      <c r="E25" s="448">
        <v>1283.4000000000001</v>
      </c>
      <c r="F25" s="448">
        <v>1239.2</v>
      </c>
      <c r="G25" s="448">
        <v>1213.4000000000001</v>
      </c>
      <c r="H25" s="448">
        <v>1353.4</v>
      </c>
      <c r="I25" s="448">
        <v>1379.1999999999998</v>
      </c>
      <c r="J25" s="448">
        <v>1423.4</v>
      </c>
      <c r="K25" s="447">
        <v>1335</v>
      </c>
      <c r="L25" s="447">
        <v>1265</v>
      </c>
      <c r="M25" s="447">
        <v>10.92501</v>
      </c>
    </row>
    <row r="26" spans="1:13">
      <c r="A26" s="245">
        <v>16</v>
      </c>
      <c r="B26" s="450" t="s">
        <v>290</v>
      </c>
      <c r="C26" s="447">
        <v>1392.55</v>
      </c>
      <c r="D26" s="448">
        <v>1397.1499999999999</v>
      </c>
      <c r="E26" s="448">
        <v>1373.0999999999997</v>
      </c>
      <c r="F26" s="448">
        <v>1353.6499999999999</v>
      </c>
      <c r="G26" s="448">
        <v>1329.5999999999997</v>
      </c>
      <c r="H26" s="448">
        <v>1416.5999999999997</v>
      </c>
      <c r="I26" s="448">
        <v>1440.6499999999999</v>
      </c>
      <c r="J26" s="448">
        <v>1460.0999999999997</v>
      </c>
      <c r="K26" s="447">
        <v>1421.2</v>
      </c>
      <c r="L26" s="447">
        <v>1377.7</v>
      </c>
      <c r="M26" s="447">
        <v>20.404219999999999</v>
      </c>
    </row>
    <row r="27" spans="1:13">
      <c r="A27" s="245">
        <v>17</v>
      </c>
      <c r="B27" s="450" t="s">
        <v>223</v>
      </c>
      <c r="C27" s="447">
        <v>125</v>
      </c>
      <c r="D27" s="448">
        <v>125.46666666666665</v>
      </c>
      <c r="E27" s="448">
        <v>123.58333333333331</v>
      </c>
      <c r="F27" s="448">
        <v>122.16666666666666</v>
      </c>
      <c r="G27" s="448">
        <v>120.28333333333332</v>
      </c>
      <c r="H27" s="448">
        <v>126.88333333333331</v>
      </c>
      <c r="I27" s="448">
        <v>128.76666666666665</v>
      </c>
      <c r="J27" s="448">
        <v>130.18333333333331</v>
      </c>
      <c r="K27" s="447">
        <v>127.35</v>
      </c>
      <c r="L27" s="447">
        <v>124.05</v>
      </c>
      <c r="M27" s="447">
        <v>29.490790000000001</v>
      </c>
    </row>
    <row r="28" spans="1:13">
      <c r="A28" s="245">
        <v>18</v>
      </c>
      <c r="B28" s="450" t="s">
        <v>224</v>
      </c>
      <c r="C28" s="447">
        <v>184.9</v>
      </c>
      <c r="D28" s="448">
        <v>186.35</v>
      </c>
      <c r="E28" s="448">
        <v>183.04999999999998</v>
      </c>
      <c r="F28" s="448">
        <v>181.2</v>
      </c>
      <c r="G28" s="448">
        <v>177.89999999999998</v>
      </c>
      <c r="H28" s="448">
        <v>188.2</v>
      </c>
      <c r="I28" s="448">
        <v>191.5</v>
      </c>
      <c r="J28" s="448">
        <v>193.35</v>
      </c>
      <c r="K28" s="447">
        <v>189.65</v>
      </c>
      <c r="L28" s="447">
        <v>184.5</v>
      </c>
      <c r="M28" s="447">
        <v>20.016970000000001</v>
      </c>
    </row>
    <row r="29" spans="1:13">
      <c r="A29" s="245">
        <v>19</v>
      </c>
      <c r="B29" s="450" t="s">
        <v>291</v>
      </c>
      <c r="C29" s="447">
        <v>478.1</v>
      </c>
      <c r="D29" s="448">
        <v>482.73333333333335</v>
      </c>
      <c r="E29" s="448">
        <v>470.4666666666667</v>
      </c>
      <c r="F29" s="448">
        <v>462.83333333333337</v>
      </c>
      <c r="G29" s="448">
        <v>450.56666666666672</v>
      </c>
      <c r="H29" s="448">
        <v>490.36666666666667</v>
      </c>
      <c r="I29" s="448">
        <v>502.63333333333333</v>
      </c>
      <c r="J29" s="448">
        <v>510.26666666666665</v>
      </c>
      <c r="K29" s="447">
        <v>495</v>
      </c>
      <c r="L29" s="447">
        <v>475.1</v>
      </c>
      <c r="M29" s="447">
        <v>3.2382599999999999</v>
      </c>
    </row>
    <row r="30" spans="1:13">
      <c r="A30" s="245">
        <v>20</v>
      </c>
      <c r="B30" s="450" t="s">
        <v>292</v>
      </c>
      <c r="C30" s="447">
        <v>347.1</v>
      </c>
      <c r="D30" s="448">
        <v>350.91666666666669</v>
      </c>
      <c r="E30" s="448">
        <v>341.43333333333339</v>
      </c>
      <c r="F30" s="448">
        <v>335.76666666666671</v>
      </c>
      <c r="G30" s="448">
        <v>326.28333333333342</v>
      </c>
      <c r="H30" s="448">
        <v>356.58333333333337</v>
      </c>
      <c r="I30" s="448">
        <v>366.06666666666661</v>
      </c>
      <c r="J30" s="448">
        <v>371.73333333333335</v>
      </c>
      <c r="K30" s="447">
        <v>360.4</v>
      </c>
      <c r="L30" s="447">
        <v>345.25</v>
      </c>
      <c r="M30" s="447">
        <v>2.8776099999999998</v>
      </c>
    </row>
    <row r="31" spans="1:13">
      <c r="A31" s="245">
        <v>21</v>
      </c>
      <c r="B31" s="450" t="s">
        <v>736</v>
      </c>
      <c r="C31" s="447">
        <v>5249.05</v>
      </c>
      <c r="D31" s="448">
        <v>5221.3666666666659</v>
      </c>
      <c r="E31" s="448">
        <v>5177.7333333333318</v>
      </c>
      <c r="F31" s="448">
        <v>5106.4166666666661</v>
      </c>
      <c r="G31" s="448">
        <v>5062.7833333333319</v>
      </c>
      <c r="H31" s="448">
        <v>5292.6833333333316</v>
      </c>
      <c r="I31" s="448">
        <v>5336.3166666666648</v>
      </c>
      <c r="J31" s="448">
        <v>5407.6333333333314</v>
      </c>
      <c r="K31" s="447">
        <v>5265</v>
      </c>
      <c r="L31" s="447">
        <v>5150.05</v>
      </c>
      <c r="M31" s="447">
        <v>0.47849999999999998</v>
      </c>
    </row>
    <row r="32" spans="1:13">
      <c r="A32" s="245">
        <v>22</v>
      </c>
      <c r="B32" s="450" t="s">
        <v>225</v>
      </c>
      <c r="C32" s="447">
        <v>1930.05</v>
      </c>
      <c r="D32" s="448">
        <v>1949.0166666666667</v>
      </c>
      <c r="E32" s="448">
        <v>1906.0333333333333</v>
      </c>
      <c r="F32" s="448">
        <v>1882.0166666666667</v>
      </c>
      <c r="G32" s="448">
        <v>1839.0333333333333</v>
      </c>
      <c r="H32" s="448">
        <v>1973.0333333333333</v>
      </c>
      <c r="I32" s="448">
        <v>2016.0166666666664</v>
      </c>
      <c r="J32" s="448">
        <v>2040.0333333333333</v>
      </c>
      <c r="K32" s="447">
        <v>1992</v>
      </c>
      <c r="L32" s="447">
        <v>1925</v>
      </c>
      <c r="M32" s="447">
        <v>1.0361199999999999</v>
      </c>
    </row>
    <row r="33" spans="1:13">
      <c r="A33" s="245">
        <v>23</v>
      </c>
      <c r="B33" s="450" t="s">
        <v>293</v>
      </c>
      <c r="C33" s="447">
        <v>2314.35</v>
      </c>
      <c r="D33" s="448">
        <v>2304.9166666666665</v>
      </c>
      <c r="E33" s="448">
        <v>2272.833333333333</v>
      </c>
      <c r="F33" s="448">
        <v>2231.3166666666666</v>
      </c>
      <c r="G33" s="448">
        <v>2199.2333333333331</v>
      </c>
      <c r="H33" s="448">
        <v>2346.4333333333329</v>
      </c>
      <c r="I33" s="448">
        <v>2378.516666666666</v>
      </c>
      <c r="J33" s="448">
        <v>2420.0333333333328</v>
      </c>
      <c r="K33" s="447">
        <v>2337</v>
      </c>
      <c r="L33" s="447">
        <v>2263.4</v>
      </c>
      <c r="M33" s="447">
        <v>0.42113</v>
      </c>
    </row>
    <row r="34" spans="1:13">
      <c r="A34" s="245">
        <v>24</v>
      </c>
      <c r="B34" s="450" t="s">
        <v>737</v>
      </c>
      <c r="C34" s="447">
        <v>134.9</v>
      </c>
      <c r="D34" s="448">
        <v>133.18333333333331</v>
      </c>
      <c r="E34" s="448">
        <v>130.36666666666662</v>
      </c>
      <c r="F34" s="448">
        <v>125.83333333333331</v>
      </c>
      <c r="G34" s="448">
        <v>123.01666666666662</v>
      </c>
      <c r="H34" s="448">
        <v>137.71666666666661</v>
      </c>
      <c r="I34" s="448">
        <v>140.53333333333327</v>
      </c>
      <c r="J34" s="448">
        <v>145.06666666666661</v>
      </c>
      <c r="K34" s="447">
        <v>136</v>
      </c>
      <c r="L34" s="447">
        <v>128.65</v>
      </c>
      <c r="M34" s="447">
        <v>20.881080000000001</v>
      </c>
    </row>
    <row r="35" spans="1:13">
      <c r="A35" s="245">
        <v>25</v>
      </c>
      <c r="B35" s="450" t="s">
        <v>294</v>
      </c>
      <c r="C35" s="447">
        <v>951.1</v>
      </c>
      <c r="D35" s="448">
        <v>954.91666666666663</v>
      </c>
      <c r="E35" s="448">
        <v>943.93333333333328</v>
      </c>
      <c r="F35" s="448">
        <v>936.76666666666665</v>
      </c>
      <c r="G35" s="448">
        <v>925.7833333333333</v>
      </c>
      <c r="H35" s="448">
        <v>962.08333333333326</v>
      </c>
      <c r="I35" s="448">
        <v>973.06666666666661</v>
      </c>
      <c r="J35" s="448">
        <v>980.23333333333323</v>
      </c>
      <c r="K35" s="447">
        <v>965.9</v>
      </c>
      <c r="L35" s="447">
        <v>947.75</v>
      </c>
      <c r="M35" s="447">
        <v>3.8040799999999999</v>
      </c>
    </row>
    <row r="36" spans="1:13">
      <c r="A36" s="245">
        <v>26</v>
      </c>
      <c r="B36" s="450" t="s">
        <v>226</v>
      </c>
      <c r="C36" s="447">
        <v>2935.6</v>
      </c>
      <c r="D36" s="448">
        <v>2936.5833333333335</v>
      </c>
      <c r="E36" s="448">
        <v>2904.0166666666669</v>
      </c>
      <c r="F36" s="448">
        <v>2872.4333333333334</v>
      </c>
      <c r="G36" s="448">
        <v>2839.8666666666668</v>
      </c>
      <c r="H36" s="448">
        <v>2968.166666666667</v>
      </c>
      <c r="I36" s="448">
        <v>3000.7333333333336</v>
      </c>
      <c r="J36" s="448">
        <v>3032.3166666666671</v>
      </c>
      <c r="K36" s="447">
        <v>2969.15</v>
      </c>
      <c r="L36" s="447">
        <v>2905</v>
      </c>
      <c r="M36" s="447">
        <v>3.2334100000000001</v>
      </c>
    </row>
    <row r="37" spans="1:13">
      <c r="A37" s="245">
        <v>27</v>
      </c>
      <c r="B37" s="450" t="s">
        <v>738</v>
      </c>
      <c r="C37" s="447">
        <v>3580.1</v>
      </c>
      <c r="D37" s="448">
        <v>3584.7000000000003</v>
      </c>
      <c r="E37" s="448">
        <v>3540.4000000000005</v>
      </c>
      <c r="F37" s="448">
        <v>3500.7000000000003</v>
      </c>
      <c r="G37" s="448">
        <v>3456.4000000000005</v>
      </c>
      <c r="H37" s="448">
        <v>3624.4000000000005</v>
      </c>
      <c r="I37" s="448">
        <v>3668.7000000000007</v>
      </c>
      <c r="J37" s="448">
        <v>3708.4000000000005</v>
      </c>
      <c r="K37" s="447">
        <v>3629</v>
      </c>
      <c r="L37" s="447">
        <v>3545</v>
      </c>
      <c r="M37" s="447">
        <v>0.58455999999999997</v>
      </c>
    </row>
    <row r="38" spans="1:13">
      <c r="A38" s="245">
        <v>28</v>
      </c>
      <c r="B38" s="450" t="s">
        <v>800</v>
      </c>
      <c r="C38" s="447">
        <v>20.65</v>
      </c>
      <c r="D38" s="448">
        <v>20.766666666666666</v>
      </c>
      <c r="E38" s="448">
        <v>20.383333333333333</v>
      </c>
      <c r="F38" s="448">
        <v>20.116666666666667</v>
      </c>
      <c r="G38" s="448">
        <v>19.733333333333334</v>
      </c>
      <c r="H38" s="448">
        <v>21.033333333333331</v>
      </c>
      <c r="I38" s="448">
        <v>21.416666666666664</v>
      </c>
      <c r="J38" s="448">
        <v>21.68333333333333</v>
      </c>
      <c r="K38" s="447">
        <v>21.15</v>
      </c>
      <c r="L38" s="447">
        <v>20.5</v>
      </c>
      <c r="M38" s="447">
        <v>78.402270000000001</v>
      </c>
    </row>
    <row r="39" spans="1:13">
      <c r="A39" s="245">
        <v>29</v>
      </c>
      <c r="B39" s="450" t="s">
        <v>44</v>
      </c>
      <c r="C39" s="447">
        <v>742.1</v>
      </c>
      <c r="D39" s="448">
        <v>742.28333333333342</v>
      </c>
      <c r="E39" s="448">
        <v>737.86666666666679</v>
      </c>
      <c r="F39" s="448">
        <v>733.63333333333333</v>
      </c>
      <c r="G39" s="448">
        <v>729.2166666666667</v>
      </c>
      <c r="H39" s="448">
        <v>746.51666666666688</v>
      </c>
      <c r="I39" s="448">
        <v>750.93333333333362</v>
      </c>
      <c r="J39" s="448">
        <v>755.16666666666697</v>
      </c>
      <c r="K39" s="447">
        <v>746.7</v>
      </c>
      <c r="L39" s="447">
        <v>738.05</v>
      </c>
      <c r="M39" s="447">
        <v>28.487839999999998</v>
      </c>
    </row>
    <row r="40" spans="1:13">
      <c r="A40" s="245">
        <v>30</v>
      </c>
      <c r="B40" s="450" t="s">
        <v>296</v>
      </c>
      <c r="C40" s="447">
        <v>2717.7</v>
      </c>
      <c r="D40" s="448">
        <v>2736.75</v>
      </c>
      <c r="E40" s="448">
        <v>2664.55</v>
      </c>
      <c r="F40" s="448">
        <v>2611.4</v>
      </c>
      <c r="G40" s="448">
        <v>2539.2000000000003</v>
      </c>
      <c r="H40" s="448">
        <v>2789.9</v>
      </c>
      <c r="I40" s="448">
        <v>2862.1</v>
      </c>
      <c r="J40" s="448">
        <v>2915.25</v>
      </c>
      <c r="K40" s="447">
        <v>2808.95</v>
      </c>
      <c r="L40" s="447">
        <v>2683.6</v>
      </c>
      <c r="M40" s="447">
        <v>2.3276500000000002</v>
      </c>
    </row>
    <row r="41" spans="1:13">
      <c r="A41" s="245">
        <v>31</v>
      </c>
      <c r="B41" s="450" t="s">
        <v>45</v>
      </c>
      <c r="C41" s="447">
        <v>323.10000000000002</v>
      </c>
      <c r="D41" s="448">
        <v>322.5</v>
      </c>
      <c r="E41" s="448">
        <v>320</v>
      </c>
      <c r="F41" s="448">
        <v>316.89999999999998</v>
      </c>
      <c r="G41" s="448">
        <v>314.39999999999998</v>
      </c>
      <c r="H41" s="448">
        <v>325.60000000000002</v>
      </c>
      <c r="I41" s="448">
        <v>328.1</v>
      </c>
      <c r="J41" s="448">
        <v>331.20000000000005</v>
      </c>
      <c r="K41" s="447">
        <v>325</v>
      </c>
      <c r="L41" s="447">
        <v>319.39999999999998</v>
      </c>
      <c r="M41" s="447">
        <v>31.033670000000001</v>
      </c>
    </row>
    <row r="42" spans="1:13">
      <c r="A42" s="245">
        <v>32</v>
      </c>
      <c r="B42" s="450" t="s">
        <v>46</v>
      </c>
      <c r="C42" s="447">
        <v>3183.6</v>
      </c>
      <c r="D42" s="448">
        <v>3193.9</v>
      </c>
      <c r="E42" s="448">
        <v>3167.8</v>
      </c>
      <c r="F42" s="448">
        <v>3152</v>
      </c>
      <c r="G42" s="448">
        <v>3125.9</v>
      </c>
      <c r="H42" s="448">
        <v>3209.7000000000003</v>
      </c>
      <c r="I42" s="448">
        <v>3235.7999999999997</v>
      </c>
      <c r="J42" s="448">
        <v>3251.6000000000004</v>
      </c>
      <c r="K42" s="447">
        <v>3220</v>
      </c>
      <c r="L42" s="447">
        <v>3178.1</v>
      </c>
      <c r="M42" s="447">
        <v>2.6082100000000001</v>
      </c>
    </row>
    <row r="43" spans="1:13">
      <c r="A43" s="245">
        <v>33</v>
      </c>
      <c r="B43" s="450" t="s">
        <v>47</v>
      </c>
      <c r="C43" s="447">
        <v>222.1</v>
      </c>
      <c r="D43" s="448">
        <v>221.61666666666667</v>
      </c>
      <c r="E43" s="448">
        <v>218.98333333333335</v>
      </c>
      <c r="F43" s="448">
        <v>215.86666666666667</v>
      </c>
      <c r="G43" s="448">
        <v>213.23333333333335</v>
      </c>
      <c r="H43" s="448">
        <v>224.73333333333335</v>
      </c>
      <c r="I43" s="448">
        <v>227.36666666666667</v>
      </c>
      <c r="J43" s="448">
        <v>230.48333333333335</v>
      </c>
      <c r="K43" s="447">
        <v>224.25</v>
      </c>
      <c r="L43" s="447">
        <v>218.5</v>
      </c>
      <c r="M43" s="447">
        <v>64.192089999999993</v>
      </c>
    </row>
    <row r="44" spans="1:13">
      <c r="A44" s="245">
        <v>34</v>
      </c>
      <c r="B44" s="450" t="s">
        <v>48</v>
      </c>
      <c r="C44" s="447">
        <v>125.5</v>
      </c>
      <c r="D44" s="448">
        <v>126.14999999999999</v>
      </c>
      <c r="E44" s="448">
        <v>124.54999999999998</v>
      </c>
      <c r="F44" s="448">
        <v>123.6</v>
      </c>
      <c r="G44" s="448">
        <v>121.99999999999999</v>
      </c>
      <c r="H44" s="448">
        <v>127.09999999999998</v>
      </c>
      <c r="I44" s="448">
        <v>128.69999999999999</v>
      </c>
      <c r="J44" s="448">
        <v>129.64999999999998</v>
      </c>
      <c r="K44" s="447">
        <v>127.75</v>
      </c>
      <c r="L44" s="447">
        <v>125.2</v>
      </c>
      <c r="M44" s="447">
        <v>91.055509999999998</v>
      </c>
    </row>
    <row r="45" spans="1:13">
      <c r="A45" s="245">
        <v>35</v>
      </c>
      <c r="B45" s="450" t="s">
        <v>297</v>
      </c>
      <c r="C45" s="447">
        <v>91.75</v>
      </c>
      <c r="D45" s="448">
        <v>92.883333333333326</v>
      </c>
      <c r="E45" s="448">
        <v>90.016666666666652</v>
      </c>
      <c r="F45" s="448">
        <v>88.283333333333331</v>
      </c>
      <c r="G45" s="448">
        <v>85.416666666666657</v>
      </c>
      <c r="H45" s="448">
        <v>94.616666666666646</v>
      </c>
      <c r="I45" s="448">
        <v>97.48333333333332</v>
      </c>
      <c r="J45" s="448">
        <v>99.21666666666664</v>
      </c>
      <c r="K45" s="447">
        <v>95.75</v>
      </c>
      <c r="L45" s="447">
        <v>91.15</v>
      </c>
      <c r="M45" s="447">
        <v>26.883240000000001</v>
      </c>
    </row>
    <row r="46" spans="1:13">
      <c r="A46" s="245">
        <v>36</v>
      </c>
      <c r="B46" s="450" t="s">
        <v>50</v>
      </c>
      <c r="C46" s="447">
        <v>2941.6</v>
      </c>
      <c r="D46" s="448">
        <v>2933.2999999999997</v>
      </c>
      <c r="E46" s="448">
        <v>2918.6999999999994</v>
      </c>
      <c r="F46" s="448">
        <v>2895.7999999999997</v>
      </c>
      <c r="G46" s="448">
        <v>2881.1999999999994</v>
      </c>
      <c r="H46" s="448">
        <v>2956.1999999999994</v>
      </c>
      <c r="I46" s="448">
        <v>2970.7999999999997</v>
      </c>
      <c r="J46" s="448">
        <v>2993.6999999999994</v>
      </c>
      <c r="K46" s="447">
        <v>2947.9</v>
      </c>
      <c r="L46" s="447">
        <v>2910.4</v>
      </c>
      <c r="M46" s="447">
        <v>12.50531</v>
      </c>
    </row>
    <row r="47" spans="1:13">
      <c r="A47" s="245">
        <v>37</v>
      </c>
      <c r="B47" s="450" t="s">
        <v>298</v>
      </c>
      <c r="C47" s="447">
        <v>146.85</v>
      </c>
      <c r="D47" s="448">
        <v>147.85</v>
      </c>
      <c r="E47" s="448">
        <v>145.5</v>
      </c>
      <c r="F47" s="448">
        <v>144.15</v>
      </c>
      <c r="G47" s="448">
        <v>141.80000000000001</v>
      </c>
      <c r="H47" s="448">
        <v>149.19999999999999</v>
      </c>
      <c r="I47" s="448">
        <v>151.54999999999995</v>
      </c>
      <c r="J47" s="448">
        <v>152.89999999999998</v>
      </c>
      <c r="K47" s="447">
        <v>150.19999999999999</v>
      </c>
      <c r="L47" s="447">
        <v>146.5</v>
      </c>
      <c r="M47" s="447">
        <v>3.3998400000000002</v>
      </c>
    </row>
    <row r="48" spans="1:13">
      <c r="A48" s="245">
        <v>38</v>
      </c>
      <c r="B48" s="450" t="s">
        <v>299</v>
      </c>
      <c r="C48" s="447">
        <v>3893.35</v>
      </c>
      <c r="D48" s="448">
        <v>3909.4500000000003</v>
      </c>
      <c r="E48" s="448">
        <v>3858.9000000000005</v>
      </c>
      <c r="F48" s="448">
        <v>3824.4500000000003</v>
      </c>
      <c r="G48" s="448">
        <v>3773.9000000000005</v>
      </c>
      <c r="H48" s="448">
        <v>3943.9000000000005</v>
      </c>
      <c r="I48" s="448">
        <v>3994.4500000000007</v>
      </c>
      <c r="J48" s="448">
        <v>4028.9000000000005</v>
      </c>
      <c r="K48" s="447">
        <v>3960</v>
      </c>
      <c r="L48" s="447">
        <v>3875</v>
      </c>
      <c r="M48" s="447">
        <v>0.66020000000000001</v>
      </c>
    </row>
    <row r="49" spans="1:13">
      <c r="A49" s="245">
        <v>39</v>
      </c>
      <c r="B49" s="450" t="s">
        <v>300</v>
      </c>
      <c r="C49" s="447">
        <v>1850.35</v>
      </c>
      <c r="D49" s="448">
        <v>1843.9666666666665</v>
      </c>
      <c r="E49" s="448">
        <v>1822.9333333333329</v>
      </c>
      <c r="F49" s="448">
        <v>1795.5166666666664</v>
      </c>
      <c r="G49" s="448">
        <v>1774.4833333333329</v>
      </c>
      <c r="H49" s="448">
        <v>1871.383333333333</v>
      </c>
      <c r="I49" s="448">
        <v>1892.4166666666663</v>
      </c>
      <c r="J49" s="448">
        <v>1919.833333333333</v>
      </c>
      <c r="K49" s="447">
        <v>1865</v>
      </c>
      <c r="L49" s="447">
        <v>1816.55</v>
      </c>
      <c r="M49" s="447">
        <v>2.1493899999999999</v>
      </c>
    </row>
    <row r="50" spans="1:13">
      <c r="A50" s="245">
        <v>40</v>
      </c>
      <c r="B50" s="450" t="s">
        <v>301</v>
      </c>
      <c r="C50" s="447">
        <v>8623.7999999999993</v>
      </c>
      <c r="D50" s="448">
        <v>8612.8000000000011</v>
      </c>
      <c r="E50" s="448">
        <v>8559.8500000000022</v>
      </c>
      <c r="F50" s="448">
        <v>8495.9000000000015</v>
      </c>
      <c r="G50" s="448">
        <v>8442.9500000000025</v>
      </c>
      <c r="H50" s="448">
        <v>8676.7500000000018</v>
      </c>
      <c r="I50" s="448">
        <v>8729.7000000000025</v>
      </c>
      <c r="J50" s="448">
        <v>8793.6500000000015</v>
      </c>
      <c r="K50" s="447">
        <v>8665.75</v>
      </c>
      <c r="L50" s="447">
        <v>8548.85</v>
      </c>
      <c r="M50" s="447">
        <v>0.12302</v>
      </c>
    </row>
    <row r="51" spans="1:13">
      <c r="A51" s="245">
        <v>41</v>
      </c>
      <c r="B51" s="450" t="s">
        <v>52</v>
      </c>
      <c r="C51" s="447">
        <v>1023.35</v>
      </c>
      <c r="D51" s="448">
        <v>1027.9833333333333</v>
      </c>
      <c r="E51" s="448">
        <v>1012.8666666666668</v>
      </c>
      <c r="F51" s="448">
        <v>1002.3833333333334</v>
      </c>
      <c r="G51" s="448">
        <v>987.26666666666688</v>
      </c>
      <c r="H51" s="448">
        <v>1038.4666666666667</v>
      </c>
      <c r="I51" s="448">
        <v>1053.583333333333</v>
      </c>
      <c r="J51" s="448">
        <v>1064.0666666666666</v>
      </c>
      <c r="K51" s="447">
        <v>1043.0999999999999</v>
      </c>
      <c r="L51" s="447">
        <v>1017.5</v>
      </c>
      <c r="M51" s="447">
        <v>18.100259999999999</v>
      </c>
    </row>
    <row r="52" spans="1:13">
      <c r="A52" s="245">
        <v>42</v>
      </c>
      <c r="B52" s="450" t="s">
        <v>302</v>
      </c>
      <c r="C52" s="447">
        <v>571.79999999999995</v>
      </c>
      <c r="D52" s="448">
        <v>568.1</v>
      </c>
      <c r="E52" s="448">
        <v>560.25</v>
      </c>
      <c r="F52" s="448">
        <v>548.69999999999993</v>
      </c>
      <c r="G52" s="448">
        <v>540.84999999999991</v>
      </c>
      <c r="H52" s="448">
        <v>579.65000000000009</v>
      </c>
      <c r="I52" s="448">
        <v>587.50000000000023</v>
      </c>
      <c r="J52" s="448">
        <v>599.05000000000018</v>
      </c>
      <c r="K52" s="447">
        <v>575.95000000000005</v>
      </c>
      <c r="L52" s="447">
        <v>556.54999999999995</v>
      </c>
      <c r="M52" s="447">
        <v>9.2274600000000007</v>
      </c>
    </row>
    <row r="53" spans="1:13">
      <c r="A53" s="245">
        <v>43</v>
      </c>
      <c r="B53" s="450" t="s">
        <v>227</v>
      </c>
      <c r="C53" s="447">
        <v>3096.2</v>
      </c>
      <c r="D53" s="448">
        <v>3100.5499999999997</v>
      </c>
      <c r="E53" s="448">
        <v>3066.0999999999995</v>
      </c>
      <c r="F53" s="448">
        <v>3035.9999999999995</v>
      </c>
      <c r="G53" s="448">
        <v>3001.5499999999993</v>
      </c>
      <c r="H53" s="448">
        <v>3130.6499999999996</v>
      </c>
      <c r="I53" s="448">
        <v>3165.0999999999995</v>
      </c>
      <c r="J53" s="448">
        <v>3195.2</v>
      </c>
      <c r="K53" s="447">
        <v>3135</v>
      </c>
      <c r="L53" s="447">
        <v>3070.45</v>
      </c>
      <c r="M53" s="447">
        <v>2.8420200000000002</v>
      </c>
    </row>
    <row r="54" spans="1:13">
      <c r="A54" s="245">
        <v>44</v>
      </c>
      <c r="B54" s="450" t="s">
        <v>54</v>
      </c>
      <c r="C54" s="447">
        <v>735.1</v>
      </c>
      <c r="D54" s="448">
        <v>735.33333333333337</v>
      </c>
      <c r="E54" s="448">
        <v>729.26666666666677</v>
      </c>
      <c r="F54" s="448">
        <v>723.43333333333339</v>
      </c>
      <c r="G54" s="448">
        <v>717.36666666666679</v>
      </c>
      <c r="H54" s="448">
        <v>741.16666666666674</v>
      </c>
      <c r="I54" s="448">
        <v>747.23333333333335</v>
      </c>
      <c r="J54" s="448">
        <v>753.06666666666672</v>
      </c>
      <c r="K54" s="447">
        <v>741.4</v>
      </c>
      <c r="L54" s="447">
        <v>729.5</v>
      </c>
      <c r="M54" s="447">
        <v>90.810860000000005</v>
      </c>
    </row>
    <row r="55" spans="1:13">
      <c r="A55" s="245">
        <v>45</v>
      </c>
      <c r="B55" s="450" t="s">
        <v>303</v>
      </c>
      <c r="C55" s="447">
        <v>2340.0500000000002</v>
      </c>
      <c r="D55" s="448">
        <v>2361.9666666666667</v>
      </c>
      <c r="E55" s="448">
        <v>2298.0833333333335</v>
      </c>
      <c r="F55" s="448">
        <v>2256.1166666666668</v>
      </c>
      <c r="G55" s="448">
        <v>2192.2333333333336</v>
      </c>
      <c r="H55" s="448">
        <v>2403.9333333333334</v>
      </c>
      <c r="I55" s="448">
        <v>2467.8166666666666</v>
      </c>
      <c r="J55" s="448">
        <v>2509.7833333333333</v>
      </c>
      <c r="K55" s="447">
        <v>2425.85</v>
      </c>
      <c r="L55" s="447">
        <v>2320</v>
      </c>
      <c r="M55" s="447">
        <v>0.54291999999999996</v>
      </c>
    </row>
    <row r="56" spans="1:13">
      <c r="A56" s="245">
        <v>46</v>
      </c>
      <c r="B56" s="450" t="s">
        <v>304</v>
      </c>
      <c r="C56" s="447">
        <v>1311.3</v>
      </c>
      <c r="D56" s="448">
        <v>1316.25</v>
      </c>
      <c r="E56" s="448">
        <v>1298.05</v>
      </c>
      <c r="F56" s="448">
        <v>1284.8</v>
      </c>
      <c r="G56" s="448">
        <v>1266.5999999999999</v>
      </c>
      <c r="H56" s="448">
        <v>1329.5</v>
      </c>
      <c r="I56" s="448">
        <v>1347.6999999999998</v>
      </c>
      <c r="J56" s="448">
        <v>1360.95</v>
      </c>
      <c r="K56" s="447">
        <v>1334.45</v>
      </c>
      <c r="L56" s="447">
        <v>1303</v>
      </c>
      <c r="M56" s="447">
        <v>2.35886</v>
      </c>
    </row>
    <row r="57" spans="1:13">
      <c r="A57" s="245">
        <v>47</v>
      </c>
      <c r="B57" s="450" t="s">
        <v>305</v>
      </c>
      <c r="C57" s="447">
        <v>911.35</v>
      </c>
      <c r="D57" s="448">
        <v>891.2166666666667</v>
      </c>
      <c r="E57" s="448">
        <v>840.13333333333344</v>
      </c>
      <c r="F57" s="448">
        <v>768.91666666666674</v>
      </c>
      <c r="G57" s="448">
        <v>717.83333333333348</v>
      </c>
      <c r="H57" s="448">
        <v>962.43333333333339</v>
      </c>
      <c r="I57" s="448">
        <v>1013.5166666666667</v>
      </c>
      <c r="J57" s="448">
        <v>1084.7333333333333</v>
      </c>
      <c r="K57" s="447">
        <v>942.3</v>
      </c>
      <c r="L57" s="447">
        <v>820</v>
      </c>
      <c r="M57" s="447">
        <v>85.689779999999999</v>
      </c>
    </row>
    <row r="58" spans="1:13">
      <c r="A58" s="245">
        <v>48</v>
      </c>
      <c r="B58" s="450" t="s">
        <v>55</v>
      </c>
      <c r="C58" s="447">
        <v>4166.3</v>
      </c>
      <c r="D58" s="448">
        <v>4162.7666666666664</v>
      </c>
      <c r="E58" s="448">
        <v>4145.5333333333328</v>
      </c>
      <c r="F58" s="448">
        <v>4124.7666666666664</v>
      </c>
      <c r="G58" s="448">
        <v>4107.5333333333328</v>
      </c>
      <c r="H58" s="448">
        <v>4183.5333333333328</v>
      </c>
      <c r="I58" s="448">
        <v>4200.7666666666664</v>
      </c>
      <c r="J58" s="448">
        <v>4221.5333333333328</v>
      </c>
      <c r="K58" s="447">
        <v>4180</v>
      </c>
      <c r="L58" s="447">
        <v>4142</v>
      </c>
      <c r="M58" s="447">
        <v>2.61524</v>
      </c>
    </row>
    <row r="59" spans="1:13">
      <c r="A59" s="245">
        <v>49</v>
      </c>
      <c r="B59" s="450" t="s">
        <v>306</v>
      </c>
      <c r="C59" s="447">
        <v>281.45</v>
      </c>
      <c r="D59" s="448">
        <v>284.05</v>
      </c>
      <c r="E59" s="448">
        <v>277.60000000000002</v>
      </c>
      <c r="F59" s="448">
        <v>273.75</v>
      </c>
      <c r="G59" s="448">
        <v>267.3</v>
      </c>
      <c r="H59" s="448">
        <v>287.90000000000003</v>
      </c>
      <c r="I59" s="448">
        <v>294.34999999999997</v>
      </c>
      <c r="J59" s="448">
        <v>298.20000000000005</v>
      </c>
      <c r="K59" s="447">
        <v>290.5</v>
      </c>
      <c r="L59" s="447">
        <v>280.2</v>
      </c>
      <c r="M59" s="447">
        <v>8.8540600000000005</v>
      </c>
    </row>
    <row r="60" spans="1:13" ht="12" customHeight="1">
      <c r="A60" s="245">
        <v>50</v>
      </c>
      <c r="B60" s="450" t="s">
        <v>307</v>
      </c>
      <c r="C60" s="447">
        <v>1094.25</v>
      </c>
      <c r="D60" s="448">
        <v>1098.0833333333333</v>
      </c>
      <c r="E60" s="448">
        <v>1076.1666666666665</v>
      </c>
      <c r="F60" s="448">
        <v>1058.0833333333333</v>
      </c>
      <c r="G60" s="448">
        <v>1036.1666666666665</v>
      </c>
      <c r="H60" s="448">
        <v>1116.1666666666665</v>
      </c>
      <c r="I60" s="448">
        <v>1138.083333333333</v>
      </c>
      <c r="J60" s="448">
        <v>1156.1666666666665</v>
      </c>
      <c r="K60" s="447">
        <v>1120</v>
      </c>
      <c r="L60" s="447">
        <v>1080</v>
      </c>
      <c r="M60" s="447">
        <v>4.8964100000000004</v>
      </c>
    </row>
    <row r="61" spans="1:13">
      <c r="A61" s="245">
        <v>51</v>
      </c>
      <c r="B61" s="450" t="s">
        <v>58</v>
      </c>
      <c r="C61" s="447">
        <v>5771.15</v>
      </c>
      <c r="D61" s="448">
        <v>5717.3500000000013</v>
      </c>
      <c r="E61" s="448">
        <v>5639.9000000000024</v>
      </c>
      <c r="F61" s="448">
        <v>5508.6500000000015</v>
      </c>
      <c r="G61" s="448">
        <v>5431.2000000000025</v>
      </c>
      <c r="H61" s="448">
        <v>5848.6000000000022</v>
      </c>
      <c r="I61" s="448">
        <v>5926.0500000000011</v>
      </c>
      <c r="J61" s="448">
        <v>6057.300000000002</v>
      </c>
      <c r="K61" s="447">
        <v>5794.8</v>
      </c>
      <c r="L61" s="447">
        <v>5586.1</v>
      </c>
      <c r="M61" s="447">
        <v>29.167459999999998</v>
      </c>
    </row>
    <row r="62" spans="1:13">
      <c r="A62" s="245">
        <v>52</v>
      </c>
      <c r="B62" s="450" t="s">
        <v>57</v>
      </c>
      <c r="C62" s="447">
        <v>11906.4</v>
      </c>
      <c r="D62" s="448">
        <v>11757.183333333334</v>
      </c>
      <c r="E62" s="448">
        <v>11534.366666666669</v>
      </c>
      <c r="F62" s="448">
        <v>11162.333333333334</v>
      </c>
      <c r="G62" s="448">
        <v>10939.516666666668</v>
      </c>
      <c r="H62" s="448">
        <v>12129.216666666669</v>
      </c>
      <c r="I62" s="448">
        <v>12352.033333333335</v>
      </c>
      <c r="J62" s="448">
        <v>12724.066666666669</v>
      </c>
      <c r="K62" s="447">
        <v>11980</v>
      </c>
      <c r="L62" s="447">
        <v>11385.15</v>
      </c>
      <c r="M62" s="447">
        <v>10.15265</v>
      </c>
    </row>
    <row r="63" spans="1:13">
      <c r="A63" s="245">
        <v>53</v>
      </c>
      <c r="B63" s="450" t="s">
        <v>228</v>
      </c>
      <c r="C63" s="447">
        <v>3568.65</v>
      </c>
      <c r="D63" s="448">
        <v>3571.8666666666663</v>
      </c>
      <c r="E63" s="448">
        <v>3545.7333333333327</v>
      </c>
      <c r="F63" s="448">
        <v>3522.8166666666662</v>
      </c>
      <c r="G63" s="448">
        <v>3496.6833333333325</v>
      </c>
      <c r="H63" s="448">
        <v>3594.7833333333328</v>
      </c>
      <c r="I63" s="448">
        <v>3620.916666666667</v>
      </c>
      <c r="J63" s="448">
        <v>3643.833333333333</v>
      </c>
      <c r="K63" s="447">
        <v>3598</v>
      </c>
      <c r="L63" s="447">
        <v>3548.95</v>
      </c>
      <c r="M63" s="447">
        <v>0.34837000000000001</v>
      </c>
    </row>
    <row r="64" spans="1:13">
      <c r="A64" s="245">
        <v>54</v>
      </c>
      <c r="B64" s="450" t="s">
        <v>59</v>
      </c>
      <c r="C64" s="447">
        <v>2164.6</v>
      </c>
      <c r="D64" s="448">
        <v>2181.6666666666665</v>
      </c>
      <c r="E64" s="448">
        <v>2140.2333333333331</v>
      </c>
      <c r="F64" s="448">
        <v>2115.8666666666668</v>
      </c>
      <c r="G64" s="448">
        <v>2074.4333333333334</v>
      </c>
      <c r="H64" s="448">
        <v>2206.0333333333328</v>
      </c>
      <c r="I64" s="448">
        <v>2247.4666666666662</v>
      </c>
      <c r="J64" s="448">
        <v>2271.8333333333326</v>
      </c>
      <c r="K64" s="447">
        <v>2223.1</v>
      </c>
      <c r="L64" s="447">
        <v>2157.3000000000002</v>
      </c>
      <c r="M64" s="447">
        <v>4.1148999999999996</v>
      </c>
    </row>
    <row r="65" spans="1:13">
      <c r="A65" s="245">
        <v>55</v>
      </c>
      <c r="B65" s="450" t="s">
        <v>308</v>
      </c>
      <c r="C65" s="447">
        <v>137.19999999999999</v>
      </c>
      <c r="D65" s="448">
        <v>137.88333333333335</v>
      </c>
      <c r="E65" s="448">
        <v>135.8666666666667</v>
      </c>
      <c r="F65" s="448">
        <v>134.53333333333336</v>
      </c>
      <c r="G65" s="448">
        <v>132.51666666666671</v>
      </c>
      <c r="H65" s="448">
        <v>139.2166666666667</v>
      </c>
      <c r="I65" s="448">
        <v>141.23333333333335</v>
      </c>
      <c r="J65" s="448">
        <v>142.56666666666669</v>
      </c>
      <c r="K65" s="447">
        <v>139.9</v>
      </c>
      <c r="L65" s="447">
        <v>136.55000000000001</v>
      </c>
      <c r="M65" s="447">
        <v>3.6459700000000002</v>
      </c>
    </row>
    <row r="66" spans="1:13">
      <c r="A66" s="245">
        <v>56</v>
      </c>
      <c r="B66" s="450" t="s">
        <v>309</v>
      </c>
      <c r="C66" s="447">
        <v>296.35000000000002</v>
      </c>
      <c r="D66" s="448">
        <v>299.16666666666669</v>
      </c>
      <c r="E66" s="448">
        <v>291.83333333333337</v>
      </c>
      <c r="F66" s="448">
        <v>287.31666666666666</v>
      </c>
      <c r="G66" s="448">
        <v>279.98333333333335</v>
      </c>
      <c r="H66" s="448">
        <v>303.68333333333339</v>
      </c>
      <c r="I66" s="448">
        <v>311.01666666666677</v>
      </c>
      <c r="J66" s="448">
        <v>315.53333333333342</v>
      </c>
      <c r="K66" s="447">
        <v>306.5</v>
      </c>
      <c r="L66" s="447">
        <v>294.64999999999998</v>
      </c>
      <c r="M66" s="447">
        <v>14.407209999999999</v>
      </c>
    </row>
    <row r="67" spans="1:13">
      <c r="A67" s="245">
        <v>57</v>
      </c>
      <c r="B67" s="450" t="s">
        <v>229</v>
      </c>
      <c r="C67" s="447">
        <v>292.10000000000002</v>
      </c>
      <c r="D67" s="448">
        <v>292.75</v>
      </c>
      <c r="E67" s="448">
        <v>289.5</v>
      </c>
      <c r="F67" s="448">
        <v>286.89999999999998</v>
      </c>
      <c r="G67" s="448">
        <v>283.64999999999998</v>
      </c>
      <c r="H67" s="448">
        <v>295.35000000000002</v>
      </c>
      <c r="I67" s="448">
        <v>298.60000000000002</v>
      </c>
      <c r="J67" s="448">
        <v>301.20000000000005</v>
      </c>
      <c r="K67" s="447">
        <v>296</v>
      </c>
      <c r="L67" s="447">
        <v>290.14999999999998</v>
      </c>
      <c r="M67" s="447">
        <v>41.35604</v>
      </c>
    </row>
    <row r="68" spans="1:13">
      <c r="A68" s="245">
        <v>58</v>
      </c>
      <c r="B68" s="450" t="s">
        <v>60</v>
      </c>
      <c r="C68" s="447">
        <v>80.599999999999994</v>
      </c>
      <c r="D68" s="448">
        <v>80.966666666666654</v>
      </c>
      <c r="E68" s="448">
        <v>79.633333333333312</v>
      </c>
      <c r="F68" s="448">
        <v>78.666666666666657</v>
      </c>
      <c r="G68" s="448">
        <v>77.333333333333314</v>
      </c>
      <c r="H68" s="448">
        <v>81.933333333333309</v>
      </c>
      <c r="I68" s="448">
        <v>83.266666666666652</v>
      </c>
      <c r="J68" s="448">
        <v>84.233333333333306</v>
      </c>
      <c r="K68" s="447">
        <v>82.3</v>
      </c>
      <c r="L68" s="447">
        <v>80</v>
      </c>
      <c r="M68" s="447">
        <v>547.11508000000003</v>
      </c>
    </row>
    <row r="69" spans="1:13">
      <c r="A69" s="245">
        <v>59</v>
      </c>
      <c r="B69" s="450" t="s">
        <v>61</v>
      </c>
      <c r="C69" s="447">
        <v>76.900000000000006</v>
      </c>
      <c r="D69" s="448">
        <v>76.916666666666671</v>
      </c>
      <c r="E69" s="448">
        <v>76.083333333333343</v>
      </c>
      <c r="F69" s="448">
        <v>75.266666666666666</v>
      </c>
      <c r="G69" s="448">
        <v>74.433333333333337</v>
      </c>
      <c r="H69" s="448">
        <v>77.733333333333348</v>
      </c>
      <c r="I69" s="448">
        <v>78.566666666666691</v>
      </c>
      <c r="J69" s="448">
        <v>79.383333333333354</v>
      </c>
      <c r="K69" s="447">
        <v>77.75</v>
      </c>
      <c r="L69" s="447">
        <v>76.099999999999994</v>
      </c>
      <c r="M69" s="447">
        <v>40.89734</v>
      </c>
    </row>
    <row r="70" spans="1:13">
      <c r="A70" s="245">
        <v>60</v>
      </c>
      <c r="B70" s="450" t="s">
        <v>310</v>
      </c>
      <c r="C70" s="447">
        <v>24.7</v>
      </c>
      <c r="D70" s="448">
        <v>24.766666666666669</v>
      </c>
      <c r="E70" s="448">
        <v>24.533333333333339</v>
      </c>
      <c r="F70" s="448">
        <v>24.366666666666671</v>
      </c>
      <c r="G70" s="448">
        <v>24.13333333333334</v>
      </c>
      <c r="H70" s="448">
        <v>24.933333333333337</v>
      </c>
      <c r="I70" s="448">
        <v>25.166666666666664</v>
      </c>
      <c r="J70" s="448">
        <v>25.333333333333336</v>
      </c>
      <c r="K70" s="447">
        <v>25</v>
      </c>
      <c r="L70" s="447">
        <v>24.6</v>
      </c>
      <c r="M70" s="447">
        <v>36.091569999999997</v>
      </c>
    </row>
    <row r="71" spans="1:13">
      <c r="A71" s="245">
        <v>61</v>
      </c>
      <c r="B71" s="450" t="s">
        <v>62</v>
      </c>
      <c r="C71" s="447">
        <v>1535.4</v>
      </c>
      <c r="D71" s="448">
        <v>1533.1666666666667</v>
      </c>
      <c r="E71" s="448">
        <v>1520.2333333333336</v>
      </c>
      <c r="F71" s="448">
        <v>1505.0666666666668</v>
      </c>
      <c r="G71" s="448">
        <v>1492.1333333333337</v>
      </c>
      <c r="H71" s="448">
        <v>1548.3333333333335</v>
      </c>
      <c r="I71" s="448">
        <v>1561.2666666666664</v>
      </c>
      <c r="J71" s="448">
        <v>1576.4333333333334</v>
      </c>
      <c r="K71" s="447">
        <v>1546.1</v>
      </c>
      <c r="L71" s="447">
        <v>1518</v>
      </c>
      <c r="M71" s="447">
        <v>5.1163800000000004</v>
      </c>
    </row>
    <row r="72" spans="1:13">
      <c r="A72" s="245">
        <v>62</v>
      </c>
      <c r="B72" s="450" t="s">
        <v>311</v>
      </c>
      <c r="C72" s="447">
        <v>5312.5</v>
      </c>
      <c r="D72" s="448">
        <v>5327.4333333333334</v>
      </c>
      <c r="E72" s="448">
        <v>5237.3166666666666</v>
      </c>
      <c r="F72" s="448">
        <v>5162.1333333333332</v>
      </c>
      <c r="G72" s="448">
        <v>5072.0166666666664</v>
      </c>
      <c r="H72" s="448">
        <v>5402.6166666666668</v>
      </c>
      <c r="I72" s="448">
        <v>5492.7333333333336</v>
      </c>
      <c r="J72" s="448">
        <v>5567.916666666667</v>
      </c>
      <c r="K72" s="447">
        <v>5417.55</v>
      </c>
      <c r="L72" s="447">
        <v>5252.25</v>
      </c>
      <c r="M72" s="447">
        <v>1.07186</v>
      </c>
    </row>
    <row r="73" spans="1:13">
      <c r="A73" s="245">
        <v>63</v>
      </c>
      <c r="B73" s="450" t="s">
        <v>65</v>
      </c>
      <c r="C73" s="447">
        <v>832.35</v>
      </c>
      <c r="D73" s="448">
        <v>830.08333333333337</v>
      </c>
      <c r="E73" s="448">
        <v>817.41666666666674</v>
      </c>
      <c r="F73" s="448">
        <v>802.48333333333335</v>
      </c>
      <c r="G73" s="448">
        <v>789.81666666666672</v>
      </c>
      <c r="H73" s="448">
        <v>845.01666666666677</v>
      </c>
      <c r="I73" s="448">
        <v>857.68333333333351</v>
      </c>
      <c r="J73" s="448">
        <v>872.61666666666679</v>
      </c>
      <c r="K73" s="447">
        <v>842.75</v>
      </c>
      <c r="L73" s="447">
        <v>815.15</v>
      </c>
      <c r="M73" s="447">
        <v>39.758029999999998</v>
      </c>
    </row>
    <row r="74" spans="1:13">
      <c r="A74" s="245">
        <v>64</v>
      </c>
      <c r="B74" s="450" t="s">
        <v>312</v>
      </c>
      <c r="C74" s="447">
        <v>373.55</v>
      </c>
      <c r="D74" s="448">
        <v>369.84999999999997</v>
      </c>
      <c r="E74" s="448">
        <v>363.69999999999993</v>
      </c>
      <c r="F74" s="448">
        <v>353.84999999999997</v>
      </c>
      <c r="G74" s="448">
        <v>347.69999999999993</v>
      </c>
      <c r="H74" s="448">
        <v>379.69999999999993</v>
      </c>
      <c r="I74" s="448">
        <v>385.84999999999991</v>
      </c>
      <c r="J74" s="448">
        <v>395.69999999999993</v>
      </c>
      <c r="K74" s="447">
        <v>376</v>
      </c>
      <c r="L74" s="447">
        <v>360</v>
      </c>
      <c r="M74" s="447">
        <v>10.163830000000001</v>
      </c>
    </row>
    <row r="75" spans="1:13">
      <c r="A75" s="245">
        <v>65</v>
      </c>
      <c r="B75" s="450" t="s">
        <v>64</v>
      </c>
      <c r="C75" s="447">
        <v>149.75</v>
      </c>
      <c r="D75" s="448">
        <v>150.98333333333332</v>
      </c>
      <c r="E75" s="448">
        <v>147.76666666666665</v>
      </c>
      <c r="F75" s="448">
        <v>145.78333333333333</v>
      </c>
      <c r="G75" s="448">
        <v>142.56666666666666</v>
      </c>
      <c r="H75" s="448">
        <v>152.96666666666664</v>
      </c>
      <c r="I75" s="448">
        <v>156.18333333333328</v>
      </c>
      <c r="J75" s="448">
        <v>158.16666666666663</v>
      </c>
      <c r="K75" s="447">
        <v>154.19999999999999</v>
      </c>
      <c r="L75" s="447">
        <v>149</v>
      </c>
      <c r="M75" s="447">
        <v>150.23561000000001</v>
      </c>
    </row>
    <row r="76" spans="1:13" s="13" customFormat="1">
      <c r="A76" s="245">
        <v>66</v>
      </c>
      <c r="B76" s="450" t="s">
        <v>66</v>
      </c>
      <c r="C76" s="447">
        <v>667.9</v>
      </c>
      <c r="D76" s="448">
        <v>667.93333333333339</v>
      </c>
      <c r="E76" s="448">
        <v>656.61666666666679</v>
      </c>
      <c r="F76" s="448">
        <v>645.33333333333337</v>
      </c>
      <c r="G76" s="448">
        <v>634.01666666666677</v>
      </c>
      <c r="H76" s="448">
        <v>679.21666666666681</v>
      </c>
      <c r="I76" s="448">
        <v>690.53333333333342</v>
      </c>
      <c r="J76" s="448">
        <v>701.81666666666683</v>
      </c>
      <c r="K76" s="447">
        <v>679.25</v>
      </c>
      <c r="L76" s="447">
        <v>656.65</v>
      </c>
      <c r="M76" s="447">
        <v>24.646619999999999</v>
      </c>
    </row>
    <row r="77" spans="1:13" s="13" customFormat="1">
      <c r="A77" s="245">
        <v>67</v>
      </c>
      <c r="B77" s="450" t="s">
        <v>69</v>
      </c>
      <c r="C77" s="447">
        <v>72.5</v>
      </c>
      <c r="D77" s="448">
        <v>73.36666666666666</v>
      </c>
      <c r="E77" s="448">
        <v>71.283333333333317</v>
      </c>
      <c r="F77" s="448">
        <v>70.066666666666663</v>
      </c>
      <c r="G77" s="448">
        <v>67.98333333333332</v>
      </c>
      <c r="H77" s="448">
        <v>74.583333333333314</v>
      </c>
      <c r="I77" s="448">
        <v>76.666666666666657</v>
      </c>
      <c r="J77" s="448">
        <v>77.883333333333312</v>
      </c>
      <c r="K77" s="447">
        <v>75.45</v>
      </c>
      <c r="L77" s="447">
        <v>72.150000000000006</v>
      </c>
      <c r="M77" s="447">
        <v>817.57006999999999</v>
      </c>
    </row>
    <row r="78" spans="1:13" s="13" customFormat="1">
      <c r="A78" s="245">
        <v>68</v>
      </c>
      <c r="B78" s="450" t="s">
        <v>73</v>
      </c>
      <c r="C78" s="447">
        <v>472.2</v>
      </c>
      <c r="D78" s="448">
        <v>473.8</v>
      </c>
      <c r="E78" s="448">
        <v>466.90000000000003</v>
      </c>
      <c r="F78" s="448">
        <v>461.6</v>
      </c>
      <c r="G78" s="448">
        <v>454.70000000000005</v>
      </c>
      <c r="H78" s="448">
        <v>479.1</v>
      </c>
      <c r="I78" s="448">
        <v>486</v>
      </c>
      <c r="J78" s="448">
        <v>491.3</v>
      </c>
      <c r="K78" s="447">
        <v>480.7</v>
      </c>
      <c r="L78" s="447">
        <v>468.5</v>
      </c>
      <c r="M78" s="447">
        <v>129.72307000000001</v>
      </c>
    </row>
    <row r="79" spans="1:13" s="13" customFormat="1">
      <c r="A79" s="245">
        <v>69</v>
      </c>
      <c r="B79" s="450" t="s">
        <v>739</v>
      </c>
      <c r="C79" s="447">
        <v>12239.65</v>
      </c>
      <c r="D79" s="448">
        <v>12322.199999999999</v>
      </c>
      <c r="E79" s="448">
        <v>12094.549999999997</v>
      </c>
      <c r="F79" s="448">
        <v>11949.449999999999</v>
      </c>
      <c r="G79" s="448">
        <v>11721.799999999997</v>
      </c>
      <c r="H79" s="448">
        <v>12467.299999999997</v>
      </c>
      <c r="I79" s="448">
        <v>12694.949999999999</v>
      </c>
      <c r="J79" s="448">
        <v>12840.049999999997</v>
      </c>
      <c r="K79" s="447">
        <v>12549.85</v>
      </c>
      <c r="L79" s="447">
        <v>12177.1</v>
      </c>
      <c r="M79" s="447">
        <v>2.5350000000000001E-2</v>
      </c>
    </row>
    <row r="80" spans="1:13" s="13" customFormat="1">
      <c r="A80" s="245">
        <v>70</v>
      </c>
      <c r="B80" s="450" t="s">
        <v>68</v>
      </c>
      <c r="C80" s="447">
        <v>525.75</v>
      </c>
      <c r="D80" s="448">
        <v>527.18333333333328</v>
      </c>
      <c r="E80" s="448">
        <v>523.56666666666661</v>
      </c>
      <c r="F80" s="448">
        <v>521.38333333333333</v>
      </c>
      <c r="G80" s="448">
        <v>517.76666666666665</v>
      </c>
      <c r="H80" s="448">
        <v>529.36666666666656</v>
      </c>
      <c r="I80" s="448">
        <v>532.98333333333312</v>
      </c>
      <c r="J80" s="448">
        <v>535.16666666666652</v>
      </c>
      <c r="K80" s="447">
        <v>530.79999999999995</v>
      </c>
      <c r="L80" s="447">
        <v>525</v>
      </c>
      <c r="M80" s="447">
        <v>67.815770000000001</v>
      </c>
    </row>
    <row r="81" spans="1:13" s="13" customFormat="1">
      <c r="A81" s="245">
        <v>71</v>
      </c>
      <c r="B81" s="450" t="s">
        <v>70</v>
      </c>
      <c r="C81" s="447">
        <v>383.05</v>
      </c>
      <c r="D81" s="448">
        <v>383.34999999999997</v>
      </c>
      <c r="E81" s="448">
        <v>380.24999999999994</v>
      </c>
      <c r="F81" s="448">
        <v>377.45</v>
      </c>
      <c r="G81" s="448">
        <v>374.34999999999997</v>
      </c>
      <c r="H81" s="448">
        <v>386.14999999999992</v>
      </c>
      <c r="I81" s="448">
        <v>389.24999999999994</v>
      </c>
      <c r="J81" s="448">
        <v>392.0499999999999</v>
      </c>
      <c r="K81" s="447">
        <v>386.45</v>
      </c>
      <c r="L81" s="447">
        <v>380.55</v>
      </c>
      <c r="M81" s="447">
        <v>23.498149999999999</v>
      </c>
    </row>
    <row r="82" spans="1:13" s="13" customFormat="1">
      <c r="A82" s="245">
        <v>72</v>
      </c>
      <c r="B82" s="450" t="s">
        <v>313</v>
      </c>
      <c r="C82" s="447">
        <v>1202.7</v>
      </c>
      <c r="D82" s="448">
        <v>1214.55</v>
      </c>
      <c r="E82" s="448">
        <v>1183.3</v>
      </c>
      <c r="F82" s="448">
        <v>1163.9000000000001</v>
      </c>
      <c r="G82" s="448">
        <v>1132.6500000000001</v>
      </c>
      <c r="H82" s="448">
        <v>1233.9499999999998</v>
      </c>
      <c r="I82" s="448">
        <v>1265.1999999999998</v>
      </c>
      <c r="J82" s="448">
        <v>1284.5999999999997</v>
      </c>
      <c r="K82" s="447">
        <v>1245.8</v>
      </c>
      <c r="L82" s="447">
        <v>1195.1500000000001</v>
      </c>
      <c r="M82" s="447">
        <v>1.53522</v>
      </c>
    </row>
    <row r="83" spans="1:13" s="13" customFormat="1">
      <c r="A83" s="245">
        <v>73</v>
      </c>
      <c r="B83" s="450" t="s">
        <v>314</v>
      </c>
      <c r="C83" s="447">
        <v>321.2</v>
      </c>
      <c r="D83" s="448">
        <v>319.36666666666667</v>
      </c>
      <c r="E83" s="448">
        <v>311.93333333333334</v>
      </c>
      <c r="F83" s="448">
        <v>302.66666666666669</v>
      </c>
      <c r="G83" s="448">
        <v>295.23333333333335</v>
      </c>
      <c r="H83" s="448">
        <v>328.63333333333333</v>
      </c>
      <c r="I83" s="448">
        <v>336.06666666666672</v>
      </c>
      <c r="J83" s="448">
        <v>345.33333333333331</v>
      </c>
      <c r="K83" s="447">
        <v>326.8</v>
      </c>
      <c r="L83" s="447">
        <v>310.10000000000002</v>
      </c>
      <c r="M83" s="447">
        <v>41.820990000000002</v>
      </c>
    </row>
    <row r="84" spans="1:13" s="13" customFormat="1">
      <c r="A84" s="245">
        <v>74</v>
      </c>
      <c r="B84" s="450" t="s">
        <v>315</v>
      </c>
      <c r="C84" s="447">
        <v>110</v>
      </c>
      <c r="D84" s="448">
        <v>110.35000000000001</v>
      </c>
      <c r="E84" s="448">
        <v>109.05000000000001</v>
      </c>
      <c r="F84" s="448">
        <v>108.10000000000001</v>
      </c>
      <c r="G84" s="448">
        <v>106.80000000000001</v>
      </c>
      <c r="H84" s="448">
        <v>111.30000000000001</v>
      </c>
      <c r="I84" s="448">
        <v>112.6</v>
      </c>
      <c r="J84" s="448">
        <v>113.55000000000001</v>
      </c>
      <c r="K84" s="447">
        <v>111.65</v>
      </c>
      <c r="L84" s="447">
        <v>109.4</v>
      </c>
      <c r="M84" s="447">
        <v>4.53552</v>
      </c>
    </row>
    <row r="85" spans="1:13" s="13" customFormat="1">
      <c r="A85" s="245">
        <v>75</v>
      </c>
      <c r="B85" s="450" t="s">
        <v>316</v>
      </c>
      <c r="C85" s="447">
        <v>6101.1</v>
      </c>
      <c r="D85" s="448">
        <v>6102.7666666666664</v>
      </c>
      <c r="E85" s="448">
        <v>6070.5333333333328</v>
      </c>
      <c r="F85" s="448">
        <v>6039.9666666666662</v>
      </c>
      <c r="G85" s="448">
        <v>6007.7333333333327</v>
      </c>
      <c r="H85" s="448">
        <v>6133.333333333333</v>
      </c>
      <c r="I85" s="448">
        <v>6165.5666666666666</v>
      </c>
      <c r="J85" s="448">
        <v>6196.1333333333332</v>
      </c>
      <c r="K85" s="447">
        <v>6135</v>
      </c>
      <c r="L85" s="447">
        <v>6072.2</v>
      </c>
      <c r="M85" s="447">
        <v>0.30469000000000002</v>
      </c>
    </row>
    <row r="86" spans="1:13" s="13" customFormat="1">
      <c r="A86" s="245">
        <v>76</v>
      </c>
      <c r="B86" s="450" t="s">
        <v>317</v>
      </c>
      <c r="C86" s="447">
        <v>808.2</v>
      </c>
      <c r="D86" s="448">
        <v>809.73333333333323</v>
      </c>
      <c r="E86" s="448">
        <v>803.96666666666647</v>
      </c>
      <c r="F86" s="448">
        <v>799.73333333333323</v>
      </c>
      <c r="G86" s="448">
        <v>793.96666666666647</v>
      </c>
      <c r="H86" s="448">
        <v>813.96666666666647</v>
      </c>
      <c r="I86" s="448">
        <v>819.73333333333312</v>
      </c>
      <c r="J86" s="448">
        <v>823.96666666666647</v>
      </c>
      <c r="K86" s="447">
        <v>815.5</v>
      </c>
      <c r="L86" s="447">
        <v>805.5</v>
      </c>
      <c r="M86" s="447">
        <v>0.59718000000000004</v>
      </c>
    </row>
    <row r="87" spans="1:13" s="13" customFormat="1">
      <c r="A87" s="245">
        <v>77</v>
      </c>
      <c r="B87" s="450" t="s">
        <v>230</v>
      </c>
      <c r="C87" s="447">
        <v>1323.4</v>
      </c>
      <c r="D87" s="448">
        <v>1294.55</v>
      </c>
      <c r="E87" s="448">
        <v>1254.0999999999999</v>
      </c>
      <c r="F87" s="448">
        <v>1184.8</v>
      </c>
      <c r="G87" s="448">
        <v>1144.3499999999999</v>
      </c>
      <c r="H87" s="448">
        <v>1363.85</v>
      </c>
      <c r="I87" s="448">
        <v>1404.3000000000002</v>
      </c>
      <c r="J87" s="448">
        <v>1473.6</v>
      </c>
      <c r="K87" s="447">
        <v>1335</v>
      </c>
      <c r="L87" s="447">
        <v>1225.25</v>
      </c>
      <c r="M87" s="447">
        <v>10.31157</v>
      </c>
    </row>
    <row r="88" spans="1:13" s="13" customFormat="1">
      <c r="A88" s="245">
        <v>78</v>
      </c>
      <c r="B88" s="450" t="s">
        <v>318</v>
      </c>
      <c r="C88" s="447">
        <v>84.2</v>
      </c>
      <c r="D88" s="448">
        <v>83.983333333333334</v>
      </c>
      <c r="E88" s="448">
        <v>81.566666666666663</v>
      </c>
      <c r="F88" s="448">
        <v>78.933333333333323</v>
      </c>
      <c r="G88" s="448">
        <v>76.516666666666652</v>
      </c>
      <c r="H88" s="448">
        <v>86.616666666666674</v>
      </c>
      <c r="I88" s="448">
        <v>89.033333333333331</v>
      </c>
      <c r="J88" s="448">
        <v>91.666666666666686</v>
      </c>
      <c r="K88" s="447">
        <v>86.4</v>
      </c>
      <c r="L88" s="447">
        <v>81.349999999999994</v>
      </c>
      <c r="M88" s="447">
        <v>125.91313</v>
      </c>
    </row>
    <row r="89" spans="1:13" s="13" customFormat="1">
      <c r="A89" s="245">
        <v>79</v>
      </c>
      <c r="B89" s="450" t="s">
        <v>71</v>
      </c>
      <c r="C89" s="447">
        <v>14882.35</v>
      </c>
      <c r="D89" s="448">
        <v>14995.016666666668</v>
      </c>
      <c r="E89" s="448">
        <v>14742.383333333337</v>
      </c>
      <c r="F89" s="448">
        <v>14602.416666666668</v>
      </c>
      <c r="G89" s="448">
        <v>14349.783333333336</v>
      </c>
      <c r="H89" s="448">
        <v>15134.983333333337</v>
      </c>
      <c r="I89" s="448">
        <v>15387.616666666669</v>
      </c>
      <c r="J89" s="448">
        <v>15527.583333333338</v>
      </c>
      <c r="K89" s="447">
        <v>15247.65</v>
      </c>
      <c r="L89" s="447">
        <v>14855.05</v>
      </c>
      <c r="M89" s="447">
        <v>0.41167999999999999</v>
      </c>
    </row>
    <row r="90" spans="1:13" s="13" customFormat="1">
      <c r="A90" s="245">
        <v>80</v>
      </c>
      <c r="B90" s="450" t="s">
        <v>319</v>
      </c>
      <c r="C90" s="447">
        <v>266.60000000000002</v>
      </c>
      <c r="D90" s="448">
        <v>267.05</v>
      </c>
      <c r="E90" s="448">
        <v>264.8</v>
      </c>
      <c r="F90" s="448">
        <v>263</v>
      </c>
      <c r="G90" s="448">
        <v>260.75</v>
      </c>
      <c r="H90" s="448">
        <v>268.85000000000002</v>
      </c>
      <c r="I90" s="448">
        <v>271.10000000000002</v>
      </c>
      <c r="J90" s="448">
        <v>272.90000000000003</v>
      </c>
      <c r="K90" s="447">
        <v>269.3</v>
      </c>
      <c r="L90" s="447">
        <v>265.25</v>
      </c>
      <c r="M90" s="447">
        <v>0.90741000000000005</v>
      </c>
    </row>
    <row r="91" spans="1:13" s="13" customFormat="1">
      <c r="A91" s="245">
        <v>81</v>
      </c>
      <c r="B91" s="450" t="s">
        <v>74</v>
      </c>
      <c r="C91" s="447">
        <v>3416</v>
      </c>
      <c r="D91" s="448">
        <v>3427.6333333333337</v>
      </c>
      <c r="E91" s="448">
        <v>3401.4166666666674</v>
      </c>
      <c r="F91" s="448">
        <v>3386.8333333333339</v>
      </c>
      <c r="G91" s="448">
        <v>3360.6166666666677</v>
      </c>
      <c r="H91" s="448">
        <v>3442.2166666666672</v>
      </c>
      <c r="I91" s="448">
        <v>3468.4333333333334</v>
      </c>
      <c r="J91" s="448">
        <v>3483.0166666666669</v>
      </c>
      <c r="K91" s="447">
        <v>3453.85</v>
      </c>
      <c r="L91" s="447">
        <v>3413.05</v>
      </c>
      <c r="M91" s="447">
        <v>3.7318600000000002</v>
      </c>
    </row>
    <row r="92" spans="1:13" s="13" customFormat="1">
      <c r="A92" s="245">
        <v>82</v>
      </c>
      <c r="B92" s="450" t="s">
        <v>320</v>
      </c>
      <c r="C92" s="447">
        <v>569.15</v>
      </c>
      <c r="D92" s="448">
        <v>567.76666666666665</v>
      </c>
      <c r="E92" s="448">
        <v>560.63333333333333</v>
      </c>
      <c r="F92" s="448">
        <v>552.11666666666667</v>
      </c>
      <c r="G92" s="448">
        <v>544.98333333333335</v>
      </c>
      <c r="H92" s="448">
        <v>576.2833333333333</v>
      </c>
      <c r="I92" s="448">
        <v>583.41666666666652</v>
      </c>
      <c r="J92" s="448">
        <v>591.93333333333328</v>
      </c>
      <c r="K92" s="447">
        <v>574.9</v>
      </c>
      <c r="L92" s="447">
        <v>559.25</v>
      </c>
      <c r="M92" s="447">
        <v>2.6108699999999998</v>
      </c>
    </row>
    <row r="93" spans="1:13" s="13" customFormat="1">
      <c r="A93" s="245">
        <v>83</v>
      </c>
      <c r="B93" s="450" t="s">
        <v>321</v>
      </c>
      <c r="C93" s="447">
        <v>339.8</v>
      </c>
      <c r="D93" s="448">
        <v>343.59999999999997</v>
      </c>
      <c r="E93" s="448">
        <v>327.19999999999993</v>
      </c>
      <c r="F93" s="448">
        <v>314.59999999999997</v>
      </c>
      <c r="G93" s="448">
        <v>298.19999999999993</v>
      </c>
      <c r="H93" s="448">
        <v>356.19999999999993</v>
      </c>
      <c r="I93" s="448">
        <v>372.59999999999991</v>
      </c>
      <c r="J93" s="448">
        <v>385.19999999999993</v>
      </c>
      <c r="K93" s="447">
        <v>360</v>
      </c>
      <c r="L93" s="447">
        <v>331</v>
      </c>
      <c r="M93" s="447">
        <v>19.055420000000002</v>
      </c>
    </row>
    <row r="94" spans="1:13" s="13" customFormat="1">
      <c r="A94" s="245">
        <v>84</v>
      </c>
      <c r="B94" s="450" t="s">
        <v>80</v>
      </c>
      <c r="C94" s="447">
        <v>676.65</v>
      </c>
      <c r="D94" s="448">
        <v>679.66666666666663</v>
      </c>
      <c r="E94" s="448">
        <v>671.98333333333323</v>
      </c>
      <c r="F94" s="448">
        <v>667.31666666666661</v>
      </c>
      <c r="G94" s="448">
        <v>659.63333333333321</v>
      </c>
      <c r="H94" s="448">
        <v>684.33333333333326</v>
      </c>
      <c r="I94" s="448">
        <v>692.01666666666665</v>
      </c>
      <c r="J94" s="448">
        <v>696.68333333333328</v>
      </c>
      <c r="K94" s="447">
        <v>687.35</v>
      </c>
      <c r="L94" s="447">
        <v>675</v>
      </c>
      <c r="M94" s="447">
        <v>1.8499000000000001</v>
      </c>
    </row>
    <row r="95" spans="1:13" s="13" customFormat="1">
      <c r="A95" s="245">
        <v>85</v>
      </c>
      <c r="B95" s="450" t="s">
        <v>322</v>
      </c>
      <c r="C95" s="447">
        <v>1906.8</v>
      </c>
      <c r="D95" s="448">
        <v>1906.2833333333335</v>
      </c>
      <c r="E95" s="448">
        <v>1894.5666666666671</v>
      </c>
      <c r="F95" s="448">
        <v>1882.3333333333335</v>
      </c>
      <c r="G95" s="448">
        <v>1870.616666666667</v>
      </c>
      <c r="H95" s="448">
        <v>1918.5166666666671</v>
      </c>
      <c r="I95" s="448">
        <v>1930.2333333333338</v>
      </c>
      <c r="J95" s="448">
        <v>1942.4666666666672</v>
      </c>
      <c r="K95" s="447">
        <v>1918</v>
      </c>
      <c r="L95" s="447">
        <v>1894.05</v>
      </c>
      <c r="M95" s="447">
        <v>0.43564999999999998</v>
      </c>
    </row>
    <row r="96" spans="1:13" s="13" customFormat="1">
      <c r="A96" s="245">
        <v>86</v>
      </c>
      <c r="B96" s="450" t="s">
        <v>783</v>
      </c>
      <c r="C96" s="447">
        <v>324.05</v>
      </c>
      <c r="D96" s="448">
        <v>323.21666666666664</v>
      </c>
      <c r="E96" s="448">
        <v>314.93333333333328</v>
      </c>
      <c r="F96" s="448">
        <v>305.81666666666666</v>
      </c>
      <c r="G96" s="448">
        <v>297.5333333333333</v>
      </c>
      <c r="H96" s="448">
        <v>332.33333333333326</v>
      </c>
      <c r="I96" s="448">
        <v>340.61666666666667</v>
      </c>
      <c r="J96" s="448">
        <v>349.73333333333323</v>
      </c>
      <c r="K96" s="447">
        <v>331.5</v>
      </c>
      <c r="L96" s="447">
        <v>314.10000000000002</v>
      </c>
      <c r="M96" s="447">
        <v>16.882439999999999</v>
      </c>
    </row>
    <row r="97" spans="1:13" s="13" customFormat="1">
      <c r="A97" s="245">
        <v>87</v>
      </c>
      <c r="B97" s="450" t="s">
        <v>75</v>
      </c>
      <c r="C97" s="447">
        <v>628.1</v>
      </c>
      <c r="D97" s="448">
        <v>626.94999999999993</v>
      </c>
      <c r="E97" s="448">
        <v>620.89999999999986</v>
      </c>
      <c r="F97" s="448">
        <v>613.69999999999993</v>
      </c>
      <c r="G97" s="448">
        <v>607.64999999999986</v>
      </c>
      <c r="H97" s="448">
        <v>634.14999999999986</v>
      </c>
      <c r="I97" s="448">
        <v>640.19999999999982</v>
      </c>
      <c r="J97" s="448">
        <v>647.39999999999986</v>
      </c>
      <c r="K97" s="447">
        <v>633</v>
      </c>
      <c r="L97" s="447">
        <v>619.75</v>
      </c>
      <c r="M97" s="447">
        <v>70.897999999999996</v>
      </c>
    </row>
    <row r="98" spans="1:13" s="13" customFormat="1">
      <c r="A98" s="245">
        <v>88</v>
      </c>
      <c r="B98" s="450" t="s">
        <v>323</v>
      </c>
      <c r="C98" s="447">
        <v>538.95000000000005</v>
      </c>
      <c r="D98" s="448">
        <v>534.26666666666677</v>
      </c>
      <c r="E98" s="448">
        <v>527.08333333333348</v>
      </c>
      <c r="F98" s="448">
        <v>515.2166666666667</v>
      </c>
      <c r="G98" s="448">
        <v>508.03333333333342</v>
      </c>
      <c r="H98" s="448">
        <v>546.13333333333355</v>
      </c>
      <c r="I98" s="448">
        <v>553.31666666666672</v>
      </c>
      <c r="J98" s="448">
        <v>565.18333333333362</v>
      </c>
      <c r="K98" s="447">
        <v>541.45000000000005</v>
      </c>
      <c r="L98" s="447">
        <v>522.4</v>
      </c>
      <c r="M98" s="447">
        <v>3.29298</v>
      </c>
    </row>
    <row r="99" spans="1:13" s="13" customFormat="1">
      <c r="A99" s="245">
        <v>89</v>
      </c>
      <c r="B99" s="450" t="s">
        <v>76</v>
      </c>
      <c r="C99" s="447">
        <v>149.55000000000001</v>
      </c>
      <c r="D99" s="448">
        <v>150.33333333333334</v>
      </c>
      <c r="E99" s="448">
        <v>148.41666666666669</v>
      </c>
      <c r="F99" s="448">
        <v>147.28333333333333</v>
      </c>
      <c r="G99" s="448">
        <v>145.36666666666667</v>
      </c>
      <c r="H99" s="448">
        <v>151.4666666666667</v>
      </c>
      <c r="I99" s="448">
        <v>153.38333333333338</v>
      </c>
      <c r="J99" s="448">
        <v>154.51666666666671</v>
      </c>
      <c r="K99" s="447">
        <v>152.25</v>
      </c>
      <c r="L99" s="447">
        <v>149.19999999999999</v>
      </c>
      <c r="M99" s="447">
        <v>154.94451000000001</v>
      </c>
    </row>
    <row r="100" spans="1:13" s="13" customFormat="1">
      <c r="A100" s="245">
        <v>90</v>
      </c>
      <c r="B100" s="450" t="s">
        <v>324</v>
      </c>
      <c r="C100" s="447">
        <v>601.20000000000005</v>
      </c>
      <c r="D100" s="448">
        <v>605.56666666666672</v>
      </c>
      <c r="E100" s="448">
        <v>594.13333333333344</v>
      </c>
      <c r="F100" s="448">
        <v>587.06666666666672</v>
      </c>
      <c r="G100" s="448">
        <v>575.63333333333344</v>
      </c>
      <c r="H100" s="448">
        <v>612.63333333333344</v>
      </c>
      <c r="I100" s="448">
        <v>624.06666666666661</v>
      </c>
      <c r="J100" s="448">
        <v>631.13333333333344</v>
      </c>
      <c r="K100" s="447">
        <v>617</v>
      </c>
      <c r="L100" s="447">
        <v>598.5</v>
      </c>
      <c r="M100" s="447">
        <v>2.3073899999999998</v>
      </c>
    </row>
    <row r="101" spans="1:13">
      <c r="A101" s="245">
        <v>91</v>
      </c>
      <c r="B101" s="450" t="s">
        <v>325</v>
      </c>
      <c r="C101" s="447">
        <v>460.05</v>
      </c>
      <c r="D101" s="448">
        <v>460.68333333333334</v>
      </c>
      <c r="E101" s="448">
        <v>454.36666666666667</v>
      </c>
      <c r="F101" s="448">
        <v>448.68333333333334</v>
      </c>
      <c r="G101" s="448">
        <v>442.36666666666667</v>
      </c>
      <c r="H101" s="448">
        <v>466.36666666666667</v>
      </c>
      <c r="I101" s="448">
        <v>472.68333333333339</v>
      </c>
      <c r="J101" s="448">
        <v>478.36666666666667</v>
      </c>
      <c r="K101" s="447">
        <v>467</v>
      </c>
      <c r="L101" s="447">
        <v>455</v>
      </c>
      <c r="M101" s="447">
        <v>0.37185000000000001</v>
      </c>
    </row>
    <row r="102" spans="1:13">
      <c r="A102" s="245">
        <v>92</v>
      </c>
      <c r="B102" s="450" t="s">
        <v>326</v>
      </c>
      <c r="C102" s="447">
        <v>599.75</v>
      </c>
      <c r="D102" s="448">
        <v>601.91666666666663</v>
      </c>
      <c r="E102" s="448">
        <v>593.93333333333328</v>
      </c>
      <c r="F102" s="448">
        <v>588.11666666666667</v>
      </c>
      <c r="G102" s="448">
        <v>580.13333333333333</v>
      </c>
      <c r="H102" s="448">
        <v>607.73333333333323</v>
      </c>
      <c r="I102" s="448">
        <v>615.71666666666658</v>
      </c>
      <c r="J102" s="448">
        <v>621.53333333333319</v>
      </c>
      <c r="K102" s="447">
        <v>609.9</v>
      </c>
      <c r="L102" s="447">
        <v>596.1</v>
      </c>
      <c r="M102" s="447">
        <v>1.14558</v>
      </c>
    </row>
    <row r="103" spans="1:13">
      <c r="A103" s="245">
        <v>93</v>
      </c>
      <c r="B103" s="450" t="s">
        <v>77</v>
      </c>
      <c r="C103" s="447">
        <v>133.65</v>
      </c>
      <c r="D103" s="448">
        <v>133.65</v>
      </c>
      <c r="E103" s="448">
        <v>132.65</v>
      </c>
      <c r="F103" s="448">
        <v>131.65</v>
      </c>
      <c r="G103" s="448">
        <v>130.65</v>
      </c>
      <c r="H103" s="448">
        <v>134.65</v>
      </c>
      <c r="I103" s="448">
        <v>135.65</v>
      </c>
      <c r="J103" s="448">
        <v>136.65</v>
      </c>
      <c r="K103" s="447">
        <v>134.65</v>
      </c>
      <c r="L103" s="447">
        <v>132.65</v>
      </c>
      <c r="M103" s="447">
        <v>11.38092</v>
      </c>
    </row>
    <row r="104" spans="1:13">
      <c r="A104" s="245">
        <v>94</v>
      </c>
      <c r="B104" s="450" t="s">
        <v>327</v>
      </c>
      <c r="C104" s="447">
        <v>1307.3499999999999</v>
      </c>
      <c r="D104" s="448">
        <v>1320.8500000000001</v>
      </c>
      <c r="E104" s="448">
        <v>1288.7000000000003</v>
      </c>
      <c r="F104" s="448">
        <v>1270.0500000000002</v>
      </c>
      <c r="G104" s="448">
        <v>1237.9000000000003</v>
      </c>
      <c r="H104" s="448">
        <v>1339.5000000000002</v>
      </c>
      <c r="I104" s="448">
        <v>1371.6500000000003</v>
      </c>
      <c r="J104" s="448">
        <v>1390.3000000000002</v>
      </c>
      <c r="K104" s="447">
        <v>1353</v>
      </c>
      <c r="L104" s="447">
        <v>1302.2</v>
      </c>
      <c r="M104" s="447">
        <v>4.3188500000000003</v>
      </c>
    </row>
    <row r="105" spans="1:13">
      <c r="A105" s="245">
        <v>95</v>
      </c>
      <c r="B105" s="450" t="s">
        <v>328</v>
      </c>
      <c r="C105" s="447">
        <v>19.100000000000001</v>
      </c>
      <c r="D105" s="448">
        <v>19.2</v>
      </c>
      <c r="E105" s="448">
        <v>18.95</v>
      </c>
      <c r="F105" s="448">
        <v>18.8</v>
      </c>
      <c r="G105" s="448">
        <v>18.55</v>
      </c>
      <c r="H105" s="448">
        <v>19.349999999999998</v>
      </c>
      <c r="I105" s="448">
        <v>19.599999999999998</v>
      </c>
      <c r="J105" s="448">
        <v>19.749999999999996</v>
      </c>
      <c r="K105" s="447">
        <v>19.45</v>
      </c>
      <c r="L105" s="447">
        <v>19.05</v>
      </c>
      <c r="M105" s="447">
        <v>53.824420000000003</v>
      </c>
    </row>
    <row r="106" spans="1:13">
      <c r="A106" s="245">
        <v>96</v>
      </c>
      <c r="B106" s="450" t="s">
        <v>329</v>
      </c>
      <c r="C106" s="447">
        <v>887.6</v>
      </c>
      <c r="D106" s="448">
        <v>890.38333333333333</v>
      </c>
      <c r="E106" s="448">
        <v>881.2166666666667</v>
      </c>
      <c r="F106" s="448">
        <v>874.83333333333337</v>
      </c>
      <c r="G106" s="448">
        <v>865.66666666666674</v>
      </c>
      <c r="H106" s="448">
        <v>896.76666666666665</v>
      </c>
      <c r="I106" s="448">
        <v>905.93333333333339</v>
      </c>
      <c r="J106" s="448">
        <v>912.31666666666661</v>
      </c>
      <c r="K106" s="447">
        <v>899.55</v>
      </c>
      <c r="L106" s="447">
        <v>884</v>
      </c>
      <c r="M106" s="447">
        <v>5.04122</v>
      </c>
    </row>
    <row r="107" spans="1:13">
      <c r="A107" s="245">
        <v>97</v>
      </c>
      <c r="B107" s="450" t="s">
        <v>330</v>
      </c>
      <c r="C107" s="447">
        <v>417.7</v>
      </c>
      <c r="D107" s="448">
        <v>416.16666666666669</v>
      </c>
      <c r="E107" s="448">
        <v>411.33333333333337</v>
      </c>
      <c r="F107" s="448">
        <v>404.9666666666667</v>
      </c>
      <c r="G107" s="448">
        <v>400.13333333333338</v>
      </c>
      <c r="H107" s="448">
        <v>422.53333333333336</v>
      </c>
      <c r="I107" s="448">
        <v>427.36666666666673</v>
      </c>
      <c r="J107" s="448">
        <v>433.73333333333335</v>
      </c>
      <c r="K107" s="447">
        <v>421</v>
      </c>
      <c r="L107" s="447">
        <v>409.8</v>
      </c>
      <c r="M107" s="447">
        <v>2.90638</v>
      </c>
    </row>
    <row r="108" spans="1:13">
      <c r="A108" s="245">
        <v>98</v>
      </c>
      <c r="B108" s="450" t="s">
        <v>79</v>
      </c>
      <c r="C108" s="447">
        <v>512.70000000000005</v>
      </c>
      <c r="D108" s="448">
        <v>512.4666666666667</v>
      </c>
      <c r="E108" s="448">
        <v>507.33333333333337</v>
      </c>
      <c r="F108" s="448">
        <v>501.9666666666667</v>
      </c>
      <c r="G108" s="448">
        <v>496.83333333333337</v>
      </c>
      <c r="H108" s="448">
        <v>517.83333333333337</v>
      </c>
      <c r="I108" s="448">
        <v>522.96666666666658</v>
      </c>
      <c r="J108" s="448">
        <v>528.33333333333337</v>
      </c>
      <c r="K108" s="447">
        <v>517.6</v>
      </c>
      <c r="L108" s="447">
        <v>507.1</v>
      </c>
      <c r="M108" s="447">
        <v>5.5508300000000004</v>
      </c>
    </row>
    <row r="109" spans="1:13">
      <c r="A109" s="245">
        <v>99</v>
      </c>
      <c r="B109" s="450" t="s">
        <v>331</v>
      </c>
      <c r="C109" s="447">
        <v>4084.75</v>
      </c>
      <c r="D109" s="448">
        <v>4085.25</v>
      </c>
      <c r="E109" s="448">
        <v>4026.5</v>
      </c>
      <c r="F109" s="448">
        <v>3968.25</v>
      </c>
      <c r="G109" s="448">
        <v>3909.5</v>
      </c>
      <c r="H109" s="448">
        <v>4143.5</v>
      </c>
      <c r="I109" s="448">
        <v>4202.25</v>
      </c>
      <c r="J109" s="448">
        <v>4260.5</v>
      </c>
      <c r="K109" s="447">
        <v>4144</v>
      </c>
      <c r="L109" s="447">
        <v>4027</v>
      </c>
      <c r="M109" s="447">
        <v>7.0760000000000003E-2</v>
      </c>
    </row>
    <row r="110" spans="1:13">
      <c r="A110" s="245">
        <v>100</v>
      </c>
      <c r="B110" s="450" t="s">
        <v>332</v>
      </c>
      <c r="C110" s="447">
        <v>171.55</v>
      </c>
      <c r="D110" s="448">
        <v>172.16666666666666</v>
      </c>
      <c r="E110" s="448">
        <v>169.38333333333333</v>
      </c>
      <c r="F110" s="448">
        <v>167.21666666666667</v>
      </c>
      <c r="G110" s="448">
        <v>164.43333333333334</v>
      </c>
      <c r="H110" s="448">
        <v>174.33333333333331</v>
      </c>
      <c r="I110" s="448">
        <v>177.11666666666667</v>
      </c>
      <c r="J110" s="448">
        <v>179.2833333333333</v>
      </c>
      <c r="K110" s="447">
        <v>174.95</v>
      </c>
      <c r="L110" s="447">
        <v>170</v>
      </c>
      <c r="M110" s="447">
        <v>4.5502799999999999</v>
      </c>
    </row>
    <row r="111" spans="1:13">
      <c r="A111" s="245">
        <v>101</v>
      </c>
      <c r="B111" s="450" t="s">
        <v>333</v>
      </c>
      <c r="C111" s="447">
        <v>298.85000000000002</v>
      </c>
      <c r="D111" s="448">
        <v>299.25</v>
      </c>
      <c r="E111" s="448">
        <v>293.60000000000002</v>
      </c>
      <c r="F111" s="448">
        <v>288.35000000000002</v>
      </c>
      <c r="G111" s="448">
        <v>282.70000000000005</v>
      </c>
      <c r="H111" s="448">
        <v>304.5</v>
      </c>
      <c r="I111" s="448">
        <v>310.14999999999998</v>
      </c>
      <c r="J111" s="448">
        <v>315.39999999999998</v>
      </c>
      <c r="K111" s="447">
        <v>304.89999999999998</v>
      </c>
      <c r="L111" s="447">
        <v>294</v>
      </c>
      <c r="M111" s="447">
        <v>15.485609999999999</v>
      </c>
    </row>
    <row r="112" spans="1:13">
      <c r="A112" s="245">
        <v>102</v>
      </c>
      <c r="B112" s="450" t="s">
        <v>334</v>
      </c>
      <c r="C112" s="447">
        <v>131.69999999999999</v>
      </c>
      <c r="D112" s="448">
        <v>132.21666666666667</v>
      </c>
      <c r="E112" s="448">
        <v>128.68333333333334</v>
      </c>
      <c r="F112" s="448">
        <v>125.66666666666666</v>
      </c>
      <c r="G112" s="448">
        <v>122.13333333333333</v>
      </c>
      <c r="H112" s="448">
        <v>135.23333333333335</v>
      </c>
      <c r="I112" s="448">
        <v>138.76666666666671</v>
      </c>
      <c r="J112" s="448">
        <v>141.78333333333336</v>
      </c>
      <c r="K112" s="447">
        <v>135.75</v>
      </c>
      <c r="L112" s="447">
        <v>129.19999999999999</v>
      </c>
      <c r="M112" s="447">
        <v>21.36665</v>
      </c>
    </row>
    <row r="113" spans="1:13">
      <c r="A113" s="245">
        <v>103</v>
      </c>
      <c r="B113" s="450" t="s">
        <v>335</v>
      </c>
      <c r="C113" s="447">
        <v>643.85</v>
      </c>
      <c r="D113" s="448">
        <v>643.2833333333333</v>
      </c>
      <c r="E113" s="448">
        <v>636.56666666666661</v>
      </c>
      <c r="F113" s="448">
        <v>629.2833333333333</v>
      </c>
      <c r="G113" s="448">
        <v>622.56666666666661</v>
      </c>
      <c r="H113" s="448">
        <v>650.56666666666661</v>
      </c>
      <c r="I113" s="448">
        <v>657.2833333333333</v>
      </c>
      <c r="J113" s="448">
        <v>664.56666666666661</v>
      </c>
      <c r="K113" s="447">
        <v>650</v>
      </c>
      <c r="L113" s="447">
        <v>636</v>
      </c>
      <c r="M113" s="447">
        <v>1.0891299999999999</v>
      </c>
    </row>
    <row r="114" spans="1:13">
      <c r="A114" s="245">
        <v>104</v>
      </c>
      <c r="B114" s="450" t="s">
        <v>81</v>
      </c>
      <c r="C114" s="447">
        <v>544.1</v>
      </c>
      <c r="D114" s="448">
        <v>547.61666666666667</v>
      </c>
      <c r="E114" s="448">
        <v>538.68333333333339</v>
      </c>
      <c r="F114" s="448">
        <v>533.26666666666677</v>
      </c>
      <c r="G114" s="448">
        <v>524.33333333333348</v>
      </c>
      <c r="H114" s="448">
        <v>553.0333333333333</v>
      </c>
      <c r="I114" s="448">
        <v>561.96666666666647</v>
      </c>
      <c r="J114" s="448">
        <v>567.38333333333321</v>
      </c>
      <c r="K114" s="447">
        <v>556.54999999999995</v>
      </c>
      <c r="L114" s="447">
        <v>542.20000000000005</v>
      </c>
      <c r="M114" s="447">
        <v>35.602319999999999</v>
      </c>
    </row>
    <row r="115" spans="1:13">
      <c r="A115" s="245">
        <v>105</v>
      </c>
      <c r="B115" s="450" t="s">
        <v>82</v>
      </c>
      <c r="C115" s="447">
        <v>945.15</v>
      </c>
      <c r="D115" s="448">
        <v>945.38333333333321</v>
      </c>
      <c r="E115" s="448">
        <v>938.81666666666638</v>
      </c>
      <c r="F115" s="448">
        <v>932.48333333333312</v>
      </c>
      <c r="G115" s="448">
        <v>925.91666666666629</v>
      </c>
      <c r="H115" s="448">
        <v>951.71666666666647</v>
      </c>
      <c r="I115" s="448">
        <v>958.2833333333333</v>
      </c>
      <c r="J115" s="448">
        <v>964.61666666666656</v>
      </c>
      <c r="K115" s="447">
        <v>951.95</v>
      </c>
      <c r="L115" s="447">
        <v>939.05</v>
      </c>
      <c r="M115" s="447">
        <v>54.45187</v>
      </c>
    </row>
    <row r="116" spans="1:13">
      <c r="A116" s="245">
        <v>106</v>
      </c>
      <c r="B116" s="450" t="s">
        <v>231</v>
      </c>
      <c r="C116" s="447">
        <v>174.35</v>
      </c>
      <c r="D116" s="448">
        <v>172.98333333333335</v>
      </c>
      <c r="E116" s="448">
        <v>171.2166666666667</v>
      </c>
      <c r="F116" s="448">
        <v>168.08333333333334</v>
      </c>
      <c r="G116" s="448">
        <v>166.31666666666669</v>
      </c>
      <c r="H116" s="448">
        <v>176.1166666666667</v>
      </c>
      <c r="I116" s="448">
        <v>177.88333333333335</v>
      </c>
      <c r="J116" s="448">
        <v>181.01666666666671</v>
      </c>
      <c r="K116" s="447">
        <v>174.75</v>
      </c>
      <c r="L116" s="447">
        <v>169.85</v>
      </c>
      <c r="M116" s="447">
        <v>18.55668</v>
      </c>
    </row>
    <row r="117" spans="1:13">
      <c r="A117" s="245">
        <v>107</v>
      </c>
      <c r="B117" s="450" t="s">
        <v>83</v>
      </c>
      <c r="C117" s="447">
        <v>145.69999999999999</v>
      </c>
      <c r="D117" s="448">
        <v>146.29999999999998</v>
      </c>
      <c r="E117" s="448">
        <v>144.59999999999997</v>
      </c>
      <c r="F117" s="448">
        <v>143.49999999999997</v>
      </c>
      <c r="G117" s="448">
        <v>141.79999999999995</v>
      </c>
      <c r="H117" s="448">
        <v>147.39999999999998</v>
      </c>
      <c r="I117" s="448">
        <v>149.09999999999997</v>
      </c>
      <c r="J117" s="448">
        <v>150.19999999999999</v>
      </c>
      <c r="K117" s="447">
        <v>148</v>
      </c>
      <c r="L117" s="447">
        <v>145.19999999999999</v>
      </c>
      <c r="M117" s="447">
        <v>99.487859999999998</v>
      </c>
    </row>
    <row r="118" spans="1:13">
      <c r="A118" s="245">
        <v>108</v>
      </c>
      <c r="B118" s="450" t="s">
        <v>336</v>
      </c>
      <c r="C118" s="447">
        <v>383.3</v>
      </c>
      <c r="D118" s="448">
        <v>384.60000000000008</v>
      </c>
      <c r="E118" s="448">
        <v>381.30000000000018</v>
      </c>
      <c r="F118" s="448">
        <v>379.30000000000013</v>
      </c>
      <c r="G118" s="448">
        <v>376.00000000000023</v>
      </c>
      <c r="H118" s="448">
        <v>386.60000000000014</v>
      </c>
      <c r="I118" s="448">
        <v>389.9</v>
      </c>
      <c r="J118" s="448">
        <v>391.90000000000009</v>
      </c>
      <c r="K118" s="447">
        <v>387.9</v>
      </c>
      <c r="L118" s="447">
        <v>382.6</v>
      </c>
      <c r="M118" s="447">
        <v>2.2601599999999999</v>
      </c>
    </row>
    <row r="119" spans="1:13">
      <c r="A119" s="245">
        <v>109</v>
      </c>
      <c r="B119" s="450" t="s">
        <v>821</v>
      </c>
      <c r="C119" s="447">
        <v>3484.65</v>
      </c>
      <c r="D119" s="448">
        <v>3444.8833333333332</v>
      </c>
      <c r="E119" s="448">
        <v>3384.7666666666664</v>
      </c>
      <c r="F119" s="448">
        <v>3284.8833333333332</v>
      </c>
      <c r="G119" s="448">
        <v>3224.7666666666664</v>
      </c>
      <c r="H119" s="448">
        <v>3544.7666666666664</v>
      </c>
      <c r="I119" s="448">
        <v>3604.8833333333332</v>
      </c>
      <c r="J119" s="448">
        <v>3704.7666666666664</v>
      </c>
      <c r="K119" s="447">
        <v>3505</v>
      </c>
      <c r="L119" s="447">
        <v>3345</v>
      </c>
      <c r="M119" s="447">
        <v>13.5817</v>
      </c>
    </row>
    <row r="120" spans="1:13">
      <c r="A120" s="245">
        <v>110</v>
      </c>
      <c r="B120" s="450" t="s">
        <v>84</v>
      </c>
      <c r="C120" s="447">
        <v>1679.15</v>
      </c>
      <c r="D120" s="448">
        <v>1691.8833333333332</v>
      </c>
      <c r="E120" s="448">
        <v>1663.0166666666664</v>
      </c>
      <c r="F120" s="448">
        <v>1646.8833333333332</v>
      </c>
      <c r="G120" s="448">
        <v>1618.0166666666664</v>
      </c>
      <c r="H120" s="448">
        <v>1708.0166666666664</v>
      </c>
      <c r="I120" s="448">
        <v>1736.8833333333332</v>
      </c>
      <c r="J120" s="448">
        <v>1753.0166666666664</v>
      </c>
      <c r="K120" s="447">
        <v>1720.75</v>
      </c>
      <c r="L120" s="447">
        <v>1675.75</v>
      </c>
      <c r="M120" s="447">
        <v>7.4112</v>
      </c>
    </row>
    <row r="121" spans="1:13">
      <c r="A121" s="245">
        <v>111</v>
      </c>
      <c r="B121" s="450" t="s">
        <v>85</v>
      </c>
      <c r="C121" s="447">
        <v>666.6</v>
      </c>
      <c r="D121" s="448">
        <v>670.2</v>
      </c>
      <c r="E121" s="448">
        <v>659.45</v>
      </c>
      <c r="F121" s="448">
        <v>652.29999999999995</v>
      </c>
      <c r="G121" s="448">
        <v>641.54999999999995</v>
      </c>
      <c r="H121" s="448">
        <v>677.35000000000014</v>
      </c>
      <c r="I121" s="448">
        <v>688.10000000000014</v>
      </c>
      <c r="J121" s="448">
        <v>695.25000000000023</v>
      </c>
      <c r="K121" s="447">
        <v>680.95</v>
      </c>
      <c r="L121" s="447">
        <v>663.05</v>
      </c>
      <c r="M121" s="447">
        <v>61.017560000000003</v>
      </c>
    </row>
    <row r="122" spans="1:13">
      <c r="A122" s="245">
        <v>112</v>
      </c>
      <c r="B122" s="450" t="s">
        <v>232</v>
      </c>
      <c r="C122" s="447">
        <v>834</v>
      </c>
      <c r="D122" s="448">
        <v>838.19999999999993</v>
      </c>
      <c r="E122" s="448">
        <v>823.94999999999982</v>
      </c>
      <c r="F122" s="448">
        <v>813.89999999999986</v>
      </c>
      <c r="G122" s="448">
        <v>799.64999999999975</v>
      </c>
      <c r="H122" s="448">
        <v>848.24999999999989</v>
      </c>
      <c r="I122" s="448">
        <v>862.50000000000011</v>
      </c>
      <c r="J122" s="448">
        <v>872.55</v>
      </c>
      <c r="K122" s="447">
        <v>852.45</v>
      </c>
      <c r="L122" s="447">
        <v>828.15</v>
      </c>
      <c r="M122" s="447">
        <v>2.57646</v>
      </c>
    </row>
    <row r="123" spans="1:13">
      <c r="A123" s="245">
        <v>113</v>
      </c>
      <c r="B123" s="450" t="s">
        <v>337</v>
      </c>
      <c r="C123" s="447">
        <v>628.25</v>
      </c>
      <c r="D123" s="448">
        <v>628.75</v>
      </c>
      <c r="E123" s="448">
        <v>619.5</v>
      </c>
      <c r="F123" s="448">
        <v>610.75</v>
      </c>
      <c r="G123" s="448">
        <v>601.5</v>
      </c>
      <c r="H123" s="448">
        <v>637.5</v>
      </c>
      <c r="I123" s="448">
        <v>646.75</v>
      </c>
      <c r="J123" s="448">
        <v>655.5</v>
      </c>
      <c r="K123" s="447">
        <v>638</v>
      </c>
      <c r="L123" s="447">
        <v>620</v>
      </c>
      <c r="M123" s="447">
        <v>0.94506000000000001</v>
      </c>
    </row>
    <row r="124" spans="1:13">
      <c r="A124" s="245">
        <v>114</v>
      </c>
      <c r="B124" s="450" t="s">
        <v>233</v>
      </c>
      <c r="C124" s="447">
        <v>396</v>
      </c>
      <c r="D124" s="448">
        <v>398.5</v>
      </c>
      <c r="E124" s="448">
        <v>390</v>
      </c>
      <c r="F124" s="448">
        <v>384</v>
      </c>
      <c r="G124" s="448">
        <v>375.5</v>
      </c>
      <c r="H124" s="448">
        <v>404.5</v>
      </c>
      <c r="I124" s="448">
        <v>413</v>
      </c>
      <c r="J124" s="448">
        <v>419</v>
      </c>
      <c r="K124" s="447">
        <v>407</v>
      </c>
      <c r="L124" s="447">
        <v>392.5</v>
      </c>
      <c r="M124" s="447">
        <v>13.14545</v>
      </c>
    </row>
    <row r="125" spans="1:13">
      <c r="A125" s="245">
        <v>115</v>
      </c>
      <c r="B125" s="450" t="s">
        <v>86</v>
      </c>
      <c r="C125" s="447">
        <v>802.65</v>
      </c>
      <c r="D125" s="448">
        <v>810.46666666666658</v>
      </c>
      <c r="E125" s="448">
        <v>788.98333333333312</v>
      </c>
      <c r="F125" s="448">
        <v>775.31666666666649</v>
      </c>
      <c r="G125" s="448">
        <v>753.83333333333303</v>
      </c>
      <c r="H125" s="448">
        <v>824.13333333333321</v>
      </c>
      <c r="I125" s="448">
        <v>845.61666666666656</v>
      </c>
      <c r="J125" s="448">
        <v>859.2833333333333</v>
      </c>
      <c r="K125" s="447">
        <v>831.95</v>
      </c>
      <c r="L125" s="447">
        <v>796.8</v>
      </c>
      <c r="M125" s="447">
        <v>18.005210000000002</v>
      </c>
    </row>
    <row r="126" spans="1:13">
      <c r="A126" s="245">
        <v>116</v>
      </c>
      <c r="B126" s="450" t="s">
        <v>338</v>
      </c>
      <c r="C126" s="447">
        <v>813.95</v>
      </c>
      <c r="D126" s="448">
        <v>815.95000000000016</v>
      </c>
      <c r="E126" s="448">
        <v>807.45000000000027</v>
      </c>
      <c r="F126" s="448">
        <v>800.95000000000016</v>
      </c>
      <c r="G126" s="448">
        <v>792.45000000000027</v>
      </c>
      <c r="H126" s="448">
        <v>822.45000000000027</v>
      </c>
      <c r="I126" s="448">
        <v>830.95</v>
      </c>
      <c r="J126" s="448">
        <v>837.45000000000027</v>
      </c>
      <c r="K126" s="447">
        <v>824.45</v>
      </c>
      <c r="L126" s="447">
        <v>809.45</v>
      </c>
      <c r="M126" s="447">
        <v>2.18011</v>
      </c>
    </row>
    <row r="127" spans="1:13">
      <c r="A127" s="245">
        <v>117</v>
      </c>
      <c r="B127" s="450" t="s">
        <v>339</v>
      </c>
      <c r="C127" s="447">
        <v>97.8</v>
      </c>
      <c r="D127" s="448">
        <v>98.466666666666654</v>
      </c>
      <c r="E127" s="448">
        <v>95.333333333333314</v>
      </c>
      <c r="F127" s="448">
        <v>92.86666666666666</v>
      </c>
      <c r="G127" s="448">
        <v>89.73333333333332</v>
      </c>
      <c r="H127" s="448">
        <v>100.93333333333331</v>
      </c>
      <c r="I127" s="448">
        <v>104.06666666666666</v>
      </c>
      <c r="J127" s="448">
        <v>106.5333333333333</v>
      </c>
      <c r="K127" s="447">
        <v>101.6</v>
      </c>
      <c r="L127" s="447">
        <v>96</v>
      </c>
      <c r="M127" s="447">
        <v>7.6876800000000003</v>
      </c>
    </row>
    <row r="128" spans="1:13">
      <c r="A128" s="245">
        <v>118</v>
      </c>
      <c r="B128" s="450" t="s">
        <v>340</v>
      </c>
      <c r="C128" s="447">
        <v>105.3</v>
      </c>
      <c r="D128" s="448">
        <v>105.33333333333333</v>
      </c>
      <c r="E128" s="448">
        <v>104.46666666666665</v>
      </c>
      <c r="F128" s="448">
        <v>103.63333333333333</v>
      </c>
      <c r="G128" s="448">
        <v>102.76666666666665</v>
      </c>
      <c r="H128" s="448">
        <v>106.16666666666666</v>
      </c>
      <c r="I128" s="448">
        <v>107.03333333333333</v>
      </c>
      <c r="J128" s="448">
        <v>107.86666666666666</v>
      </c>
      <c r="K128" s="447">
        <v>106.2</v>
      </c>
      <c r="L128" s="447">
        <v>104.5</v>
      </c>
      <c r="M128" s="447">
        <v>25.548079999999999</v>
      </c>
    </row>
    <row r="129" spans="1:13">
      <c r="A129" s="245">
        <v>119</v>
      </c>
      <c r="B129" s="450" t="s">
        <v>341</v>
      </c>
      <c r="C129" s="447">
        <v>648.5</v>
      </c>
      <c r="D129" s="448">
        <v>656.58333333333337</v>
      </c>
      <c r="E129" s="448">
        <v>635.56666666666672</v>
      </c>
      <c r="F129" s="448">
        <v>622.63333333333333</v>
      </c>
      <c r="G129" s="448">
        <v>601.61666666666667</v>
      </c>
      <c r="H129" s="448">
        <v>669.51666666666677</v>
      </c>
      <c r="I129" s="448">
        <v>690.53333333333342</v>
      </c>
      <c r="J129" s="448">
        <v>703.46666666666681</v>
      </c>
      <c r="K129" s="447">
        <v>677.6</v>
      </c>
      <c r="L129" s="447">
        <v>643.65</v>
      </c>
      <c r="M129" s="447">
        <v>3.3533900000000001</v>
      </c>
    </row>
    <row r="130" spans="1:13">
      <c r="A130" s="245">
        <v>120</v>
      </c>
      <c r="B130" s="450" t="s">
        <v>92</v>
      </c>
      <c r="C130" s="447">
        <v>291.2</v>
      </c>
      <c r="D130" s="448">
        <v>287.46666666666664</v>
      </c>
      <c r="E130" s="448">
        <v>282.08333333333326</v>
      </c>
      <c r="F130" s="448">
        <v>272.96666666666664</v>
      </c>
      <c r="G130" s="448">
        <v>267.58333333333326</v>
      </c>
      <c r="H130" s="448">
        <v>296.58333333333326</v>
      </c>
      <c r="I130" s="448">
        <v>301.96666666666658</v>
      </c>
      <c r="J130" s="448">
        <v>311.08333333333326</v>
      </c>
      <c r="K130" s="447">
        <v>292.85000000000002</v>
      </c>
      <c r="L130" s="447">
        <v>278.35000000000002</v>
      </c>
      <c r="M130" s="447">
        <v>171.84210999999999</v>
      </c>
    </row>
    <row r="131" spans="1:13">
      <c r="A131" s="245">
        <v>121</v>
      </c>
      <c r="B131" s="450" t="s">
        <v>87</v>
      </c>
      <c r="C131" s="447">
        <v>532.20000000000005</v>
      </c>
      <c r="D131" s="448">
        <v>531.30000000000007</v>
      </c>
      <c r="E131" s="448">
        <v>529.65000000000009</v>
      </c>
      <c r="F131" s="448">
        <v>527.1</v>
      </c>
      <c r="G131" s="448">
        <v>525.45000000000005</v>
      </c>
      <c r="H131" s="448">
        <v>533.85000000000014</v>
      </c>
      <c r="I131" s="448">
        <v>535.5</v>
      </c>
      <c r="J131" s="448">
        <v>538.05000000000018</v>
      </c>
      <c r="K131" s="447">
        <v>532.95000000000005</v>
      </c>
      <c r="L131" s="447">
        <v>528.75</v>
      </c>
      <c r="M131" s="447">
        <v>15.33553</v>
      </c>
    </row>
    <row r="132" spans="1:13">
      <c r="A132" s="245">
        <v>122</v>
      </c>
      <c r="B132" s="450" t="s">
        <v>234</v>
      </c>
      <c r="C132" s="447">
        <v>1845.65</v>
      </c>
      <c r="D132" s="448">
        <v>1850.5</v>
      </c>
      <c r="E132" s="448">
        <v>1820.15</v>
      </c>
      <c r="F132" s="448">
        <v>1794.65</v>
      </c>
      <c r="G132" s="448">
        <v>1764.3000000000002</v>
      </c>
      <c r="H132" s="448">
        <v>1876</v>
      </c>
      <c r="I132" s="448">
        <v>1906.35</v>
      </c>
      <c r="J132" s="448">
        <v>1931.85</v>
      </c>
      <c r="K132" s="447">
        <v>1880.85</v>
      </c>
      <c r="L132" s="447">
        <v>1825</v>
      </c>
      <c r="M132" s="447">
        <v>0.32038</v>
      </c>
    </row>
    <row r="133" spans="1:13">
      <c r="A133" s="245">
        <v>123</v>
      </c>
      <c r="B133" s="450" t="s">
        <v>342</v>
      </c>
      <c r="C133" s="447">
        <v>1784.85</v>
      </c>
      <c r="D133" s="448">
        <v>1793.9833333333333</v>
      </c>
      <c r="E133" s="448">
        <v>1770.0666666666666</v>
      </c>
      <c r="F133" s="448">
        <v>1755.2833333333333</v>
      </c>
      <c r="G133" s="448">
        <v>1731.3666666666666</v>
      </c>
      <c r="H133" s="448">
        <v>1808.7666666666667</v>
      </c>
      <c r="I133" s="448">
        <v>1832.6833333333332</v>
      </c>
      <c r="J133" s="448">
        <v>1847.4666666666667</v>
      </c>
      <c r="K133" s="447">
        <v>1817.9</v>
      </c>
      <c r="L133" s="447">
        <v>1779.2</v>
      </c>
      <c r="M133" s="447">
        <v>4.9788899999999998</v>
      </c>
    </row>
    <row r="134" spans="1:13">
      <c r="A134" s="245">
        <v>124</v>
      </c>
      <c r="B134" s="450" t="s">
        <v>343</v>
      </c>
      <c r="C134" s="447">
        <v>176.05</v>
      </c>
      <c r="D134" s="448">
        <v>177.41666666666666</v>
      </c>
      <c r="E134" s="448">
        <v>172.83333333333331</v>
      </c>
      <c r="F134" s="448">
        <v>169.61666666666665</v>
      </c>
      <c r="G134" s="448">
        <v>165.0333333333333</v>
      </c>
      <c r="H134" s="448">
        <v>180.63333333333333</v>
      </c>
      <c r="I134" s="448">
        <v>185.21666666666664</v>
      </c>
      <c r="J134" s="448">
        <v>188.43333333333334</v>
      </c>
      <c r="K134" s="447">
        <v>182</v>
      </c>
      <c r="L134" s="447">
        <v>174.2</v>
      </c>
      <c r="M134" s="447">
        <v>50.948909999999998</v>
      </c>
    </row>
    <row r="135" spans="1:13">
      <c r="A135" s="245">
        <v>125</v>
      </c>
      <c r="B135" s="450" t="s">
        <v>830</v>
      </c>
      <c r="C135" s="447">
        <v>178.75</v>
      </c>
      <c r="D135" s="448">
        <v>177.73333333333335</v>
      </c>
      <c r="E135" s="448">
        <v>175.31666666666669</v>
      </c>
      <c r="F135" s="448">
        <v>171.88333333333335</v>
      </c>
      <c r="G135" s="448">
        <v>169.4666666666667</v>
      </c>
      <c r="H135" s="448">
        <v>181.16666666666669</v>
      </c>
      <c r="I135" s="448">
        <v>183.58333333333331</v>
      </c>
      <c r="J135" s="448">
        <v>187.01666666666668</v>
      </c>
      <c r="K135" s="447">
        <v>180.15</v>
      </c>
      <c r="L135" s="447">
        <v>174.3</v>
      </c>
      <c r="M135" s="447">
        <v>9.7599199999999993</v>
      </c>
    </row>
    <row r="136" spans="1:13">
      <c r="A136" s="245">
        <v>126</v>
      </c>
      <c r="B136" s="450" t="s">
        <v>740</v>
      </c>
      <c r="C136" s="447">
        <v>864.35</v>
      </c>
      <c r="D136" s="448">
        <v>863.0333333333333</v>
      </c>
      <c r="E136" s="448">
        <v>853.31666666666661</v>
      </c>
      <c r="F136" s="448">
        <v>842.2833333333333</v>
      </c>
      <c r="G136" s="448">
        <v>832.56666666666661</v>
      </c>
      <c r="H136" s="448">
        <v>874.06666666666661</v>
      </c>
      <c r="I136" s="448">
        <v>883.7833333333333</v>
      </c>
      <c r="J136" s="448">
        <v>894.81666666666661</v>
      </c>
      <c r="K136" s="447">
        <v>872.75</v>
      </c>
      <c r="L136" s="447">
        <v>852</v>
      </c>
      <c r="M136" s="447">
        <v>1.4291</v>
      </c>
    </row>
    <row r="137" spans="1:13">
      <c r="A137" s="245">
        <v>127</v>
      </c>
      <c r="B137" s="450" t="s">
        <v>345</v>
      </c>
      <c r="C137" s="447">
        <v>559.79999999999995</v>
      </c>
      <c r="D137" s="448">
        <v>554.85</v>
      </c>
      <c r="E137" s="448">
        <v>542.25</v>
      </c>
      <c r="F137" s="448">
        <v>524.69999999999993</v>
      </c>
      <c r="G137" s="448">
        <v>512.09999999999991</v>
      </c>
      <c r="H137" s="448">
        <v>572.40000000000009</v>
      </c>
      <c r="I137" s="448">
        <v>585.00000000000023</v>
      </c>
      <c r="J137" s="448">
        <v>602.55000000000018</v>
      </c>
      <c r="K137" s="447">
        <v>567.45000000000005</v>
      </c>
      <c r="L137" s="447">
        <v>537.29999999999995</v>
      </c>
      <c r="M137" s="447">
        <v>8.6324199999999998</v>
      </c>
    </row>
    <row r="138" spans="1:13">
      <c r="A138" s="245">
        <v>128</v>
      </c>
      <c r="B138" s="450" t="s">
        <v>89</v>
      </c>
      <c r="C138" s="447">
        <v>17</v>
      </c>
      <c r="D138" s="448">
        <v>17</v>
      </c>
      <c r="E138" s="448">
        <v>16.3</v>
      </c>
      <c r="F138" s="448">
        <v>15.600000000000001</v>
      </c>
      <c r="G138" s="448">
        <v>14.900000000000002</v>
      </c>
      <c r="H138" s="448">
        <v>17.7</v>
      </c>
      <c r="I138" s="448">
        <v>18.400000000000002</v>
      </c>
      <c r="J138" s="448">
        <v>19.099999999999998</v>
      </c>
      <c r="K138" s="447">
        <v>17.7</v>
      </c>
      <c r="L138" s="447">
        <v>16.3</v>
      </c>
      <c r="M138" s="447">
        <v>1173.74918</v>
      </c>
    </row>
    <row r="139" spans="1:13">
      <c r="A139" s="245">
        <v>129</v>
      </c>
      <c r="B139" s="450" t="s">
        <v>346</v>
      </c>
      <c r="C139" s="447">
        <v>211.05</v>
      </c>
      <c r="D139" s="448">
        <v>214.41666666666666</v>
      </c>
      <c r="E139" s="448">
        <v>204.83333333333331</v>
      </c>
      <c r="F139" s="448">
        <v>198.61666666666665</v>
      </c>
      <c r="G139" s="448">
        <v>189.0333333333333</v>
      </c>
      <c r="H139" s="448">
        <v>220.63333333333333</v>
      </c>
      <c r="I139" s="448">
        <v>230.21666666666664</v>
      </c>
      <c r="J139" s="448">
        <v>236.43333333333334</v>
      </c>
      <c r="K139" s="447">
        <v>224</v>
      </c>
      <c r="L139" s="447">
        <v>208.2</v>
      </c>
      <c r="M139" s="447">
        <v>36.998199999999997</v>
      </c>
    </row>
    <row r="140" spans="1:13">
      <c r="A140" s="245">
        <v>130</v>
      </c>
      <c r="B140" s="450" t="s">
        <v>90</v>
      </c>
      <c r="C140" s="447">
        <v>4098.6000000000004</v>
      </c>
      <c r="D140" s="448">
        <v>4091.2000000000003</v>
      </c>
      <c r="E140" s="448">
        <v>4062.4000000000005</v>
      </c>
      <c r="F140" s="448">
        <v>4026.2000000000003</v>
      </c>
      <c r="G140" s="448">
        <v>3997.4000000000005</v>
      </c>
      <c r="H140" s="448">
        <v>4127.4000000000005</v>
      </c>
      <c r="I140" s="448">
        <v>4156.2000000000007</v>
      </c>
      <c r="J140" s="448">
        <v>4192.4000000000005</v>
      </c>
      <c r="K140" s="447">
        <v>4120</v>
      </c>
      <c r="L140" s="447">
        <v>4055</v>
      </c>
      <c r="M140" s="447">
        <v>3.4473400000000001</v>
      </c>
    </row>
    <row r="141" spans="1:13">
      <c r="A141" s="245">
        <v>131</v>
      </c>
      <c r="B141" s="450" t="s">
        <v>347</v>
      </c>
      <c r="C141" s="447">
        <v>3902.55</v>
      </c>
      <c r="D141" s="448">
        <v>3921.7666666666664</v>
      </c>
      <c r="E141" s="448">
        <v>3875.7833333333328</v>
      </c>
      <c r="F141" s="448">
        <v>3849.0166666666664</v>
      </c>
      <c r="G141" s="448">
        <v>3803.0333333333328</v>
      </c>
      <c r="H141" s="448">
        <v>3948.5333333333328</v>
      </c>
      <c r="I141" s="448">
        <v>3994.5166666666664</v>
      </c>
      <c r="J141" s="448">
        <v>4021.2833333333328</v>
      </c>
      <c r="K141" s="447">
        <v>3967.75</v>
      </c>
      <c r="L141" s="447">
        <v>3895</v>
      </c>
      <c r="M141" s="447">
        <v>1.1666399999999999</v>
      </c>
    </row>
    <row r="142" spans="1:13">
      <c r="A142" s="245">
        <v>132</v>
      </c>
      <c r="B142" s="450" t="s">
        <v>348</v>
      </c>
      <c r="C142" s="447">
        <v>2788.4</v>
      </c>
      <c r="D142" s="448">
        <v>2782.15</v>
      </c>
      <c r="E142" s="448">
        <v>2756.3</v>
      </c>
      <c r="F142" s="448">
        <v>2724.2000000000003</v>
      </c>
      <c r="G142" s="448">
        <v>2698.3500000000004</v>
      </c>
      <c r="H142" s="448">
        <v>2814.25</v>
      </c>
      <c r="I142" s="448">
        <v>2840.0999999999995</v>
      </c>
      <c r="J142" s="448">
        <v>2872.2</v>
      </c>
      <c r="K142" s="447">
        <v>2808</v>
      </c>
      <c r="L142" s="447">
        <v>2750.05</v>
      </c>
      <c r="M142" s="447">
        <v>2.22254</v>
      </c>
    </row>
    <row r="143" spans="1:13">
      <c r="A143" s="245">
        <v>133</v>
      </c>
      <c r="B143" s="450" t="s">
        <v>93</v>
      </c>
      <c r="C143" s="447">
        <v>5285.2</v>
      </c>
      <c r="D143" s="448">
        <v>5298.4000000000005</v>
      </c>
      <c r="E143" s="448">
        <v>5261.8000000000011</v>
      </c>
      <c r="F143" s="448">
        <v>5238.4000000000005</v>
      </c>
      <c r="G143" s="448">
        <v>5201.8000000000011</v>
      </c>
      <c r="H143" s="448">
        <v>5321.8000000000011</v>
      </c>
      <c r="I143" s="448">
        <v>5358.4000000000015</v>
      </c>
      <c r="J143" s="448">
        <v>5381.8000000000011</v>
      </c>
      <c r="K143" s="447">
        <v>5335</v>
      </c>
      <c r="L143" s="447">
        <v>5275</v>
      </c>
      <c r="M143" s="447">
        <v>5.0747999999999998</v>
      </c>
    </row>
    <row r="144" spans="1:13">
      <c r="A144" s="245">
        <v>134</v>
      </c>
      <c r="B144" s="450" t="s">
        <v>349</v>
      </c>
      <c r="C144" s="447">
        <v>419.85</v>
      </c>
      <c r="D144" s="448">
        <v>421.08333333333331</v>
      </c>
      <c r="E144" s="448">
        <v>415.16666666666663</v>
      </c>
      <c r="F144" s="448">
        <v>410.48333333333329</v>
      </c>
      <c r="G144" s="448">
        <v>404.56666666666661</v>
      </c>
      <c r="H144" s="448">
        <v>425.76666666666665</v>
      </c>
      <c r="I144" s="448">
        <v>431.68333333333328</v>
      </c>
      <c r="J144" s="448">
        <v>436.36666666666667</v>
      </c>
      <c r="K144" s="447">
        <v>427</v>
      </c>
      <c r="L144" s="447">
        <v>416.4</v>
      </c>
      <c r="M144" s="447">
        <v>2.3978299999999999</v>
      </c>
    </row>
    <row r="145" spans="1:13">
      <c r="A145" s="245">
        <v>135</v>
      </c>
      <c r="B145" s="450" t="s">
        <v>350</v>
      </c>
      <c r="C145" s="447">
        <v>107.15</v>
      </c>
      <c r="D145" s="448">
        <v>108.10000000000001</v>
      </c>
      <c r="E145" s="448">
        <v>105.20000000000002</v>
      </c>
      <c r="F145" s="448">
        <v>103.25000000000001</v>
      </c>
      <c r="G145" s="448">
        <v>100.35000000000002</v>
      </c>
      <c r="H145" s="448">
        <v>110.05000000000001</v>
      </c>
      <c r="I145" s="448">
        <v>112.95000000000002</v>
      </c>
      <c r="J145" s="448">
        <v>114.9</v>
      </c>
      <c r="K145" s="447">
        <v>111</v>
      </c>
      <c r="L145" s="447">
        <v>106.15</v>
      </c>
      <c r="M145" s="447">
        <v>11.00103</v>
      </c>
    </row>
    <row r="146" spans="1:13">
      <c r="A146" s="245">
        <v>136</v>
      </c>
      <c r="B146" s="450" t="s">
        <v>831</v>
      </c>
      <c r="C146" s="447">
        <v>232.5</v>
      </c>
      <c r="D146" s="448">
        <v>235.53333333333333</v>
      </c>
      <c r="E146" s="448">
        <v>228.96666666666667</v>
      </c>
      <c r="F146" s="448">
        <v>225.43333333333334</v>
      </c>
      <c r="G146" s="448">
        <v>218.86666666666667</v>
      </c>
      <c r="H146" s="448">
        <v>239.06666666666666</v>
      </c>
      <c r="I146" s="448">
        <v>245.63333333333333</v>
      </c>
      <c r="J146" s="448">
        <v>249.16666666666666</v>
      </c>
      <c r="K146" s="447">
        <v>242.1</v>
      </c>
      <c r="L146" s="447">
        <v>232</v>
      </c>
      <c r="M146" s="447">
        <v>2.54454</v>
      </c>
    </row>
    <row r="147" spans="1:13">
      <c r="A147" s="245">
        <v>137</v>
      </c>
      <c r="B147" s="450" t="s">
        <v>742</v>
      </c>
      <c r="C147" s="447">
        <v>1839.6</v>
      </c>
      <c r="D147" s="448">
        <v>1849.2166666666665</v>
      </c>
      <c r="E147" s="448">
        <v>1810.4333333333329</v>
      </c>
      <c r="F147" s="448">
        <v>1781.2666666666664</v>
      </c>
      <c r="G147" s="448">
        <v>1742.4833333333329</v>
      </c>
      <c r="H147" s="448">
        <v>1878.383333333333</v>
      </c>
      <c r="I147" s="448">
        <v>1917.1666666666663</v>
      </c>
      <c r="J147" s="448">
        <v>1946.333333333333</v>
      </c>
      <c r="K147" s="447">
        <v>1888</v>
      </c>
      <c r="L147" s="447">
        <v>1820.05</v>
      </c>
      <c r="M147" s="447">
        <v>0.48814999999999997</v>
      </c>
    </row>
    <row r="148" spans="1:13">
      <c r="A148" s="245">
        <v>138</v>
      </c>
      <c r="B148" s="450" t="s">
        <v>235</v>
      </c>
      <c r="C148" s="447">
        <v>66.45</v>
      </c>
      <c r="D148" s="448">
        <v>67.316666666666663</v>
      </c>
      <c r="E148" s="448">
        <v>65.133333333333326</v>
      </c>
      <c r="F148" s="448">
        <v>63.816666666666663</v>
      </c>
      <c r="G148" s="448">
        <v>61.633333333333326</v>
      </c>
      <c r="H148" s="448">
        <v>68.633333333333326</v>
      </c>
      <c r="I148" s="448">
        <v>70.816666666666663</v>
      </c>
      <c r="J148" s="448">
        <v>72.133333333333326</v>
      </c>
      <c r="K148" s="447">
        <v>69.5</v>
      </c>
      <c r="L148" s="447">
        <v>66</v>
      </c>
      <c r="M148" s="447">
        <v>64.067949999999996</v>
      </c>
    </row>
    <row r="149" spans="1:13">
      <c r="A149" s="245">
        <v>139</v>
      </c>
      <c r="B149" s="450" t="s">
        <v>94</v>
      </c>
      <c r="C149" s="447">
        <v>2633.5</v>
      </c>
      <c r="D149" s="448">
        <v>2632.2333333333331</v>
      </c>
      <c r="E149" s="448">
        <v>2608.3166666666662</v>
      </c>
      <c r="F149" s="448">
        <v>2583.1333333333332</v>
      </c>
      <c r="G149" s="448">
        <v>2559.2166666666662</v>
      </c>
      <c r="H149" s="448">
        <v>2657.4166666666661</v>
      </c>
      <c r="I149" s="448">
        <v>2681.333333333333</v>
      </c>
      <c r="J149" s="448">
        <v>2706.516666666666</v>
      </c>
      <c r="K149" s="447">
        <v>2656.15</v>
      </c>
      <c r="L149" s="447">
        <v>2607.0500000000002</v>
      </c>
      <c r="M149" s="447">
        <v>10.260400000000001</v>
      </c>
    </row>
    <row r="150" spans="1:13">
      <c r="A150" s="245">
        <v>140</v>
      </c>
      <c r="B150" s="450" t="s">
        <v>351</v>
      </c>
      <c r="C150" s="447">
        <v>214.55</v>
      </c>
      <c r="D150" s="448">
        <v>215.45000000000002</v>
      </c>
      <c r="E150" s="448">
        <v>212.90000000000003</v>
      </c>
      <c r="F150" s="448">
        <v>211.25000000000003</v>
      </c>
      <c r="G150" s="448">
        <v>208.70000000000005</v>
      </c>
      <c r="H150" s="448">
        <v>217.10000000000002</v>
      </c>
      <c r="I150" s="448">
        <v>219.65000000000003</v>
      </c>
      <c r="J150" s="448">
        <v>221.3</v>
      </c>
      <c r="K150" s="447">
        <v>218</v>
      </c>
      <c r="L150" s="447">
        <v>213.8</v>
      </c>
      <c r="M150" s="447">
        <v>1.1694800000000001</v>
      </c>
    </row>
    <row r="151" spans="1:13">
      <c r="A151" s="245">
        <v>141</v>
      </c>
      <c r="B151" s="450" t="s">
        <v>236</v>
      </c>
      <c r="C151" s="447">
        <v>504.25</v>
      </c>
      <c r="D151" s="448">
        <v>503.5333333333333</v>
      </c>
      <c r="E151" s="448">
        <v>496.36666666666662</v>
      </c>
      <c r="F151" s="448">
        <v>488.48333333333329</v>
      </c>
      <c r="G151" s="448">
        <v>481.31666666666661</v>
      </c>
      <c r="H151" s="448">
        <v>511.41666666666663</v>
      </c>
      <c r="I151" s="448">
        <v>518.58333333333337</v>
      </c>
      <c r="J151" s="448">
        <v>526.4666666666667</v>
      </c>
      <c r="K151" s="447">
        <v>510.7</v>
      </c>
      <c r="L151" s="447">
        <v>495.65</v>
      </c>
      <c r="M151" s="447">
        <v>6.5534499999999998</v>
      </c>
    </row>
    <row r="152" spans="1:13">
      <c r="A152" s="245">
        <v>142</v>
      </c>
      <c r="B152" s="450" t="s">
        <v>237</v>
      </c>
      <c r="C152" s="447">
        <v>1492.65</v>
      </c>
      <c r="D152" s="448">
        <v>1474.2166666666665</v>
      </c>
      <c r="E152" s="448">
        <v>1448.4333333333329</v>
      </c>
      <c r="F152" s="448">
        <v>1404.2166666666665</v>
      </c>
      <c r="G152" s="448">
        <v>1378.4333333333329</v>
      </c>
      <c r="H152" s="448">
        <v>1518.4333333333329</v>
      </c>
      <c r="I152" s="448">
        <v>1544.2166666666662</v>
      </c>
      <c r="J152" s="448">
        <v>1588.4333333333329</v>
      </c>
      <c r="K152" s="447">
        <v>1500</v>
      </c>
      <c r="L152" s="447">
        <v>1430</v>
      </c>
      <c r="M152" s="447">
        <v>2.3165100000000001</v>
      </c>
    </row>
    <row r="153" spans="1:13">
      <c r="A153" s="245">
        <v>143</v>
      </c>
      <c r="B153" s="450" t="s">
        <v>238</v>
      </c>
      <c r="C153" s="447">
        <v>85.2</v>
      </c>
      <c r="D153" s="448">
        <v>85.300000000000011</v>
      </c>
      <c r="E153" s="448">
        <v>84.200000000000017</v>
      </c>
      <c r="F153" s="448">
        <v>83.2</v>
      </c>
      <c r="G153" s="448">
        <v>82.100000000000009</v>
      </c>
      <c r="H153" s="448">
        <v>86.300000000000026</v>
      </c>
      <c r="I153" s="448">
        <v>87.40000000000002</v>
      </c>
      <c r="J153" s="448">
        <v>88.400000000000034</v>
      </c>
      <c r="K153" s="447">
        <v>86.4</v>
      </c>
      <c r="L153" s="447">
        <v>84.3</v>
      </c>
      <c r="M153" s="447">
        <v>88.159719999999993</v>
      </c>
    </row>
    <row r="154" spans="1:13">
      <c r="A154" s="245">
        <v>144</v>
      </c>
      <c r="B154" s="450" t="s">
        <v>95</v>
      </c>
      <c r="C154" s="447">
        <v>91.35</v>
      </c>
      <c r="D154" s="448">
        <v>92.666666666666671</v>
      </c>
      <c r="E154" s="448">
        <v>89.533333333333346</v>
      </c>
      <c r="F154" s="448">
        <v>87.716666666666669</v>
      </c>
      <c r="G154" s="448">
        <v>84.583333333333343</v>
      </c>
      <c r="H154" s="448">
        <v>94.483333333333348</v>
      </c>
      <c r="I154" s="448">
        <v>97.616666666666674</v>
      </c>
      <c r="J154" s="448">
        <v>99.433333333333351</v>
      </c>
      <c r="K154" s="447">
        <v>95.8</v>
      </c>
      <c r="L154" s="447">
        <v>90.85</v>
      </c>
      <c r="M154" s="447">
        <v>50.556699999999999</v>
      </c>
    </row>
    <row r="155" spans="1:13">
      <c r="A155" s="245">
        <v>145</v>
      </c>
      <c r="B155" s="450" t="s">
        <v>352</v>
      </c>
      <c r="C155" s="447">
        <v>697.65</v>
      </c>
      <c r="D155" s="448">
        <v>703.11666666666667</v>
      </c>
      <c r="E155" s="448">
        <v>689.5333333333333</v>
      </c>
      <c r="F155" s="448">
        <v>681.41666666666663</v>
      </c>
      <c r="G155" s="448">
        <v>667.83333333333326</v>
      </c>
      <c r="H155" s="448">
        <v>711.23333333333335</v>
      </c>
      <c r="I155" s="448">
        <v>724.81666666666661</v>
      </c>
      <c r="J155" s="448">
        <v>732.93333333333339</v>
      </c>
      <c r="K155" s="447">
        <v>716.7</v>
      </c>
      <c r="L155" s="447">
        <v>695</v>
      </c>
      <c r="M155" s="447">
        <v>0.55979999999999996</v>
      </c>
    </row>
    <row r="156" spans="1:13">
      <c r="A156" s="245">
        <v>146</v>
      </c>
      <c r="B156" s="450" t="s">
        <v>96</v>
      </c>
      <c r="C156" s="447">
        <v>1137.9000000000001</v>
      </c>
      <c r="D156" s="448">
        <v>1142.4333333333334</v>
      </c>
      <c r="E156" s="448">
        <v>1130.4666666666667</v>
      </c>
      <c r="F156" s="448">
        <v>1123.0333333333333</v>
      </c>
      <c r="G156" s="448">
        <v>1111.0666666666666</v>
      </c>
      <c r="H156" s="448">
        <v>1149.8666666666668</v>
      </c>
      <c r="I156" s="448">
        <v>1161.8333333333335</v>
      </c>
      <c r="J156" s="448">
        <v>1169.2666666666669</v>
      </c>
      <c r="K156" s="447">
        <v>1154.4000000000001</v>
      </c>
      <c r="L156" s="447">
        <v>1135</v>
      </c>
      <c r="M156" s="447">
        <v>16.81362</v>
      </c>
    </row>
    <row r="157" spans="1:13">
      <c r="A157" s="245">
        <v>147</v>
      </c>
      <c r="B157" s="450" t="s">
        <v>97</v>
      </c>
      <c r="C157" s="447">
        <v>190.2</v>
      </c>
      <c r="D157" s="448">
        <v>190.70000000000002</v>
      </c>
      <c r="E157" s="448">
        <v>189.00000000000003</v>
      </c>
      <c r="F157" s="448">
        <v>187.8</v>
      </c>
      <c r="G157" s="448">
        <v>186.10000000000002</v>
      </c>
      <c r="H157" s="448">
        <v>191.90000000000003</v>
      </c>
      <c r="I157" s="448">
        <v>193.60000000000002</v>
      </c>
      <c r="J157" s="448">
        <v>194.80000000000004</v>
      </c>
      <c r="K157" s="447">
        <v>192.4</v>
      </c>
      <c r="L157" s="447">
        <v>189.5</v>
      </c>
      <c r="M157" s="447">
        <v>27.829170000000001</v>
      </c>
    </row>
    <row r="158" spans="1:13">
      <c r="A158" s="245">
        <v>148</v>
      </c>
      <c r="B158" s="450" t="s">
        <v>354</v>
      </c>
      <c r="C158" s="447">
        <v>347.55</v>
      </c>
      <c r="D158" s="448">
        <v>345.34999999999997</v>
      </c>
      <c r="E158" s="448">
        <v>337.19999999999993</v>
      </c>
      <c r="F158" s="448">
        <v>326.84999999999997</v>
      </c>
      <c r="G158" s="448">
        <v>318.69999999999993</v>
      </c>
      <c r="H158" s="448">
        <v>355.69999999999993</v>
      </c>
      <c r="I158" s="448">
        <v>363.84999999999991</v>
      </c>
      <c r="J158" s="448">
        <v>374.19999999999993</v>
      </c>
      <c r="K158" s="447">
        <v>353.5</v>
      </c>
      <c r="L158" s="447">
        <v>335</v>
      </c>
      <c r="M158" s="447">
        <v>5.9146599999999996</v>
      </c>
    </row>
    <row r="159" spans="1:13">
      <c r="A159" s="245">
        <v>149</v>
      </c>
      <c r="B159" s="450" t="s">
        <v>98</v>
      </c>
      <c r="C159" s="447">
        <v>87</v>
      </c>
      <c r="D159" s="448">
        <v>87.09999999999998</v>
      </c>
      <c r="E159" s="448">
        <v>86.499999999999957</v>
      </c>
      <c r="F159" s="448">
        <v>85.999999999999972</v>
      </c>
      <c r="G159" s="448">
        <v>85.399999999999949</v>
      </c>
      <c r="H159" s="448">
        <v>87.599999999999966</v>
      </c>
      <c r="I159" s="448">
        <v>88.199999999999989</v>
      </c>
      <c r="J159" s="448">
        <v>88.699999999999974</v>
      </c>
      <c r="K159" s="447">
        <v>87.7</v>
      </c>
      <c r="L159" s="447">
        <v>86.6</v>
      </c>
      <c r="M159" s="447">
        <v>208.4485</v>
      </c>
    </row>
    <row r="160" spans="1:13">
      <c r="A160" s="245">
        <v>150</v>
      </c>
      <c r="B160" s="450" t="s">
        <v>355</v>
      </c>
      <c r="C160" s="447">
        <v>3258.55</v>
      </c>
      <c r="D160" s="448">
        <v>3312.8666666666668</v>
      </c>
      <c r="E160" s="448">
        <v>3191.7333333333336</v>
      </c>
      <c r="F160" s="448">
        <v>3124.916666666667</v>
      </c>
      <c r="G160" s="448">
        <v>3003.7833333333338</v>
      </c>
      <c r="H160" s="448">
        <v>3379.6833333333334</v>
      </c>
      <c r="I160" s="448">
        <v>3500.8166666666666</v>
      </c>
      <c r="J160" s="448">
        <v>3567.6333333333332</v>
      </c>
      <c r="K160" s="447">
        <v>3434</v>
      </c>
      <c r="L160" s="447">
        <v>3246.05</v>
      </c>
      <c r="M160" s="447">
        <v>0.64437999999999995</v>
      </c>
    </row>
    <row r="161" spans="1:13">
      <c r="A161" s="245">
        <v>151</v>
      </c>
      <c r="B161" s="450" t="s">
        <v>356</v>
      </c>
      <c r="C161" s="447">
        <v>453.55</v>
      </c>
      <c r="D161" s="448">
        <v>458.73333333333329</v>
      </c>
      <c r="E161" s="448">
        <v>437.46666666666658</v>
      </c>
      <c r="F161" s="448">
        <v>421.38333333333327</v>
      </c>
      <c r="G161" s="448">
        <v>400.11666666666656</v>
      </c>
      <c r="H161" s="448">
        <v>474.81666666666661</v>
      </c>
      <c r="I161" s="448">
        <v>496.08333333333337</v>
      </c>
      <c r="J161" s="448">
        <v>512.16666666666663</v>
      </c>
      <c r="K161" s="447">
        <v>480</v>
      </c>
      <c r="L161" s="447">
        <v>442.65</v>
      </c>
      <c r="M161" s="447">
        <v>48.914160000000003</v>
      </c>
    </row>
    <row r="162" spans="1:13">
      <c r="A162" s="245">
        <v>152</v>
      </c>
      <c r="B162" s="450" t="s">
        <v>357</v>
      </c>
      <c r="C162" s="447">
        <v>171.05</v>
      </c>
      <c r="D162" s="448">
        <v>170.23333333333335</v>
      </c>
      <c r="E162" s="448">
        <v>167.31666666666669</v>
      </c>
      <c r="F162" s="448">
        <v>163.58333333333334</v>
      </c>
      <c r="G162" s="448">
        <v>160.66666666666669</v>
      </c>
      <c r="H162" s="448">
        <v>173.9666666666667</v>
      </c>
      <c r="I162" s="448">
        <v>176.88333333333333</v>
      </c>
      <c r="J162" s="448">
        <v>180.6166666666667</v>
      </c>
      <c r="K162" s="447">
        <v>173.15</v>
      </c>
      <c r="L162" s="447">
        <v>166.5</v>
      </c>
      <c r="M162" s="447">
        <v>20.740739999999999</v>
      </c>
    </row>
    <row r="163" spans="1:13">
      <c r="A163" s="245">
        <v>153</v>
      </c>
      <c r="B163" s="450" t="s">
        <v>358</v>
      </c>
      <c r="C163" s="447">
        <v>138.94999999999999</v>
      </c>
      <c r="D163" s="448">
        <v>139.43333333333331</v>
      </c>
      <c r="E163" s="448">
        <v>136.51666666666662</v>
      </c>
      <c r="F163" s="448">
        <v>134.08333333333331</v>
      </c>
      <c r="G163" s="448">
        <v>131.16666666666663</v>
      </c>
      <c r="H163" s="448">
        <v>141.86666666666662</v>
      </c>
      <c r="I163" s="448">
        <v>144.7833333333333</v>
      </c>
      <c r="J163" s="448">
        <v>147.21666666666661</v>
      </c>
      <c r="K163" s="447">
        <v>142.35</v>
      </c>
      <c r="L163" s="447">
        <v>137</v>
      </c>
      <c r="M163" s="447">
        <v>36.036819999999999</v>
      </c>
    </row>
    <row r="164" spans="1:13">
      <c r="A164" s="245">
        <v>154</v>
      </c>
      <c r="B164" s="450" t="s">
        <v>359</v>
      </c>
      <c r="C164" s="447">
        <v>227.25</v>
      </c>
      <c r="D164" s="448">
        <v>226.83333333333334</v>
      </c>
      <c r="E164" s="448">
        <v>224.91666666666669</v>
      </c>
      <c r="F164" s="448">
        <v>222.58333333333334</v>
      </c>
      <c r="G164" s="448">
        <v>220.66666666666669</v>
      </c>
      <c r="H164" s="448">
        <v>229.16666666666669</v>
      </c>
      <c r="I164" s="448">
        <v>231.08333333333337</v>
      </c>
      <c r="J164" s="448">
        <v>233.41666666666669</v>
      </c>
      <c r="K164" s="447">
        <v>228.75</v>
      </c>
      <c r="L164" s="447">
        <v>224.5</v>
      </c>
      <c r="M164" s="447">
        <v>16.186229999999998</v>
      </c>
    </row>
    <row r="165" spans="1:13">
      <c r="A165" s="245">
        <v>155</v>
      </c>
      <c r="B165" s="450" t="s">
        <v>239</v>
      </c>
      <c r="C165" s="447">
        <v>6.9</v>
      </c>
      <c r="D165" s="448">
        <v>6.95</v>
      </c>
      <c r="E165" s="448">
        <v>6.8000000000000007</v>
      </c>
      <c r="F165" s="448">
        <v>6.7</v>
      </c>
      <c r="G165" s="448">
        <v>6.5500000000000007</v>
      </c>
      <c r="H165" s="448">
        <v>7.0500000000000007</v>
      </c>
      <c r="I165" s="448">
        <v>7.2000000000000011</v>
      </c>
      <c r="J165" s="448">
        <v>7.3000000000000007</v>
      </c>
      <c r="K165" s="447">
        <v>7.1</v>
      </c>
      <c r="L165" s="447">
        <v>6.85</v>
      </c>
      <c r="M165" s="447">
        <v>47.047379999999997</v>
      </c>
    </row>
    <row r="166" spans="1:13">
      <c r="A166" s="245">
        <v>156</v>
      </c>
      <c r="B166" s="450" t="s">
        <v>240</v>
      </c>
      <c r="C166" s="447">
        <v>45.95</v>
      </c>
      <c r="D166" s="448">
        <v>46.016666666666673</v>
      </c>
      <c r="E166" s="448">
        <v>45.633333333333347</v>
      </c>
      <c r="F166" s="448">
        <v>45.316666666666677</v>
      </c>
      <c r="G166" s="448">
        <v>44.933333333333351</v>
      </c>
      <c r="H166" s="448">
        <v>46.333333333333343</v>
      </c>
      <c r="I166" s="448">
        <v>46.716666666666669</v>
      </c>
      <c r="J166" s="448">
        <v>47.033333333333339</v>
      </c>
      <c r="K166" s="447">
        <v>46.4</v>
      </c>
      <c r="L166" s="447">
        <v>45.7</v>
      </c>
      <c r="M166" s="447">
        <v>15.51886</v>
      </c>
    </row>
    <row r="167" spans="1:13">
      <c r="A167" s="245">
        <v>157</v>
      </c>
      <c r="B167" s="450" t="s">
        <v>99</v>
      </c>
      <c r="C167" s="447">
        <v>152.1</v>
      </c>
      <c r="D167" s="448">
        <v>153.19999999999999</v>
      </c>
      <c r="E167" s="448">
        <v>150.59999999999997</v>
      </c>
      <c r="F167" s="448">
        <v>149.09999999999997</v>
      </c>
      <c r="G167" s="448">
        <v>146.49999999999994</v>
      </c>
      <c r="H167" s="448">
        <v>154.69999999999999</v>
      </c>
      <c r="I167" s="448">
        <v>157.30000000000001</v>
      </c>
      <c r="J167" s="448">
        <v>158.80000000000001</v>
      </c>
      <c r="K167" s="447">
        <v>155.80000000000001</v>
      </c>
      <c r="L167" s="447">
        <v>151.69999999999999</v>
      </c>
      <c r="M167" s="447">
        <v>86.746350000000007</v>
      </c>
    </row>
    <row r="168" spans="1:13">
      <c r="A168" s="245">
        <v>158</v>
      </c>
      <c r="B168" s="450" t="s">
        <v>360</v>
      </c>
      <c r="C168" s="447">
        <v>289.2</v>
      </c>
      <c r="D168" s="448">
        <v>284.65000000000003</v>
      </c>
      <c r="E168" s="448">
        <v>273.80000000000007</v>
      </c>
      <c r="F168" s="448">
        <v>258.40000000000003</v>
      </c>
      <c r="G168" s="448">
        <v>247.55000000000007</v>
      </c>
      <c r="H168" s="448">
        <v>300.05000000000007</v>
      </c>
      <c r="I168" s="448">
        <v>310.90000000000009</v>
      </c>
      <c r="J168" s="448">
        <v>326.30000000000007</v>
      </c>
      <c r="K168" s="447">
        <v>295.5</v>
      </c>
      <c r="L168" s="447">
        <v>269.25</v>
      </c>
      <c r="M168" s="447">
        <v>9.5430499999999991</v>
      </c>
    </row>
    <row r="169" spans="1:13">
      <c r="A169" s="245">
        <v>159</v>
      </c>
      <c r="B169" s="450" t="s">
        <v>361</v>
      </c>
      <c r="C169" s="447">
        <v>264.95</v>
      </c>
      <c r="D169" s="448">
        <v>265.05</v>
      </c>
      <c r="E169" s="448">
        <v>260.15000000000003</v>
      </c>
      <c r="F169" s="448">
        <v>255.35000000000002</v>
      </c>
      <c r="G169" s="448">
        <v>250.45000000000005</v>
      </c>
      <c r="H169" s="448">
        <v>269.85000000000002</v>
      </c>
      <c r="I169" s="448">
        <v>274.75</v>
      </c>
      <c r="J169" s="448">
        <v>279.55</v>
      </c>
      <c r="K169" s="447">
        <v>269.95</v>
      </c>
      <c r="L169" s="447">
        <v>260.25</v>
      </c>
      <c r="M169" s="447">
        <v>4.6558900000000003</v>
      </c>
    </row>
    <row r="170" spans="1:13">
      <c r="A170" s="245">
        <v>160</v>
      </c>
      <c r="B170" s="450" t="s">
        <v>744</v>
      </c>
      <c r="C170" s="447">
        <v>5177</v>
      </c>
      <c r="D170" s="448">
        <v>5207.6166666666668</v>
      </c>
      <c r="E170" s="448">
        <v>5095.2333333333336</v>
      </c>
      <c r="F170" s="448">
        <v>5013.4666666666672</v>
      </c>
      <c r="G170" s="448">
        <v>4901.0833333333339</v>
      </c>
      <c r="H170" s="448">
        <v>5289.3833333333332</v>
      </c>
      <c r="I170" s="448">
        <v>5401.7666666666664</v>
      </c>
      <c r="J170" s="448">
        <v>5483.5333333333328</v>
      </c>
      <c r="K170" s="447">
        <v>5320</v>
      </c>
      <c r="L170" s="447">
        <v>5125.8500000000004</v>
      </c>
      <c r="M170" s="447">
        <v>0.83059000000000005</v>
      </c>
    </row>
    <row r="171" spans="1:13">
      <c r="A171" s="245">
        <v>161</v>
      </c>
      <c r="B171" s="450" t="s">
        <v>102</v>
      </c>
      <c r="C171" s="447">
        <v>27.2</v>
      </c>
      <c r="D171" s="448">
        <v>27.166666666666668</v>
      </c>
      <c r="E171" s="448">
        <v>26.583333333333336</v>
      </c>
      <c r="F171" s="448">
        <v>25.966666666666669</v>
      </c>
      <c r="G171" s="448">
        <v>25.383333333333336</v>
      </c>
      <c r="H171" s="448">
        <v>27.783333333333335</v>
      </c>
      <c r="I171" s="448">
        <v>28.366666666666671</v>
      </c>
      <c r="J171" s="448">
        <v>28.983333333333334</v>
      </c>
      <c r="K171" s="447">
        <v>27.75</v>
      </c>
      <c r="L171" s="447">
        <v>26.55</v>
      </c>
      <c r="M171" s="447">
        <v>578.63432</v>
      </c>
    </row>
    <row r="172" spans="1:13">
      <c r="A172" s="245">
        <v>162</v>
      </c>
      <c r="B172" s="450" t="s">
        <v>362</v>
      </c>
      <c r="C172" s="447">
        <v>3058.6</v>
      </c>
      <c r="D172" s="448">
        <v>3066.65</v>
      </c>
      <c r="E172" s="448">
        <v>3033.3</v>
      </c>
      <c r="F172" s="448">
        <v>3008</v>
      </c>
      <c r="G172" s="448">
        <v>2974.65</v>
      </c>
      <c r="H172" s="448">
        <v>3091.9500000000003</v>
      </c>
      <c r="I172" s="448">
        <v>3125.2999999999997</v>
      </c>
      <c r="J172" s="448">
        <v>3150.6000000000004</v>
      </c>
      <c r="K172" s="447">
        <v>3100</v>
      </c>
      <c r="L172" s="447">
        <v>3041.35</v>
      </c>
      <c r="M172" s="447">
        <v>0.45728000000000002</v>
      </c>
    </row>
    <row r="173" spans="1:13">
      <c r="A173" s="245">
        <v>163</v>
      </c>
      <c r="B173" s="450" t="s">
        <v>745</v>
      </c>
      <c r="C173" s="447">
        <v>187.8</v>
      </c>
      <c r="D173" s="448">
        <v>186.54999999999998</v>
      </c>
      <c r="E173" s="448">
        <v>184.09999999999997</v>
      </c>
      <c r="F173" s="448">
        <v>180.39999999999998</v>
      </c>
      <c r="G173" s="448">
        <v>177.94999999999996</v>
      </c>
      <c r="H173" s="448">
        <v>190.24999999999997</v>
      </c>
      <c r="I173" s="448">
        <v>192.69999999999996</v>
      </c>
      <c r="J173" s="448">
        <v>196.39999999999998</v>
      </c>
      <c r="K173" s="447">
        <v>189</v>
      </c>
      <c r="L173" s="447">
        <v>182.85</v>
      </c>
      <c r="M173" s="447">
        <v>5.4281100000000002</v>
      </c>
    </row>
    <row r="174" spans="1:13">
      <c r="A174" s="245">
        <v>164</v>
      </c>
      <c r="B174" s="450" t="s">
        <v>363</v>
      </c>
      <c r="C174" s="447">
        <v>2813.25</v>
      </c>
      <c r="D174" s="448">
        <v>2840.7666666666664</v>
      </c>
      <c r="E174" s="448">
        <v>2752.5333333333328</v>
      </c>
      <c r="F174" s="448">
        <v>2691.8166666666666</v>
      </c>
      <c r="G174" s="448">
        <v>2603.583333333333</v>
      </c>
      <c r="H174" s="448">
        <v>2901.4833333333327</v>
      </c>
      <c r="I174" s="448">
        <v>2989.7166666666662</v>
      </c>
      <c r="J174" s="448">
        <v>3050.4333333333325</v>
      </c>
      <c r="K174" s="447">
        <v>2929</v>
      </c>
      <c r="L174" s="447">
        <v>2780.05</v>
      </c>
      <c r="M174" s="447">
        <v>0.23369000000000001</v>
      </c>
    </row>
    <row r="175" spans="1:13">
      <c r="A175" s="245">
        <v>165</v>
      </c>
      <c r="B175" s="450" t="s">
        <v>241</v>
      </c>
      <c r="C175" s="447">
        <v>193.4</v>
      </c>
      <c r="D175" s="448">
        <v>193.91666666666666</v>
      </c>
      <c r="E175" s="448">
        <v>192.48333333333332</v>
      </c>
      <c r="F175" s="448">
        <v>191.56666666666666</v>
      </c>
      <c r="G175" s="448">
        <v>190.13333333333333</v>
      </c>
      <c r="H175" s="448">
        <v>194.83333333333331</v>
      </c>
      <c r="I175" s="448">
        <v>196.26666666666665</v>
      </c>
      <c r="J175" s="448">
        <v>197.18333333333331</v>
      </c>
      <c r="K175" s="447">
        <v>195.35</v>
      </c>
      <c r="L175" s="447">
        <v>193</v>
      </c>
      <c r="M175" s="447">
        <v>1.87815</v>
      </c>
    </row>
    <row r="176" spans="1:13">
      <c r="A176" s="245">
        <v>166</v>
      </c>
      <c r="B176" s="450" t="s">
        <v>364</v>
      </c>
      <c r="C176" s="447">
        <v>5574.6</v>
      </c>
      <c r="D176" s="448">
        <v>5566.4500000000007</v>
      </c>
      <c r="E176" s="448">
        <v>5498.8500000000013</v>
      </c>
      <c r="F176" s="448">
        <v>5423.1</v>
      </c>
      <c r="G176" s="448">
        <v>5355.5000000000009</v>
      </c>
      <c r="H176" s="448">
        <v>5642.2000000000016</v>
      </c>
      <c r="I176" s="448">
        <v>5709.8</v>
      </c>
      <c r="J176" s="448">
        <v>5785.550000000002</v>
      </c>
      <c r="K176" s="447">
        <v>5634.05</v>
      </c>
      <c r="L176" s="447">
        <v>5490.7</v>
      </c>
      <c r="M176" s="447">
        <v>0.22755</v>
      </c>
    </row>
    <row r="177" spans="1:13">
      <c r="A177" s="245">
        <v>167</v>
      </c>
      <c r="B177" s="450" t="s">
        <v>365</v>
      </c>
      <c r="C177" s="447">
        <v>1464.05</v>
      </c>
      <c r="D177" s="448">
        <v>1465.3500000000001</v>
      </c>
      <c r="E177" s="448">
        <v>1455.7000000000003</v>
      </c>
      <c r="F177" s="448">
        <v>1447.3500000000001</v>
      </c>
      <c r="G177" s="448">
        <v>1437.7000000000003</v>
      </c>
      <c r="H177" s="448">
        <v>1473.7000000000003</v>
      </c>
      <c r="I177" s="448">
        <v>1483.3500000000004</v>
      </c>
      <c r="J177" s="448">
        <v>1491.7000000000003</v>
      </c>
      <c r="K177" s="447">
        <v>1475</v>
      </c>
      <c r="L177" s="447">
        <v>1457</v>
      </c>
      <c r="M177" s="447">
        <v>0.22466</v>
      </c>
    </row>
    <row r="178" spans="1:13">
      <c r="A178" s="245">
        <v>168</v>
      </c>
      <c r="B178" s="450" t="s">
        <v>100</v>
      </c>
      <c r="C178" s="447">
        <v>608.4</v>
      </c>
      <c r="D178" s="448">
        <v>606.81666666666661</v>
      </c>
      <c r="E178" s="448">
        <v>598.68333333333317</v>
      </c>
      <c r="F178" s="448">
        <v>588.96666666666658</v>
      </c>
      <c r="G178" s="448">
        <v>580.83333333333314</v>
      </c>
      <c r="H178" s="448">
        <v>616.53333333333319</v>
      </c>
      <c r="I178" s="448">
        <v>624.66666666666663</v>
      </c>
      <c r="J178" s="448">
        <v>634.38333333333321</v>
      </c>
      <c r="K178" s="447">
        <v>614.95000000000005</v>
      </c>
      <c r="L178" s="447">
        <v>597.1</v>
      </c>
      <c r="M178" s="447">
        <v>22.513590000000001</v>
      </c>
    </row>
    <row r="179" spans="1:13">
      <c r="A179" s="245">
        <v>169</v>
      </c>
      <c r="B179" s="450" t="s">
        <v>366</v>
      </c>
      <c r="C179" s="447">
        <v>905.25</v>
      </c>
      <c r="D179" s="448">
        <v>905.76666666666677</v>
      </c>
      <c r="E179" s="448">
        <v>901.53333333333353</v>
      </c>
      <c r="F179" s="448">
        <v>897.81666666666672</v>
      </c>
      <c r="G179" s="448">
        <v>893.58333333333348</v>
      </c>
      <c r="H179" s="448">
        <v>909.48333333333358</v>
      </c>
      <c r="I179" s="448">
        <v>913.71666666666692</v>
      </c>
      <c r="J179" s="448">
        <v>917.43333333333362</v>
      </c>
      <c r="K179" s="447">
        <v>910</v>
      </c>
      <c r="L179" s="447">
        <v>902.05</v>
      </c>
      <c r="M179" s="447">
        <v>0.25982</v>
      </c>
    </row>
    <row r="180" spans="1:13">
      <c r="A180" s="245">
        <v>170</v>
      </c>
      <c r="B180" s="450" t="s">
        <v>242</v>
      </c>
      <c r="C180" s="447">
        <v>548.29999999999995</v>
      </c>
      <c r="D180" s="448">
        <v>551.4666666666667</v>
      </c>
      <c r="E180" s="448">
        <v>542.93333333333339</v>
      </c>
      <c r="F180" s="448">
        <v>537.56666666666672</v>
      </c>
      <c r="G180" s="448">
        <v>529.03333333333342</v>
      </c>
      <c r="H180" s="448">
        <v>556.83333333333337</v>
      </c>
      <c r="I180" s="448">
        <v>565.36666666666667</v>
      </c>
      <c r="J180" s="448">
        <v>570.73333333333335</v>
      </c>
      <c r="K180" s="447">
        <v>560</v>
      </c>
      <c r="L180" s="447">
        <v>546.1</v>
      </c>
      <c r="M180" s="447">
        <v>1.3171200000000001</v>
      </c>
    </row>
    <row r="181" spans="1:13">
      <c r="A181" s="245">
        <v>171</v>
      </c>
      <c r="B181" s="450" t="s">
        <v>103</v>
      </c>
      <c r="C181" s="447">
        <v>824.9</v>
      </c>
      <c r="D181" s="448">
        <v>818.11666666666667</v>
      </c>
      <c r="E181" s="448">
        <v>808.83333333333337</v>
      </c>
      <c r="F181" s="448">
        <v>792.76666666666665</v>
      </c>
      <c r="G181" s="448">
        <v>783.48333333333335</v>
      </c>
      <c r="H181" s="448">
        <v>834.18333333333339</v>
      </c>
      <c r="I181" s="448">
        <v>843.4666666666667</v>
      </c>
      <c r="J181" s="448">
        <v>859.53333333333342</v>
      </c>
      <c r="K181" s="447">
        <v>827.4</v>
      </c>
      <c r="L181" s="447">
        <v>802.05</v>
      </c>
      <c r="M181" s="447">
        <v>17.981719999999999</v>
      </c>
    </row>
    <row r="182" spans="1:13">
      <c r="A182" s="245">
        <v>172</v>
      </c>
      <c r="B182" s="450" t="s">
        <v>243</v>
      </c>
      <c r="C182" s="447">
        <v>552.79999999999995</v>
      </c>
      <c r="D182" s="448">
        <v>556.06666666666661</v>
      </c>
      <c r="E182" s="448">
        <v>547.73333333333323</v>
      </c>
      <c r="F182" s="448">
        <v>542.66666666666663</v>
      </c>
      <c r="G182" s="448">
        <v>534.33333333333326</v>
      </c>
      <c r="H182" s="448">
        <v>561.13333333333321</v>
      </c>
      <c r="I182" s="448">
        <v>569.4666666666667</v>
      </c>
      <c r="J182" s="448">
        <v>574.53333333333319</v>
      </c>
      <c r="K182" s="447">
        <v>564.4</v>
      </c>
      <c r="L182" s="447">
        <v>551</v>
      </c>
      <c r="M182" s="447">
        <v>2.3712</v>
      </c>
    </row>
    <row r="183" spans="1:13">
      <c r="A183" s="245">
        <v>173</v>
      </c>
      <c r="B183" s="450" t="s">
        <v>244</v>
      </c>
      <c r="C183" s="447">
        <v>1348.55</v>
      </c>
      <c r="D183" s="448">
        <v>1347.6000000000001</v>
      </c>
      <c r="E183" s="448">
        <v>1335.5000000000002</v>
      </c>
      <c r="F183" s="448">
        <v>1322.45</v>
      </c>
      <c r="G183" s="448">
        <v>1310.3500000000001</v>
      </c>
      <c r="H183" s="448">
        <v>1360.6500000000003</v>
      </c>
      <c r="I183" s="448">
        <v>1372.7500000000002</v>
      </c>
      <c r="J183" s="448">
        <v>1385.8000000000004</v>
      </c>
      <c r="K183" s="447">
        <v>1359.7</v>
      </c>
      <c r="L183" s="447">
        <v>1334.55</v>
      </c>
      <c r="M183" s="447">
        <v>7.95763</v>
      </c>
    </row>
    <row r="184" spans="1:13">
      <c r="A184" s="245">
        <v>174</v>
      </c>
      <c r="B184" s="450" t="s">
        <v>367</v>
      </c>
      <c r="C184" s="447">
        <v>318.85000000000002</v>
      </c>
      <c r="D184" s="448">
        <v>320.11666666666667</v>
      </c>
      <c r="E184" s="448">
        <v>316.88333333333333</v>
      </c>
      <c r="F184" s="448">
        <v>314.91666666666663</v>
      </c>
      <c r="G184" s="448">
        <v>311.68333333333328</v>
      </c>
      <c r="H184" s="448">
        <v>322.08333333333337</v>
      </c>
      <c r="I184" s="448">
        <v>325.31666666666672</v>
      </c>
      <c r="J184" s="448">
        <v>327.28333333333342</v>
      </c>
      <c r="K184" s="447">
        <v>323.35000000000002</v>
      </c>
      <c r="L184" s="447">
        <v>318.14999999999998</v>
      </c>
      <c r="M184" s="447">
        <v>16.441590000000001</v>
      </c>
    </row>
    <row r="185" spans="1:13">
      <c r="A185" s="245">
        <v>175</v>
      </c>
      <c r="B185" s="450" t="s">
        <v>245</v>
      </c>
      <c r="C185" s="447">
        <v>758.65</v>
      </c>
      <c r="D185" s="448">
        <v>769.19999999999993</v>
      </c>
      <c r="E185" s="448">
        <v>744.09999999999991</v>
      </c>
      <c r="F185" s="448">
        <v>729.55</v>
      </c>
      <c r="G185" s="448">
        <v>704.44999999999993</v>
      </c>
      <c r="H185" s="448">
        <v>783.74999999999989</v>
      </c>
      <c r="I185" s="448">
        <v>808.85</v>
      </c>
      <c r="J185" s="448">
        <v>823.39999999999986</v>
      </c>
      <c r="K185" s="447">
        <v>794.3</v>
      </c>
      <c r="L185" s="447">
        <v>754.65</v>
      </c>
      <c r="M185" s="447">
        <v>16.57086</v>
      </c>
    </row>
    <row r="186" spans="1:13">
      <c r="A186" s="245">
        <v>176</v>
      </c>
      <c r="B186" s="450" t="s">
        <v>104</v>
      </c>
      <c r="C186" s="447">
        <v>1409.4</v>
      </c>
      <c r="D186" s="448">
        <v>1407.4666666666669</v>
      </c>
      <c r="E186" s="448">
        <v>1382.9833333333338</v>
      </c>
      <c r="F186" s="448">
        <v>1356.5666666666668</v>
      </c>
      <c r="G186" s="448">
        <v>1332.0833333333337</v>
      </c>
      <c r="H186" s="448">
        <v>1433.8833333333339</v>
      </c>
      <c r="I186" s="448">
        <v>1458.366666666667</v>
      </c>
      <c r="J186" s="448">
        <v>1484.783333333334</v>
      </c>
      <c r="K186" s="447">
        <v>1431.95</v>
      </c>
      <c r="L186" s="447">
        <v>1381.05</v>
      </c>
      <c r="M186" s="447">
        <v>43.025620000000004</v>
      </c>
    </row>
    <row r="187" spans="1:13">
      <c r="A187" s="245">
        <v>177</v>
      </c>
      <c r="B187" s="450" t="s">
        <v>368</v>
      </c>
      <c r="C187" s="447">
        <v>411.5</v>
      </c>
      <c r="D187" s="448">
        <v>410</v>
      </c>
      <c r="E187" s="448">
        <v>406</v>
      </c>
      <c r="F187" s="448">
        <v>400.5</v>
      </c>
      <c r="G187" s="448">
        <v>396.5</v>
      </c>
      <c r="H187" s="448">
        <v>415.5</v>
      </c>
      <c r="I187" s="448">
        <v>419.5</v>
      </c>
      <c r="J187" s="448">
        <v>425</v>
      </c>
      <c r="K187" s="447">
        <v>414</v>
      </c>
      <c r="L187" s="447">
        <v>404.5</v>
      </c>
      <c r="M187" s="447">
        <v>2.2126100000000002</v>
      </c>
    </row>
    <row r="188" spans="1:13">
      <c r="A188" s="245">
        <v>178</v>
      </c>
      <c r="B188" s="450" t="s">
        <v>369</v>
      </c>
      <c r="C188" s="447">
        <v>130.4</v>
      </c>
      <c r="D188" s="448">
        <v>130.9</v>
      </c>
      <c r="E188" s="448">
        <v>129.5</v>
      </c>
      <c r="F188" s="448">
        <v>128.6</v>
      </c>
      <c r="G188" s="448">
        <v>127.19999999999999</v>
      </c>
      <c r="H188" s="448">
        <v>131.80000000000001</v>
      </c>
      <c r="I188" s="448">
        <v>133.20000000000005</v>
      </c>
      <c r="J188" s="448">
        <v>134.10000000000002</v>
      </c>
      <c r="K188" s="447">
        <v>132.30000000000001</v>
      </c>
      <c r="L188" s="447">
        <v>130</v>
      </c>
      <c r="M188" s="447">
        <v>5.9961099999999998</v>
      </c>
    </row>
    <row r="189" spans="1:13">
      <c r="A189" s="245">
        <v>179</v>
      </c>
      <c r="B189" s="450" t="s">
        <v>370</v>
      </c>
      <c r="C189" s="447">
        <v>1204.7</v>
      </c>
      <c r="D189" s="448">
        <v>1203.5166666666667</v>
      </c>
      <c r="E189" s="448">
        <v>1183.4833333333333</v>
      </c>
      <c r="F189" s="448">
        <v>1162.2666666666667</v>
      </c>
      <c r="G189" s="448">
        <v>1142.2333333333333</v>
      </c>
      <c r="H189" s="448">
        <v>1224.7333333333333</v>
      </c>
      <c r="I189" s="448">
        <v>1244.7666666666667</v>
      </c>
      <c r="J189" s="448">
        <v>1265.9833333333333</v>
      </c>
      <c r="K189" s="447">
        <v>1223.55</v>
      </c>
      <c r="L189" s="447">
        <v>1182.3</v>
      </c>
      <c r="M189" s="447">
        <v>0.91437999999999997</v>
      </c>
    </row>
    <row r="190" spans="1:13">
      <c r="A190" s="245">
        <v>180</v>
      </c>
      <c r="B190" s="450" t="s">
        <v>371</v>
      </c>
      <c r="C190" s="447">
        <v>415.05</v>
      </c>
      <c r="D190" s="448">
        <v>415.7833333333333</v>
      </c>
      <c r="E190" s="448">
        <v>407.56666666666661</v>
      </c>
      <c r="F190" s="448">
        <v>400.08333333333331</v>
      </c>
      <c r="G190" s="448">
        <v>391.86666666666662</v>
      </c>
      <c r="H190" s="448">
        <v>423.26666666666659</v>
      </c>
      <c r="I190" s="448">
        <v>431.48333333333329</v>
      </c>
      <c r="J190" s="448">
        <v>438.96666666666658</v>
      </c>
      <c r="K190" s="447">
        <v>424</v>
      </c>
      <c r="L190" s="447">
        <v>408.3</v>
      </c>
      <c r="M190" s="447">
        <v>4.4628899999999998</v>
      </c>
    </row>
    <row r="191" spans="1:13">
      <c r="A191" s="245">
        <v>181</v>
      </c>
      <c r="B191" s="450" t="s">
        <v>743</v>
      </c>
      <c r="C191" s="447">
        <v>175.4</v>
      </c>
      <c r="D191" s="448">
        <v>175.54999999999998</v>
      </c>
      <c r="E191" s="448">
        <v>172.44999999999996</v>
      </c>
      <c r="F191" s="448">
        <v>169.49999999999997</v>
      </c>
      <c r="G191" s="448">
        <v>166.39999999999995</v>
      </c>
      <c r="H191" s="448">
        <v>178.49999999999997</v>
      </c>
      <c r="I191" s="448">
        <v>181.6</v>
      </c>
      <c r="J191" s="448">
        <v>184.54999999999998</v>
      </c>
      <c r="K191" s="447">
        <v>178.65</v>
      </c>
      <c r="L191" s="447">
        <v>172.6</v>
      </c>
      <c r="M191" s="447">
        <v>8.1351499999999994</v>
      </c>
    </row>
    <row r="192" spans="1:13">
      <c r="A192" s="245">
        <v>182</v>
      </c>
      <c r="B192" s="450" t="s">
        <v>773</v>
      </c>
      <c r="C192" s="447">
        <v>848.05</v>
      </c>
      <c r="D192" s="448">
        <v>851.41666666666663</v>
      </c>
      <c r="E192" s="448">
        <v>814.0333333333333</v>
      </c>
      <c r="F192" s="448">
        <v>780.01666666666665</v>
      </c>
      <c r="G192" s="448">
        <v>742.63333333333333</v>
      </c>
      <c r="H192" s="448">
        <v>885.43333333333328</v>
      </c>
      <c r="I192" s="448">
        <v>922.81666666666672</v>
      </c>
      <c r="J192" s="448">
        <v>956.83333333333326</v>
      </c>
      <c r="K192" s="447">
        <v>888.8</v>
      </c>
      <c r="L192" s="447">
        <v>817.4</v>
      </c>
      <c r="M192" s="447">
        <v>3.5281500000000001</v>
      </c>
    </row>
    <row r="193" spans="1:13">
      <c r="A193" s="245">
        <v>183</v>
      </c>
      <c r="B193" s="450" t="s">
        <v>372</v>
      </c>
      <c r="C193" s="447">
        <v>513.9</v>
      </c>
      <c r="D193" s="448">
        <v>515.1</v>
      </c>
      <c r="E193" s="448">
        <v>509.80000000000007</v>
      </c>
      <c r="F193" s="448">
        <v>505.70000000000005</v>
      </c>
      <c r="G193" s="448">
        <v>500.40000000000009</v>
      </c>
      <c r="H193" s="448">
        <v>519.20000000000005</v>
      </c>
      <c r="I193" s="448">
        <v>524.5</v>
      </c>
      <c r="J193" s="448">
        <v>528.6</v>
      </c>
      <c r="K193" s="447">
        <v>520.4</v>
      </c>
      <c r="L193" s="447">
        <v>511</v>
      </c>
      <c r="M193" s="447">
        <v>7.5686099999999996</v>
      </c>
    </row>
    <row r="194" spans="1:13">
      <c r="A194" s="245">
        <v>184</v>
      </c>
      <c r="B194" s="450" t="s">
        <v>373</v>
      </c>
      <c r="C194" s="447">
        <v>72.599999999999994</v>
      </c>
      <c r="D194" s="448">
        <v>73.233333333333334</v>
      </c>
      <c r="E194" s="448">
        <v>71.716666666666669</v>
      </c>
      <c r="F194" s="448">
        <v>70.833333333333329</v>
      </c>
      <c r="G194" s="448">
        <v>69.316666666666663</v>
      </c>
      <c r="H194" s="448">
        <v>74.116666666666674</v>
      </c>
      <c r="I194" s="448">
        <v>75.633333333333354</v>
      </c>
      <c r="J194" s="448">
        <v>76.51666666666668</v>
      </c>
      <c r="K194" s="447">
        <v>74.75</v>
      </c>
      <c r="L194" s="447">
        <v>72.349999999999994</v>
      </c>
      <c r="M194" s="447">
        <v>14.984529999999999</v>
      </c>
    </row>
    <row r="195" spans="1:13">
      <c r="A195" s="245">
        <v>185</v>
      </c>
      <c r="B195" s="450" t="s">
        <v>374</v>
      </c>
      <c r="C195" s="447">
        <v>375.85</v>
      </c>
      <c r="D195" s="448">
        <v>374.13333333333338</v>
      </c>
      <c r="E195" s="448">
        <v>367.81666666666678</v>
      </c>
      <c r="F195" s="448">
        <v>359.78333333333342</v>
      </c>
      <c r="G195" s="448">
        <v>353.46666666666681</v>
      </c>
      <c r="H195" s="448">
        <v>382.16666666666674</v>
      </c>
      <c r="I195" s="448">
        <v>388.48333333333335</v>
      </c>
      <c r="J195" s="448">
        <v>396.51666666666671</v>
      </c>
      <c r="K195" s="447">
        <v>380.45</v>
      </c>
      <c r="L195" s="447">
        <v>366.1</v>
      </c>
      <c r="M195" s="447">
        <v>7.2974800000000002</v>
      </c>
    </row>
    <row r="196" spans="1:13">
      <c r="A196" s="245">
        <v>186</v>
      </c>
      <c r="B196" s="450" t="s">
        <v>375</v>
      </c>
      <c r="C196" s="447">
        <v>103.9</v>
      </c>
      <c r="D196" s="448">
        <v>104.5</v>
      </c>
      <c r="E196" s="448">
        <v>102.4</v>
      </c>
      <c r="F196" s="448">
        <v>100.9</v>
      </c>
      <c r="G196" s="448">
        <v>98.800000000000011</v>
      </c>
      <c r="H196" s="448">
        <v>106</v>
      </c>
      <c r="I196" s="448">
        <v>108.1</v>
      </c>
      <c r="J196" s="448">
        <v>109.6</v>
      </c>
      <c r="K196" s="447">
        <v>106.6</v>
      </c>
      <c r="L196" s="447">
        <v>103</v>
      </c>
      <c r="M196" s="447">
        <v>11.31865</v>
      </c>
    </row>
    <row r="197" spans="1:13">
      <c r="A197" s="245">
        <v>187</v>
      </c>
      <c r="B197" s="450" t="s">
        <v>376</v>
      </c>
      <c r="C197" s="447">
        <v>120.85</v>
      </c>
      <c r="D197" s="448">
        <v>121.55</v>
      </c>
      <c r="E197" s="448">
        <v>119.44999999999999</v>
      </c>
      <c r="F197" s="448">
        <v>118.05</v>
      </c>
      <c r="G197" s="448">
        <v>115.94999999999999</v>
      </c>
      <c r="H197" s="448">
        <v>122.94999999999999</v>
      </c>
      <c r="I197" s="448">
        <v>125.04999999999998</v>
      </c>
      <c r="J197" s="448">
        <v>126.44999999999999</v>
      </c>
      <c r="K197" s="447">
        <v>123.65</v>
      </c>
      <c r="L197" s="447">
        <v>120.15</v>
      </c>
      <c r="M197" s="447">
        <v>42.61591</v>
      </c>
    </row>
    <row r="198" spans="1:13">
      <c r="A198" s="245">
        <v>188</v>
      </c>
      <c r="B198" s="450" t="s">
        <v>246</v>
      </c>
      <c r="C198" s="447">
        <v>277.5</v>
      </c>
      <c r="D198" s="448">
        <v>275.88333333333338</v>
      </c>
      <c r="E198" s="448">
        <v>272.81666666666678</v>
      </c>
      <c r="F198" s="448">
        <v>268.13333333333338</v>
      </c>
      <c r="G198" s="448">
        <v>265.06666666666678</v>
      </c>
      <c r="H198" s="448">
        <v>280.56666666666678</v>
      </c>
      <c r="I198" s="448">
        <v>283.63333333333338</v>
      </c>
      <c r="J198" s="448">
        <v>288.31666666666678</v>
      </c>
      <c r="K198" s="447">
        <v>278.95</v>
      </c>
      <c r="L198" s="447">
        <v>271.2</v>
      </c>
      <c r="M198" s="447">
        <v>4.53322</v>
      </c>
    </row>
    <row r="199" spans="1:13">
      <c r="A199" s="245">
        <v>189</v>
      </c>
      <c r="B199" s="450" t="s">
        <v>377</v>
      </c>
      <c r="C199" s="447">
        <v>713.05</v>
      </c>
      <c r="D199" s="448">
        <v>714.25</v>
      </c>
      <c r="E199" s="448">
        <v>703.5</v>
      </c>
      <c r="F199" s="448">
        <v>693.95</v>
      </c>
      <c r="G199" s="448">
        <v>683.2</v>
      </c>
      <c r="H199" s="448">
        <v>723.8</v>
      </c>
      <c r="I199" s="448">
        <v>734.55</v>
      </c>
      <c r="J199" s="448">
        <v>744.09999999999991</v>
      </c>
      <c r="K199" s="447">
        <v>725</v>
      </c>
      <c r="L199" s="447">
        <v>704.7</v>
      </c>
      <c r="M199" s="447">
        <v>0.27617000000000003</v>
      </c>
    </row>
    <row r="200" spans="1:13">
      <c r="A200" s="245">
        <v>190</v>
      </c>
      <c r="B200" s="450" t="s">
        <v>247</v>
      </c>
      <c r="C200" s="447">
        <v>2353.25</v>
      </c>
      <c r="D200" s="448">
        <v>2374.1166666666668</v>
      </c>
      <c r="E200" s="448">
        <v>2320.2333333333336</v>
      </c>
      <c r="F200" s="448">
        <v>2287.2166666666667</v>
      </c>
      <c r="G200" s="448">
        <v>2233.3333333333335</v>
      </c>
      <c r="H200" s="448">
        <v>2407.1333333333337</v>
      </c>
      <c r="I200" s="448">
        <v>2461.0166666666669</v>
      </c>
      <c r="J200" s="448">
        <v>2494.0333333333338</v>
      </c>
      <c r="K200" s="447">
        <v>2428</v>
      </c>
      <c r="L200" s="447">
        <v>2341.1</v>
      </c>
      <c r="M200" s="447">
        <v>3.1931500000000002</v>
      </c>
    </row>
    <row r="201" spans="1:13">
      <c r="A201" s="245">
        <v>191</v>
      </c>
      <c r="B201" s="450" t="s">
        <v>107</v>
      </c>
      <c r="C201" s="447">
        <v>945.8</v>
      </c>
      <c r="D201" s="448">
        <v>942.43333333333339</v>
      </c>
      <c r="E201" s="448">
        <v>935.91666666666674</v>
      </c>
      <c r="F201" s="448">
        <v>926.0333333333333</v>
      </c>
      <c r="G201" s="448">
        <v>919.51666666666665</v>
      </c>
      <c r="H201" s="448">
        <v>952.31666666666683</v>
      </c>
      <c r="I201" s="448">
        <v>958.83333333333348</v>
      </c>
      <c r="J201" s="448">
        <v>968.71666666666692</v>
      </c>
      <c r="K201" s="447">
        <v>948.95</v>
      </c>
      <c r="L201" s="447">
        <v>932.55</v>
      </c>
      <c r="M201" s="447">
        <v>50.176740000000002</v>
      </c>
    </row>
    <row r="202" spans="1:13">
      <c r="A202" s="245">
        <v>192</v>
      </c>
      <c r="B202" s="450" t="s">
        <v>248</v>
      </c>
      <c r="C202" s="447">
        <v>2819.95</v>
      </c>
      <c r="D202" s="448">
        <v>2823.3166666666671</v>
      </c>
      <c r="E202" s="448">
        <v>2811.6333333333341</v>
      </c>
      <c r="F202" s="448">
        <v>2803.3166666666671</v>
      </c>
      <c r="G202" s="448">
        <v>2791.6333333333341</v>
      </c>
      <c r="H202" s="448">
        <v>2831.6333333333341</v>
      </c>
      <c r="I202" s="448">
        <v>2843.3166666666675</v>
      </c>
      <c r="J202" s="448">
        <v>2851.6333333333341</v>
      </c>
      <c r="K202" s="447">
        <v>2835</v>
      </c>
      <c r="L202" s="447">
        <v>2815</v>
      </c>
      <c r="M202" s="447">
        <v>0.87468000000000001</v>
      </c>
    </row>
    <row r="203" spans="1:13">
      <c r="A203" s="245">
        <v>193</v>
      </c>
      <c r="B203" s="450" t="s">
        <v>109</v>
      </c>
      <c r="C203" s="447">
        <v>1477.05</v>
      </c>
      <c r="D203" s="448">
        <v>1478.0166666666667</v>
      </c>
      <c r="E203" s="448">
        <v>1469.0333333333333</v>
      </c>
      <c r="F203" s="448">
        <v>1461.0166666666667</v>
      </c>
      <c r="G203" s="448">
        <v>1452.0333333333333</v>
      </c>
      <c r="H203" s="448">
        <v>1486.0333333333333</v>
      </c>
      <c r="I203" s="448">
        <v>1495.0166666666664</v>
      </c>
      <c r="J203" s="448">
        <v>1503.0333333333333</v>
      </c>
      <c r="K203" s="447">
        <v>1487</v>
      </c>
      <c r="L203" s="447">
        <v>1470</v>
      </c>
      <c r="M203" s="447">
        <v>61.41995</v>
      </c>
    </row>
    <row r="204" spans="1:13">
      <c r="A204" s="245">
        <v>194</v>
      </c>
      <c r="B204" s="450" t="s">
        <v>249</v>
      </c>
      <c r="C204" s="447">
        <v>658.5</v>
      </c>
      <c r="D204" s="448">
        <v>660.68333333333339</v>
      </c>
      <c r="E204" s="448">
        <v>654.96666666666681</v>
      </c>
      <c r="F204" s="448">
        <v>651.43333333333339</v>
      </c>
      <c r="G204" s="448">
        <v>645.71666666666681</v>
      </c>
      <c r="H204" s="448">
        <v>664.21666666666681</v>
      </c>
      <c r="I204" s="448">
        <v>669.93333333333351</v>
      </c>
      <c r="J204" s="448">
        <v>673.46666666666681</v>
      </c>
      <c r="K204" s="447">
        <v>666.4</v>
      </c>
      <c r="L204" s="447">
        <v>657.15</v>
      </c>
      <c r="M204" s="447">
        <v>19.386800000000001</v>
      </c>
    </row>
    <row r="205" spans="1:13">
      <c r="A205" s="245">
        <v>195</v>
      </c>
      <c r="B205" s="450" t="s">
        <v>382</v>
      </c>
      <c r="C205" s="447">
        <v>47.65</v>
      </c>
      <c r="D205" s="448">
        <v>48.533333333333331</v>
      </c>
      <c r="E205" s="448">
        <v>45.666666666666664</v>
      </c>
      <c r="F205" s="448">
        <v>43.68333333333333</v>
      </c>
      <c r="G205" s="448">
        <v>40.816666666666663</v>
      </c>
      <c r="H205" s="448">
        <v>50.516666666666666</v>
      </c>
      <c r="I205" s="448">
        <v>53.38333333333334</v>
      </c>
      <c r="J205" s="448">
        <v>55.366666666666667</v>
      </c>
      <c r="K205" s="447">
        <v>51.4</v>
      </c>
      <c r="L205" s="447">
        <v>46.55</v>
      </c>
      <c r="M205" s="447">
        <v>496.53910000000002</v>
      </c>
    </row>
    <row r="206" spans="1:13">
      <c r="A206" s="245">
        <v>196</v>
      </c>
      <c r="B206" s="450" t="s">
        <v>378</v>
      </c>
      <c r="C206" s="447">
        <v>25.8</v>
      </c>
      <c r="D206" s="448">
        <v>25.966666666666669</v>
      </c>
      <c r="E206" s="448">
        <v>25.483333333333338</v>
      </c>
      <c r="F206" s="448">
        <v>25.166666666666668</v>
      </c>
      <c r="G206" s="448">
        <v>24.683333333333337</v>
      </c>
      <c r="H206" s="448">
        <v>26.283333333333339</v>
      </c>
      <c r="I206" s="448">
        <v>26.766666666666673</v>
      </c>
      <c r="J206" s="448">
        <v>27.083333333333339</v>
      </c>
      <c r="K206" s="447">
        <v>26.45</v>
      </c>
      <c r="L206" s="447">
        <v>25.65</v>
      </c>
      <c r="M206" s="447">
        <v>62.081829999999997</v>
      </c>
    </row>
    <row r="207" spans="1:13">
      <c r="A207" s="245">
        <v>197</v>
      </c>
      <c r="B207" s="450" t="s">
        <v>379</v>
      </c>
      <c r="C207" s="447">
        <v>859.7</v>
      </c>
      <c r="D207" s="448">
        <v>860.65</v>
      </c>
      <c r="E207" s="448">
        <v>851.34999999999991</v>
      </c>
      <c r="F207" s="448">
        <v>842.99999999999989</v>
      </c>
      <c r="G207" s="448">
        <v>833.69999999999982</v>
      </c>
      <c r="H207" s="448">
        <v>869</v>
      </c>
      <c r="I207" s="448">
        <v>878.3</v>
      </c>
      <c r="J207" s="448">
        <v>886.65000000000009</v>
      </c>
      <c r="K207" s="447">
        <v>869.95</v>
      </c>
      <c r="L207" s="447">
        <v>852.3</v>
      </c>
      <c r="M207" s="447">
        <v>0.25322</v>
      </c>
    </row>
    <row r="208" spans="1:13">
      <c r="A208" s="245">
        <v>198</v>
      </c>
      <c r="B208" s="450" t="s">
        <v>105</v>
      </c>
      <c r="C208" s="447">
        <v>996.4</v>
      </c>
      <c r="D208" s="448">
        <v>1000.2166666666667</v>
      </c>
      <c r="E208" s="448">
        <v>991.18333333333339</v>
      </c>
      <c r="F208" s="448">
        <v>985.9666666666667</v>
      </c>
      <c r="G208" s="448">
        <v>976.93333333333339</v>
      </c>
      <c r="H208" s="448">
        <v>1005.4333333333334</v>
      </c>
      <c r="I208" s="448">
        <v>1014.4666666666667</v>
      </c>
      <c r="J208" s="448">
        <v>1019.6833333333334</v>
      </c>
      <c r="K208" s="447">
        <v>1009.25</v>
      </c>
      <c r="L208" s="447">
        <v>995</v>
      </c>
      <c r="M208" s="447">
        <v>11.61924</v>
      </c>
    </row>
    <row r="209" spans="1:13">
      <c r="A209" s="245">
        <v>199</v>
      </c>
      <c r="B209" s="450" t="s">
        <v>380</v>
      </c>
      <c r="C209" s="447">
        <v>248.25</v>
      </c>
      <c r="D209" s="448">
        <v>250.7833333333333</v>
      </c>
      <c r="E209" s="448">
        <v>243.91666666666663</v>
      </c>
      <c r="F209" s="448">
        <v>239.58333333333331</v>
      </c>
      <c r="G209" s="448">
        <v>232.71666666666664</v>
      </c>
      <c r="H209" s="448">
        <v>255.11666666666662</v>
      </c>
      <c r="I209" s="448">
        <v>261.98333333333329</v>
      </c>
      <c r="J209" s="448">
        <v>266.31666666666661</v>
      </c>
      <c r="K209" s="447">
        <v>257.64999999999998</v>
      </c>
      <c r="L209" s="447">
        <v>246.45</v>
      </c>
      <c r="M209" s="447">
        <v>3.9216700000000002</v>
      </c>
    </row>
    <row r="210" spans="1:13">
      <c r="A210" s="245">
        <v>200</v>
      </c>
      <c r="B210" s="450" t="s">
        <v>381</v>
      </c>
      <c r="C210" s="447">
        <v>336.2</v>
      </c>
      <c r="D210" s="448">
        <v>337.43333333333334</v>
      </c>
      <c r="E210" s="448">
        <v>331.86666666666667</v>
      </c>
      <c r="F210" s="448">
        <v>327.53333333333336</v>
      </c>
      <c r="G210" s="448">
        <v>321.9666666666667</v>
      </c>
      <c r="H210" s="448">
        <v>341.76666666666665</v>
      </c>
      <c r="I210" s="448">
        <v>347.33333333333337</v>
      </c>
      <c r="J210" s="448">
        <v>351.66666666666663</v>
      </c>
      <c r="K210" s="447">
        <v>343</v>
      </c>
      <c r="L210" s="447">
        <v>333.1</v>
      </c>
      <c r="M210" s="447">
        <v>1.4938499999999999</v>
      </c>
    </row>
    <row r="211" spans="1:13">
      <c r="A211" s="245">
        <v>201</v>
      </c>
      <c r="B211" s="450" t="s">
        <v>110</v>
      </c>
      <c r="C211" s="447">
        <v>2964.7</v>
      </c>
      <c r="D211" s="448">
        <v>2957.3166666666671</v>
      </c>
      <c r="E211" s="448">
        <v>2927.8833333333341</v>
      </c>
      <c r="F211" s="448">
        <v>2891.0666666666671</v>
      </c>
      <c r="G211" s="448">
        <v>2861.6333333333341</v>
      </c>
      <c r="H211" s="448">
        <v>2994.1333333333341</v>
      </c>
      <c r="I211" s="448">
        <v>3023.5666666666675</v>
      </c>
      <c r="J211" s="448">
        <v>3060.3833333333341</v>
      </c>
      <c r="K211" s="447">
        <v>2986.75</v>
      </c>
      <c r="L211" s="447">
        <v>2920.5</v>
      </c>
      <c r="M211" s="447">
        <v>8.1705400000000008</v>
      </c>
    </row>
    <row r="212" spans="1:13">
      <c r="A212" s="245">
        <v>202</v>
      </c>
      <c r="B212" s="450" t="s">
        <v>383</v>
      </c>
      <c r="C212" s="447">
        <v>53.4</v>
      </c>
      <c r="D212" s="448">
        <v>52.5</v>
      </c>
      <c r="E212" s="448">
        <v>50.5</v>
      </c>
      <c r="F212" s="448">
        <v>47.6</v>
      </c>
      <c r="G212" s="448">
        <v>45.6</v>
      </c>
      <c r="H212" s="448">
        <v>55.4</v>
      </c>
      <c r="I212" s="448">
        <v>57.4</v>
      </c>
      <c r="J212" s="448">
        <v>60.3</v>
      </c>
      <c r="K212" s="447">
        <v>54.5</v>
      </c>
      <c r="L212" s="447">
        <v>49.6</v>
      </c>
      <c r="M212" s="447">
        <v>352.78241000000003</v>
      </c>
    </row>
    <row r="213" spans="1:13">
      <c r="A213" s="245">
        <v>203</v>
      </c>
      <c r="B213" s="450" t="s">
        <v>112</v>
      </c>
      <c r="C213" s="447">
        <v>381</v>
      </c>
      <c r="D213" s="448">
        <v>383.58333333333331</v>
      </c>
      <c r="E213" s="448">
        <v>377.66666666666663</v>
      </c>
      <c r="F213" s="448">
        <v>374.33333333333331</v>
      </c>
      <c r="G213" s="448">
        <v>368.41666666666663</v>
      </c>
      <c r="H213" s="448">
        <v>386.91666666666663</v>
      </c>
      <c r="I213" s="448">
        <v>392.83333333333326</v>
      </c>
      <c r="J213" s="448">
        <v>396.16666666666663</v>
      </c>
      <c r="K213" s="447">
        <v>389.5</v>
      </c>
      <c r="L213" s="447">
        <v>380.25</v>
      </c>
      <c r="M213" s="447">
        <v>153.40620999999999</v>
      </c>
    </row>
    <row r="214" spans="1:13">
      <c r="A214" s="245">
        <v>204</v>
      </c>
      <c r="B214" s="450" t="s">
        <v>384</v>
      </c>
      <c r="C214" s="447">
        <v>1035.8</v>
      </c>
      <c r="D214" s="448">
        <v>1033.0833333333333</v>
      </c>
      <c r="E214" s="448">
        <v>1020.1666666666665</v>
      </c>
      <c r="F214" s="448">
        <v>1004.5333333333333</v>
      </c>
      <c r="G214" s="448">
        <v>991.61666666666656</v>
      </c>
      <c r="H214" s="448">
        <v>1048.7166666666665</v>
      </c>
      <c r="I214" s="448">
        <v>1061.633333333333</v>
      </c>
      <c r="J214" s="448">
        <v>1077.2666666666664</v>
      </c>
      <c r="K214" s="447">
        <v>1046</v>
      </c>
      <c r="L214" s="447">
        <v>1017.45</v>
      </c>
      <c r="M214" s="447">
        <v>1.53304</v>
      </c>
    </row>
    <row r="215" spans="1:13">
      <c r="A215" s="245">
        <v>205</v>
      </c>
      <c r="B215" s="450" t="s">
        <v>385</v>
      </c>
      <c r="C215" s="447">
        <v>168.9</v>
      </c>
      <c r="D215" s="448">
        <v>168.9</v>
      </c>
      <c r="E215" s="448">
        <v>166.3</v>
      </c>
      <c r="F215" s="448">
        <v>163.70000000000002</v>
      </c>
      <c r="G215" s="448">
        <v>161.10000000000002</v>
      </c>
      <c r="H215" s="448">
        <v>171.5</v>
      </c>
      <c r="I215" s="448">
        <v>174.09999999999997</v>
      </c>
      <c r="J215" s="448">
        <v>176.7</v>
      </c>
      <c r="K215" s="447">
        <v>171.5</v>
      </c>
      <c r="L215" s="447">
        <v>166.3</v>
      </c>
      <c r="M215" s="447">
        <v>34.542360000000002</v>
      </c>
    </row>
    <row r="216" spans="1:13">
      <c r="A216" s="245">
        <v>206</v>
      </c>
      <c r="B216" s="450" t="s">
        <v>113</v>
      </c>
      <c r="C216" s="447">
        <v>284.25</v>
      </c>
      <c r="D216" s="448">
        <v>286.55</v>
      </c>
      <c r="E216" s="448">
        <v>281.3</v>
      </c>
      <c r="F216" s="448">
        <v>278.35000000000002</v>
      </c>
      <c r="G216" s="448">
        <v>273.10000000000002</v>
      </c>
      <c r="H216" s="448">
        <v>289.5</v>
      </c>
      <c r="I216" s="448">
        <v>294.75</v>
      </c>
      <c r="J216" s="448">
        <v>297.7</v>
      </c>
      <c r="K216" s="447">
        <v>291.8</v>
      </c>
      <c r="L216" s="447">
        <v>283.60000000000002</v>
      </c>
      <c r="M216" s="447">
        <v>57.070349999999998</v>
      </c>
    </row>
    <row r="217" spans="1:13">
      <c r="A217" s="245">
        <v>207</v>
      </c>
      <c r="B217" s="450" t="s">
        <v>114</v>
      </c>
      <c r="C217" s="447">
        <v>2354</v>
      </c>
      <c r="D217" s="448">
        <v>2356.4833333333331</v>
      </c>
      <c r="E217" s="448">
        <v>2342.7666666666664</v>
      </c>
      <c r="F217" s="448">
        <v>2331.5333333333333</v>
      </c>
      <c r="G217" s="448">
        <v>2317.8166666666666</v>
      </c>
      <c r="H217" s="448">
        <v>2367.7166666666662</v>
      </c>
      <c r="I217" s="448">
        <v>2381.4333333333325</v>
      </c>
      <c r="J217" s="448">
        <v>2392.6666666666661</v>
      </c>
      <c r="K217" s="447">
        <v>2370.1999999999998</v>
      </c>
      <c r="L217" s="447">
        <v>2345.25</v>
      </c>
      <c r="M217" s="447">
        <v>8.1109500000000008</v>
      </c>
    </row>
    <row r="218" spans="1:13">
      <c r="A218" s="245">
        <v>208</v>
      </c>
      <c r="B218" s="450" t="s">
        <v>250</v>
      </c>
      <c r="C218" s="447">
        <v>325.85000000000002</v>
      </c>
      <c r="D218" s="448">
        <v>329.31666666666666</v>
      </c>
      <c r="E218" s="448">
        <v>321.23333333333335</v>
      </c>
      <c r="F218" s="448">
        <v>316.61666666666667</v>
      </c>
      <c r="G218" s="448">
        <v>308.53333333333336</v>
      </c>
      <c r="H218" s="448">
        <v>333.93333333333334</v>
      </c>
      <c r="I218" s="448">
        <v>342.01666666666671</v>
      </c>
      <c r="J218" s="448">
        <v>346.63333333333333</v>
      </c>
      <c r="K218" s="447">
        <v>337.4</v>
      </c>
      <c r="L218" s="447">
        <v>324.7</v>
      </c>
      <c r="M218" s="447">
        <v>22.23573</v>
      </c>
    </row>
    <row r="219" spans="1:13">
      <c r="A219" s="245">
        <v>209</v>
      </c>
      <c r="B219" s="450" t="s">
        <v>386</v>
      </c>
      <c r="C219" s="447">
        <v>43708.35</v>
      </c>
      <c r="D219" s="448">
        <v>43440.916666666664</v>
      </c>
      <c r="E219" s="448">
        <v>42391.633333333331</v>
      </c>
      <c r="F219" s="448">
        <v>41074.916666666664</v>
      </c>
      <c r="G219" s="448">
        <v>40025.633333333331</v>
      </c>
      <c r="H219" s="448">
        <v>44757.633333333331</v>
      </c>
      <c r="I219" s="448">
        <v>45806.916666666672</v>
      </c>
      <c r="J219" s="448">
        <v>47123.633333333331</v>
      </c>
      <c r="K219" s="447">
        <v>44490.2</v>
      </c>
      <c r="L219" s="447">
        <v>42124.2</v>
      </c>
      <c r="M219" s="447">
        <v>5.9339999999999997E-2</v>
      </c>
    </row>
    <row r="220" spans="1:13">
      <c r="A220" s="245">
        <v>210</v>
      </c>
      <c r="B220" s="450" t="s">
        <v>251</v>
      </c>
      <c r="C220" s="447">
        <v>48.8</v>
      </c>
      <c r="D220" s="448">
        <v>49.050000000000004</v>
      </c>
      <c r="E220" s="448">
        <v>47.900000000000006</v>
      </c>
      <c r="F220" s="448">
        <v>47</v>
      </c>
      <c r="G220" s="448">
        <v>45.85</v>
      </c>
      <c r="H220" s="448">
        <v>49.95000000000001</v>
      </c>
      <c r="I220" s="448">
        <v>51.1</v>
      </c>
      <c r="J220" s="448">
        <v>52.000000000000014</v>
      </c>
      <c r="K220" s="447">
        <v>50.2</v>
      </c>
      <c r="L220" s="447">
        <v>48.15</v>
      </c>
      <c r="M220" s="447">
        <v>34.263730000000002</v>
      </c>
    </row>
    <row r="221" spans="1:13">
      <c r="A221" s="245">
        <v>211</v>
      </c>
      <c r="B221" s="450" t="s">
        <v>108</v>
      </c>
      <c r="C221" s="447">
        <v>2567.5500000000002</v>
      </c>
      <c r="D221" s="448">
        <v>2557.6833333333334</v>
      </c>
      <c r="E221" s="448">
        <v>2540.3666666666668</v>
      </c>
      <c r="F221" s="448">
        <v>2513.1833333333334</v>
      </c>
      <c r="G221" s="448">
        <v>2495.8666666666668</v>
      </c>
      <c r="H221" s="448">
        <v>2584.8666666666668</v>
      </c>
      <c r="I221" s="448">
        <v>2602.1833333333334</v>
      </c>
      <c r="J221" s="448">
        <v>2629.3666666666668</v>
      </c>
      <c r="K221" s="447">
        <v>2575</v>
      </c>
      <c r="L221" s="447">
        <v>2530.5</v>
      </c>
      <c r="M221" s="447">
        <v>18.393969999999999</v>
      </c>
    </row>
    <row r="222" spans="1:13">
      <c r="A222" s="245">
        <v>212</v>
      </c>
      <c r="B222" s="450" t="s">
        <v>832</v>
      </c>
      <c r="C222" s="447">
        <v>280.8</v>
      </c>
      <c r="D222" s="448">
        <v>281.91666666666669</v>
      </c>
      <c r="E222" s="448">
        <v>278.38333333333338</v>
      </c>
      <c r="F222" s="448">
        <v>275.9666666666667</v>
      </c>
      <c r="G222" s="448">
        <v>272.43333333333339</v>
      </c>
      <c r="H222" s="448">
        <v>284.33333333333337</v>
      </c>
      <c r="I222" s="448">
        <v>287.86666666666667</v>
      </c>
      <c r="J222" s="448">
        <v>290.28333333333336</v>
      </c>
      <c r="K222" s="447">
        <v>285.45</v>
      </c>
      <c r="L222" s="447">
        <v>279.5</v>
      </c>
      <c r="M222" s="447">
        <v>0.77312999999999998</v>
      </c>
    </row>
    <row r="223" spans="1:13">
      <c r="A223" s="245">
        <v>213</v>
      </c>
      <c r="B223" s="450" t="s">
        <v>116</v>
      </c>
      <c r="C223" s="447">
        <v>652.5</v>
      </c>
      <c r="D223" s="448">
        <v>650.81666666666672</v>
      </c>
      <c r="E223" s="448">
        <v>644.98333333333346</v>
      </c>
      <c r="F223" s="448">
        <v>637.4666666666667</v>
      </c>
      <c r="G223" s="448">
        <v>631.63333333333344</v>
      </c>
      <c r="H223" s="448">
        <v>658.33333333333348</v>
      </c>
      <c r="I223" s="448">
        <v>664.16666666666674</v>
      </c>
      <c r="J223" s="448">
        <v>671.68333333333351</v>
      </c>
      <c r="K223" s="447">
        <v>656.65</v>
      </c>
      <c r="L223" s="447">
        <v>643.29999999999995</v>
      </c>
      <c r="M223" s="447">
        <v>144.87030999999999</v>
      </c>
    </row>
    <row r="224" spans="1:13">
      <c r="A224" s="245">
        <v>214</v>
      </c>
      <c r="B224" s="450" t="s">
        <v>252</v>
      </c>
      <c r="C224" s="447">
        <v>1476.85</v>
      </c>
      <c r="D224" s="448">
        <v>1480.5999999999997</v>
      </c>
      <c r="E224" s="448">
        <v>1461.6499999999994</v>
      </c>
      <c r="F224" s="448">
        <v>1446.4499999999998</v>
      </c>
      <c r="G224" s="448">
        <v>1427.4999999999995</v>
      </c>
      <c r="H224" s="448">
        <v>1495.7999999999993</v>
      </c>
      <c r="I224" s="448">
        <v>1514.7499999999995</v>
      </c>
      <c r="J224" s="448">
        <v>1529.9499999999991</v>
      </c>
      <c r="K224" s="447">
        <v>1499.55</v>
      </c>
      <c r="L224" s="447">
        <v>1465.4</v>
      </c>
      <c r="M224" s="447">
        <v>4.56731</v>
      </c>
    </row>
    <row r="225" spans="1:13">
      <c r="A225" s="245">
        <v>215</v>
      </c>
      <c r="B225" s="450" t="s">
        <v>117</v>
      </c>
      <c r="C225" s="447">
        <v>525.9</v>
      </c>
      <c r="D225" s="448">
        <v>531.63333333333333</v>
      </c>
      <c r="E225" s="448">
        <v>518.36666666666667</v>
      </c>
      <c r="F225" s="448">
        <v>510.83333333333337</v>
      </c>
      <c r="G225" s="448">
        <v>497.56666666666672</v>
      </c>
      <c r="H225" s="448">
        <v>539.16666666666663</v>
      </c>
      <c r="I225" s="448">
        <v>552.43333333333328</v>
      </c>
      <c r="J225" s="448">
        <v>559.96666666666658</v>
      </c>
      <c r="K225" s="447">
        <v>544.9</v>
      </c>
      <c r="L225" s="447">
        <v>524.1</v>
      </c>
      <c r="M225" s="447">
        <v>27.52131</v>
      </c>
    </row>
    <row r="226" spans="1:13">
      <c r="A226" s="245">
        <v>216</v>
      </c>
      <c r="B226" s="450" t="s">
        <v>387</v>
      </c>
      <c r="C226" s="447">
        <v>573.4</v>
      </c>
      <c r="D226" s="448">
        <v>574.68333333333328</v>
      </c>
      <c r="E226" s="448">
        <v>570.26666666666654</v>
      </c>
      <c r="F226" s="448">
        <v>567.13333333333321</v>
      </c>
      <c r="G226" s="448">
        <v>562.71666666666647</v>
      </c>
      <c r="H226" s="448">
        <v>577.81666666666661</v>
      </c>
      <c r="I226" s="448">
        <v>582.23333333333335</v>
      </c>
      <c r="J226" s="448">
        <v>585.36666666666667</v>
      </c>
      <c r="K226" s="447">
        <v>579.1</v>
      </c>
      <c r="L226" s="447">
        <v>571.54999999999995</v>
      </c>
      <c r="M226" s="447">
        <v>4.8756000000000004</v>
      </c>
    </row>
    <row r="227" spans="1:13">
      <c r="A227" s="245">
        <v>217</v>
      </c>
      <c r="B227" s="450" t="s">
        <v>388</v>
      </c>
      <c r="C227" s="447">
        <v>3171.65</v>
      </c>
      <c r="D227" s="448">
        <v>3184.2333333333336</v>
      </c>
      <c r="E227" s="448">
        <v>3130.4666666666672</v>
      </c>
      <c r="F227" s="448">
        <v>3089.2833333333338</v>
      </c>
      <c r="G227" s="448">
        <v>3035.5166666666673</v>
      </c>
      <c r="H227" s="448">
        <v>3225.416666666667</v>
      </c>
      <c r="I227" s="448">
        <v>3279.1833333333334</v>
      </c>
      <c r="J227" s="448">
        <v>3320.3666666666668</v>
      </c>
      <c r="K227" s="447">
        <v>3238</v>
      </c>
      <c r="L227" s="447">
        <v>3143.05</v>
      </c>
      <c r="M227" s="447">
        <v>3.8769999999999999E-2</v>
      </c>
    </row>
    <row r="228" spans="1:13">
      <c r="A228" s="245">
        <v>218</v>
      </c>
      <c r="B228" s="450" t="s">
        <v>253</v>
      </c>
      <c r="C228" s="447">
        <v>38.65</v>
      </c>
      <c r="D228" s="448">
        <v>38.68333333333333</v>
      </c>
      <c r="E228" s="448">
        <v>38.266666666666659</v>
      </c>
      <c r="F228" s="448">
        <v>37.883333333333326</v>
      </c>
      <c r="G228" s="448">
        <v>37.466666666666654</v>
      </c>
      <c r="H228" s="448">
        <v>39.066666666666663</v>
      </c>
      <c r="I228" s="448">
        <v>39.483333333333334</v>
      </c>
      <c r="J228" s="448">
        <v>39.866666666666667</v>
      </c>
      <c r="K228" s="447">
        <v>39.1</v>
      </c>
      <c r="L228" s="447">
        <v>38.299999999999997</v>
      </c>
      <c r="M228" s="447">
        <v>107.08731</v>
      </c>
    </row>
    <row r="229" spans="1:13">
      <c r="A229" s="245">
        <v>219</v>
      </c>
      <c r="B229" s="450" t="s">
        <v>119</v>
      </c>
      <c r="C229" s="447">
        <v>57.8</v>
      </c>
      <c r="D229" s="448">
        <v>58.266666666666673</v>
      </c>
      <c r="E229" s="448">
        <v>57.233333333333348</v>
      </c>
      <c r="F229" s="448">
        <v>56.666666666666679</v>
      </c>
      <c r="G229" s="448">
        <v>55.633333333333354</v>
      </c>
      <c r="H229" s="448">
        <v>58.833333333333343</v>
      </c>
      <c r="I229" s="448">
        <v>59.86666666666666</v>
      </c>
      <c r="J229" s="448">
        <v>60.433333333333337</v>
      </c>
      <c r="K229" s="447">
        <v>59.3</v>
      </c>
      <c r="L229" s="447">
        <v>57.7</v>
      </c>
      <c r="M229" s="447">
        <v>423.04491999999999</v>
      </c>
    </row>
    <row r="230" spans="1:13">
      <c r="A230" s="245">
        <v>220</v>
      </c>
      <c r="B230" s="450" t="s">
        <v>389</v>
      </c>
      <c r="C230" s="447">
        <v>59.2</v>
      </c>
      <c r="D230" s="448">
        <v>59.116666666666667</v>
      </c>
      <c r="E230" s="448">
        <v>58.233333333333334</v>
      </c>
      <c r="F230" s="448">
        <v>57.266666666666666</v>
      </c>
      <c r="G230" s="448">
        <v>56.383333333333333</v>
      </c>
      <c r="H230" s="448">
        <v>60.083333333333336</v>
      </c>
      <c r="I230" s="448">
        <v>60.966666666666676</v>
      </c>
      <c r="J230" s="448">
        <v>61.933333333333337</v>
      </c>
      <c r="K230" s="447">
        <v>60</v>
      </c>
      <c r="L230" s="447">
        <v>58.15</v>
      </c>
      <c r="M230" s="447">
        <v>110.28899</v>
      </c>
    </row>
    <row r="231" spans="1:13">
      <c r="A231" s="245">
        <v>221</v>
      </c>
      <c r="B231" s="450" t="s">
        <v>390</v>
      </c>
      <c r="C231" s="447">
        <v>1111.8499999999999</v>
      </c>
      <c r="D231" s="448">
        <v>1110.5666666666666</v>
      </c>
      <c r="E231" s="448">
        <v>1076.1333333333332</v>
      </c>
      <c r="F231" s="448">
        <v>1040.4166666666665</v>
      </c>
      <c r="G231" s="448">
        <v>1005.9833333333331</v>
      </c>
      <c r="H231" s="448">
        <v>1146.2833333333333</v>
      </c>
      <c r="I231" s="448">
        <v>1180.7166666666667</v>
      </c>
      <c r="J231" s="448">
        <v>1216.4333333333334</v>
      </c>
      <c r="K231" s="447">
        <v>1145</v>
      </c>
      <c r="L231" s="447">
        <v>1074.8499999999999</v>
      </c>
      <c r="M231" s="447">
        <v>3.3944200000000002</v>
      </c>
    </row>
    <row r="232" spans="1:13">
      <c r="A232" s="245">
        <v>222</v>
      </c>
      <c r="B232" s="450" t="s">
        <v>391</v>
      </c>
      <c r="C232" s="447">
        <v>259.85000000000002</v>
      </c>
      <c r="D232" s="448">
        <v>260.26666666666665</v>
      </c>
      <c r="E232" s="448">
        <v>257.58333333333331</v>
      </c>
      <c r="F232" s="448">
        <v>255.31666666666666</v>
      </c>
      <c r="G232" s="448">
        <v>252.63333333333333</v>
      </c>
      <c r="H232" s="448">
        <v>262.5333333333333</v>
      </c>
      <c r="I232" s="448">
        <v>265.2166666666667</v>
      </c>
      <c r="J232" s="448">
        <v>267.48333333333329</v>
      </c>
      <c r="K232" s="447">
        <v>262.95</v>
      </c>
      <c r="L232" s="447">
        <v>258</v>
      </c>
      <c r="M232" s="447">
        <v>0.91735</v>
      </c>
    </row>
    <row r="233" spans="1:13">
      <c r="A233" s="245">
        <v>223</v>
      </c>
      <c r="B233" s="450" t="s">
        <v>746</v>
      </c>
      <c r="C233" s="447">
        <v>1166.4000000000001</v>
      </c>
      <c r="D233" s="448">
        <v>1167.3666666666668</v>
      </c>
      <c r="E233" s="448">
        <v>1142.0333333333335</v>
      </c>
      <c r="F233" s="448">
        <v>1117.6666666666667</v>
      </c>
      <c r="G233" s="448">
        <v>1092.3333333333335</v>
      </c>
      <c r="H233" s="448">
        <v>1191.7333333333336</v>
      </c>
      <c r="I233" s="448">
        <v>1217.0666666666666</v>
      </c>
      <c r="J233" s="448">
        <v>1241.4333333333336</v>
      </c>
      <c r="K233" s="447">
        <v>1192.7</v>
      </c>
      <c r="L233" s="447">
        <v>1143</v>
      </c>
      <c r="M233" s="447">
        <v>0.26423000000000002</v>
      </c>
    </row>
    <row r="234" spans="1:13">
      <c r="A234" s="245">
        <v>224</v>
      </c>
      <c r="B234" s="450" t="s">
        <v>750</v>
      </c>
      <c r="C234" s="447">
        <v>648.04999999999995</v>
      </c>
      <c r="D234" s="448">
        <v>640.01666666666665</v>
      </c>
      <c r="E234" s="448">
        <v>624.0333333333333</v>
      </c>
      <c r="F234" s="448">
        <v>600.01666666666665</v>
      </c>
      <c r="G234" s="448">
        <v>584.0333333333333</v>
      </c>
      <c r="H234" s="448">
        <v>664.0333333333333</v>
      </c>
      <c r="I234" s="448">
        <v>680.01666666666665</v>
      </c>
      <c r="J234" s="448">
        <v>704.0333333333333</v>
      </c>
      <c r="K234" s="447">
        <v>656</v>
      </c>
      <c r="L234" s="447">
        <v>616</v>
      </c>
      <c r="M234" s="447">
        <v>13.88785</v>
      </c>
    </row>
    <row r="235" spans="1:13">
      <c r="A235" s="245">
        <v>225</v>
      </c>
      <c r="B235" s="450" t="s">
        <v>392</v>
      </c>
      <c r="C235" s="447">
        <v>108.6</v>
      </c>
      <c r="D235" s="448">
        <v>109</v>
      </c>
      <c r="E235" s="448">
        <v>107.6</v>
      </c>
      <c r="F235" s="448">
        <v>106.6</v>
      </c>
      <c r="G235" s="448">
        <v>105.19999999999999</v>
      </c>
      <c r="H235" s="448">
        <v>110</v>
      </c>
      <c r="I235" s="448">
        <v>111.4</v>
      </c>
      <c r="J235" s="448">
        <v>112.4</v>
      </c>
      <c r="K235" s="447">
        <v>110.4</v>
      </c>
      <c r="L235" s="447">
        <v>108</v>
      </c>
      <c r="M235" s="447">
        <v>9.1570099999999996</v>
      </c>
    </row>
    <row r="236" spans="1:13">
      <c r="A236" s="245">
        <v>226</v>
      </c>
      <c r="B236" s="450" t="s">
        <v>393</v>
      </c>
      <c r="C236" s="447">
        <v>49.05</v>
      </c>
      <c r="D236" s="448">
        <v>49.183333333333337</v>
      </c>
      <c r="E236" s="448">
        <v>48.866666666666674</v>
      </c>
      <c r="F236" s="448">
        <v>48.683333333333337</v>
      </c>
      <c r="G236" s="448">
        <v>48.366666666666674</v>
      </c>
      <c r="H236" s="448">
        <v>49.366666666666674</v>
      </c>
      <c r="I236" s="448">
        <v>49.683333333333337</v>
      </c>
      <c r="J236" s="448">
        <v>49.866666666666674</v>
      </c>
      <c r="K236" s="447">
        <v>49.5</v>
      </c>
      <c r="L236" s="447">
        <v>49</v>
      </c>
      <c r="M236" s="447">
        <v>17.95992</v>
      </c>
    </row>
    <row r="237" spans="1:13">
      <c r="A237" s="245">
        <v>227</v>
      </c>
      <c r="B237" s="450" t="s">
        <v>126</v>
      </c>
      <c r="C237" s="447">
        <v>210.6</v>
      </c>
      <c r="D237" s="448">
        <v>211.11666666666665</v>
      </c>
      <c r="E237" s="448">
        <v>209.7833333333333</v>
      </c>
      <c r="F237" s="448">
        <v>208.96666666666667</v>
      </c>
      <c r="G237" s="448">
        <v>207.63333333333333</v>
      </c>
      <c r="H237" s="448">
        <v>211.93333333333328</v>
      </c>
      <c r="I237" s="448">
        <v>213.26666666666659</v>
      </c>
      <c r="J237" s="448">
        <v>214.08333333333326</v>
      </c>
      <c r="K237" s="447">
        <v>212.45</v>
      </c>
      <c r="L237" s="447">
        <v>210.3</v>
      </c>
      <c r="M237" s="447">
        <v>175.76137</v>
      </c>
    </row>
    <row r="238" spans="1:13">
      <c r="A238" s="245">
        <v>228</v>
      </c>
      <c r="B238" s="450" t="s">
        <v>395</v>
      </c>
      <c r="C238" s="447">
        <v>119.95</v>
      </c>
      <c r="D238" s="448">
        <v>120.60000000000001</v>
      </c>
      <c r="E238" s="448">
        <v>118.50000000000001</v>
      </c>
      <c r="F238" s="448">
        <v>117.05000000000001</v>
      </c>
      <c r="G238" s="448">
        <v>114.95000000000002</v>
      </c>
      <c r="H238" s="448">
        <v>122.05000000000001</v>
      </c>
      <c r="I238" s="448">
        <v>124.15</v>
      </c>
      <c r="J238" s="448">
        <v>125.60000000000001</v>
      </c>
      <c r="K238" s="447">
        <v>122.7</v>
      </c>
      <c r="L238" s="447">
        <v>119.15</v>
      </c>
      <c r="M238" s="447">
        <v>5.3875200000000003</v>
      </c>
    </row>
    <row r="239" spans="1:13">
      <c r="A239" s="245">
        <v>229</v>
      </c>
      <c r="B239" s="450" t="s">
        <v>396</v>
      </c>
      <c r="C239" s="447">
        <v>189.5</v>
      </c>
      <c r="D239" s="448">
        <v>189.85</v>
      </c>
      <c r="E239" s="448">
        <v>186.29999999999998</v>
      </c>
      <c r="F239" s="448">
        <v>183.1</v>
      </c>
      <c r="G239" s="448">
        <v>179.54999999999998</v>
      </c>
      <c r="H239" s="448">
        <v>193.04999999999998</v>
      </c>
      <c r="I239" s="448">
        <v>196.6</v>
      </c>
      <c r="J239" s="448">
        <v>199.79999999999998</v>
      </c>
      <c r="K239" s="447">
        <v>193.4</v>
      </c>
      <c r="L239" s="447">
        <v>186.65</v>
      </c>
      <c r="M239" s="447">
        <v>43.606310000000001</v>
      </c>
    </row>
    <row r="240" spans="1:13">
      <c r="A240" s="245">
        <v>230</v>
      </c>
      <c r="B240" s="450" t="s">
        <v>115</v>
      </c>
      <c r="C240" s="447">
        <v>224.6</v>
      </c>
      <c r="D240" s="448">
        <v>222.2166666666667</v>
      </c>
      <c r="E240" s="448">
        <v>217.43333333333339</v>
      </c>
      <c r="F240" s="448">
        <v>210.26666666666671</v>
      </c>
      <c r="G240" s="448">
        <v>205.48333333333341</v>
      </c>
      <c r="H240" s="448">
        <v>229.38333333333338</v>
      </c>
      <c r="I240" s="448">
        <v>234.16666666666669</v>
      </c>
      <c r="J240" s="448">
        <v>241.33333333333337</v>
      </c>
      <c r="K240" s="447">
        <v>227</v>
      </c>
      <c r="L240" s="447">
        <v>215.05</v>
      </c>
      <c r="M240" s="447">
        <v>267.38139000000001</v>
      </c>
    </row>
    <row r="241" spans="1:13">
      <c r="A241" s="245">
        <v>231</v>
      </c>
      <c r="B241" s="450" t="s">
        <v>397</v>
      </c>
      <c r="C241" s="447">
        <v>103.15</v>
      </c>
      <c r="D241" s="448">
        <v>101.21666666666665</v>
      </c>
      <c r="E241" s="448">
        <v>97.933333333333309</v>
      </c>
      <c r="F241" s="448">
        <v>92.716666666666654</v>
      </c>
      <c r="G241" s="448">
        <v>89.433333333333309</v>
      </c>
      <c r="H241" s="448">
        <v>106.43333333333331</v>
      </c>
      <c r="I241" s="448">
        <v>109.71666666666664</v>
      </c>
      <c r="J241" s="448">
        <v>114.93333333333331</v>
      </c>
      <c r="K241" s="447">
        <v>104.5</v>
      </c>
      <c r="L241" s="447">
        <v>96</v>
      </c>
      <c r="M241" s="447">
        <v>358.32605000000001</v>
      </c>
    </row>
    <row r="242" spans="1:13">
      <c r="A242" s="245">
        <v>232</v>
      </c>
      <c r="B242" s="450" t="s">
        <v>747</v>
      </c>
      <c r="C242" s="447">
        <v>7541.8</v>
      </c>
      <c r="D242" s="448">
        <v>7578.9333333333334</v>
      </c>
      <c r="E242" s="448">
        <v>7462.8666666666668</v>
      </c>
      <c r="F242" s="448">
        <v>7383.9333333333334</v>
      </c>
      <c r="G242" s="448">
        <v>7267.8666666666668</v>
      </c>
      <c r="H242" s="448">
        <v>7657.8666666666668</v>
      </c>
      <c r="I242" s="448">
        <v>7773.9333333333343</v>
      </c>
      <c r="J242" s="448">
        <v>7852.8666666666668</v>
      </c>
      <c r="K242" s="447">
        <v>7695</v>
      </c>
      <c r="L242" s="447">
        <v>7500</v>
      </c>
      <c r="M242" s="447">
        <v>0.80069000000000001</v>
      </c>
    </row>
    <row r="243" spans="1:13">
      <c r="A243" s="245">
        <v>233</v>
      </c>
      <c r="B243" s="450" t="s">
        <v>254</v>
      </c>
      <c r="C243" s="447">
        <v>142.69999999999999</v>
      </c>
      <c r="D243" s="448">
        <v>142.98333333333332</v>
      </c>
      <c r="E243" s="448">
        <v>141.26666666666665</v>
      </c>
      <c r="F243" s="448">
        <v>139.83333333333334</v>
      </c>
      <c r="G243" s="448">
        <v>138.11666666666667</v>
      </c>
      <c r="H243" s="448">
        <v>144.41666666666663</v>
      </c>
      <c r="I243" s="448">
        <v>146.13333333333327</v>
      </c>
      <c r="J243" s="448">
        <v>147.56666666666661</v>
      </c>
      <c r="K243" s="447">
        <v>144.69999999999999</v>
      </c>
      <c r="L243" s="447">
        <v>141.55000000000001</v>
      </c>
      <c r="M243" s="447">
        <v>25.67381</v>
      </c>
    </row>
    <row r="244" spans="1:13">
      <c r="A244" s="245">
        <v>234</v>
      </c>
      <c r="B244" s="450" t="s">
        <v>398</v>
      </c>
      <c r="C244" s="447">
        <v>356.45</v>
      </c>
      <c r="D244" s="448">
        <v>358.8</v>
      </c>
      <c r="E244" s="448">
        <v>353.05</v>
      </c>
      <c r="F244" s="448">
        <v>349.65</v>
      </c>
      <c r="G244" s="448">
        <v>343.9</v>
      </c>
      <c r="H244" s="448">
        <v>362.20000000000005</v>
      </c>
      <c r="I244" s="448">
        <v>367.95000000000005</v>
      </c>
      <c r="J244" s="448">
        <v>371.35000000000008</v>
      </c>
      <c r="K244" s="447">
        <v>364.55</v>
      </c>
      <c r="L244" s="447">
        <v>355.4</v>
      </c>
      <c r="M244" s="447">
        <v>18.602730000000001</v>
      </c>
    </row>
    <row r="245" spans="1:13">
      <c r="A245" s="245">
        <v>235</v>
      </c>
      <c r="B245" s="450" t="s">
        <v>255</v>
      </c>
      <c r="C245" s="447">
        <v>131.19999999999999</v>
      </c>
      <c r="D245" s="448">
        <v>133.35</v>
      </c>
      <c r="E245" s="448">
        <v>127.85</v>
      </c>
      <c r="F245" s="448">
        <v>124.5</v>
      </c>
      <c r="G245" s="448">
        <v>119</v>
      </c>
      <c r="H245" s="448">
        <v>136.69999999999999</v>
      </c>
      <c r="I245" s="448">
        <v>142.19999999999999</v>
      </c>
      <c r="J245" s="448">
        <v>145.54999999999998</v>
      </c>
      <c r="K245" s="447">
        <v>138.85</v>
      </c>
      <c r="L245" s="447">
        <v>130</v>
      </c>
      <c r="M245" s="447">
        <v>50.120179999999998</v>
      </c>
    </row>
    <row r="246" spans="1:13">
      <c r="A246" s="245">
        <v>236</v>
      </c>
      <c r="B246" s="450" t="s">
        <v>125</v>
      </c>
      <c r="C246" s="447">
        <v>112</v>
      </c>
      <c r="D246" s="448">
        <v>111.35000000000001</v>
      </c>
      <c r="E246" s="448">
        <v>109.90000000000002</v>
      </c>
      <c r="F246" s="448">
        <v>107.80000000000001</v>
      </c>
      <c r="G246" s="448">
        <v>106.35000000000002</v>
      </c>
      <c r="H246" s="448">
        <v>113.45000000000002</v>
      </c>
      <c r="I246" s="448">
        <v>114.9</v>
      </c>
      <c r="J246" s="448">
        <v>117.00000000000001</v>
      </c>
      <c r="K246" s="447">
        <v>112.8</v>
      </c>
      <c r="L246" s="447">
        <v>109.25</v>
      </c>
      <c r="M246" s="447">
        <v>369.91908999999998</v>
      </c>
    </row>
    <row r="247" spans="1:13">
      <c r="A247" s="245">
        <v>237</v>
      </c>
      <c r="B247" s="450" t="s">
        <v>399</v>
      </c>
      <c r="C247" s="447">
        <v>16.75</v>
      </c>
      <c r="D247" s="448">
        <v>16.816666666666666</v>
      </c>
      <c r="E247" s="448">
        <v>16.633333333333333</v>
      </c>
      <c r="F247" s="448">
        <v>16.516666666666666</v>
      </c>
      <c r="G247" s="448">
        <v>16.333333333333332</v>
      </c>
      <c r="H247" s="448">
        <v>16.933333333333334</v>
      </c>
      <c r="I247" s="448">
        <v>17.116666666666664</v>
      </c>
      <c r="J247" s="448">
        <v>17.233333333333334</v>
      </c>
      <c r="K247" s="447">
        <v>17</v>
      </c>
      <c r="L247" s="447">
        <v>16.7</v>
      </c>
      <c r="M247" s="447">
        <v>51.139220000000002</v>
      </c>
    </row>
    <row r="248" spans="1:13">
      <c r="A248" s="245">
        <v>238</v>
      </c>
      <c r="B248" s="450" t="s">
        <v>772</v>
      </c>
      <c r="C248" s="447">
        <v>1894.05</v>
      </c>
      <c r="D248" s="448">
        <v>1904.0333333333335</v>
      </c>
      <c r="E248" s="448">
        <v>1878.0166666666671</v>
      </c>
      <c r="F248" s="448">
        <v>1861.9833333333336</v>
      </c>
      <c r="G248" s="448">
        <v>1835.9666666666672</v>
      </c>
      <c r="H248" s="448">
        <v>1920.0666666666671</v>
      </c>
      <c r="I248" s="448">
        <v>1946.0833333333335</v>
      </c>
      <c r="J248" s="448">
        <v>1962.116666666667</v>
      </c>
      <c r="K248" s="447">
        <v>1930.05</v>
      </c>
      <c r="L248" s="447">
        <v>1888</v>
      </c>
      <c r="M248" s="447">
        <v>9.2275700000000001</v>
      </c>
    </row>
    <row r="249" spans="1:13">
      <c r="A249" s="245">
        <v>239</v>
      </c>
      <c r="B249" s="450" t="s">
        <v>748</v>
      </c>
      <c r="C249" s="447">
        <v>397.35</v>
      </c>
      <c r="D249" s="448">
        <v>384.38333333333338</v>
      </c>
      <c r="E249" s="448">
        <v>362.96666666666675</v>
      </c>
      <c r="F249" s="448">
        <v>328.58333333333337</v>
      </c>
      <c r="G249" s="448">
        <v>307.16666666666674</v>
      </c>
      <c r="H249" s="448">
        <v>418.76666666666677</v>
      </c>
      <c r="I249" s="448">
        <v>440.18333333333339</v>
      </c>
      <c r="J249" s="448">
        <v>474.56666666666678</v>
      </c>
      <c r="K249" s="447">
        <v>405.8</v>
      </c>
      <c r="L249" s="447">
        <v>350</v>
      </c>
      <c r="M249" s="447">
        <v>49.051110000000001</v>
      </c>
    </row>
    <row r="250" spans="1:13">
      <c r="A250" s="245">
        <v>240</v>
      </c>
      <c r="B250" s="450" t="s">
        <v>120</v>
      </c>
      <c r="C250" s="447">
        <v>509.2</v>
      </c>
      <c r="D250" s="448">
        <v>509.7833333333333</v>
      </c>
      <c r="E250" s="448">
        <v>506.41666666666663</v>
      </c>
      <c r="F250" s="448">
        <v>503.63333333333333</v>
      </c>
      <c r="G250" s="448">
        <v>500.26666666666665</v>
      </c>
      <c r="H250" s="448">
        <v>512.56666666666661</v>
      </c>
      <c r="I250" s="448">
        <v>515.93333333333328</v>
      </c>
      <c r="J250" s="448">
        <v>518.71666666666658</v>
      </c>
      <c r="K250" s="447">
        <v>513.15</v>
      </c>
      <c r="L250" s="447">
        <v>507</v>
      </c>
      <c r="M250" s="447">
        <v>16.328299999999999</v>
      </c>
    </row>
    <row r="251" spans="1:13">
      <c r="A251" s="245">
        <v>241</v>
      </c>
      <c r="B251" s="450" t="s">
        <v>824</v>
      </c>
      <c r="C251" s="447">
        <v>241.45</v>
      </c>
      <c r="D251" s="448">
        <v>241.95000000000002</v>
      </c>
      <c r="E251" s="448">
        <v>240.60000000000002</v>
      </c>
      <c r="F251" s="448">
        <v>239.75</v>
      </c>
      <c r="G251" s="448">
        <v>238.4</v>
      </c>
      <c r="H251" s="448">
        <v>242.80000000000004</v>
      </c>
      <c r="I251" s="448">
        <v>244.15</v>
      </c>
      <c r="J251" s="448">
        <v>245.00000000000006</v>
      </c>
      <c r="K251" s="447">
        <v>243.3</v>
      </c>
      <c r="L251" s="447">
        <v>241.1</v>
      </c>
      <c r="M251" s="447">
        <v>13.62886</v>
      </c>
    </row>
    <row r="252" spans="1:13">
      <c r="A252" s="245">
        <v>242</v>
      </c>
      <c r="B252" s="450" t="s">
        <v>122</v>
      </c>
      <c r="C252" s="447">
        <v>998.45</v>
      </c>
      <c r="D252" s="448">
        <v>997.80000000000007</v>
      </c>
      <c r="E252" s="448">
        <v>987.65000000000009</v>
      </c>
      <c r="F252" s="448">
        <v>976.85</v>
      </c>
      <c r="G252" s="448">
        <v>966.7</v>
      </c>
      <c r="H252" s="448">
        <v>1008.6000000000001</v>
      </c>
      <c r="I252" s="448">
        <v>1018.75</v>
      </c>
      <c r="J252" s="448">
        <v>1029.5500000000002</v>
      </c>
      <c r="K252" s="447">
        <v>1007.95</v>
      </c>
      <c r="L252" s="447">
        <v>987</v>
      </c>
      <c r="M252" s="447">
        <v>29.728539999999999</v>
      </c>
    </row>
    <row r="253" spans="1:13">
      <c r="A253" s="245">
        <v>243</v>
      </c>
      <c r="B253" s="450" t="s">
        <v>256</v>
      </c>
      <c r="C253" s="447">
        <v>4520.5</v>
      </c>
      <c r="D253" s="448">
        <v>4460.1333333333332</v>
      </c>
      <c r="E253" s="448">
        <v>4381.2666666666664</v>
      </c>
      <c r="F253" s="448">
        <v>4242.0333333333328</v>
      </c>
      <c r="G253" s="448">
        <v>4163.1666666666661</v>
      </c>
      <c r="H253" s="448">
        <v>4599.3666666666668</v>
      </c>
      <c r="I253" s="448">
        <v>4678.2333333333336</v>
      </c>
      <c r="J253" s="448">
        <v>4817.4666666666672</v>
      </c>
      <c r="K253" s="447">
        <v>4539</v>
      </c>
      <c r="L253" s="447">
        <v>4320.8999999999996</v>
      </c>
      <c r="M253" s="447">
        <v>10.6913</v>
      </c>
    </row>
    <row r="254" spans="1:13">
      <c r="A254" s="245">
        <v>244</v>
      </c>
      <c r="B254" s="450" t="s">
        <v>124</v>
      </c>
      <c r="C254" s="447">
        <v>1397.25</v>
      </c>
      <c r="D254" s="448">
        <v>1386.4333333333334</v>
      </c>
      <c r="E254" s="448">
        <v>1372.8666666666668</v>
      </c>
      <c r="F254" s="448">
        <v>1348.4833333333333</v>
      </c>
      <c r="G254" s="448">
        <v>1334.9166666666667</v>
      </c>
      <c r="H254" s="448">
        <v>1410.8166666666668</v>
      </c>
      <c r="I254" s="448">
        <v>1424.3833333333334</v>
      </c>
      <c r="J254" s="448">
        <v>1448.7666666666669</v>
      </c>
      <c r="K254" s="447">
        <v>1400</v>
      </c>
      <c r="L254" s="447">
        <v>1362.05</v>
      </c>
      <c r="M254" s="447">
        <v>68.500240000000005</v>
      </c>
    </row>
    <row r="255" spans="1:13">
      <c r="A255" s="245">
        <v>245</v>
      </c>
      <c r="B255" s="450" t="s">
        <v>749</v>
      </c>
      <c r="C255" s="447">
        <v>997</v>
      </c>
      <c r="D255" s="448">
        <v>976.35</v>
      </c>
      <c r="E255" s="448">
        <v>916.65000000000009</v>
      </c>
      <c r="F255" s="448">
        <v>836.30000000000007</v>
      </c>
      <c r="G255" s="448">
        <v>776.60000000000014</v>
      </c>
      <c r="H255" s="448">
        <v>1056.7</v>
      </c>
      <c r="I255" s="448">
        <v>1116.4000000000001</v>
      </c>
      <c r="J255" s="448">
        <v>1196.75</v>
      </c>
      <c r="K255" s="447">
        <v>1036.05</v>
      </c>
      <c r="L255" s="447">
        <v>896</v>
      </c>
      <c r="M255" s="447">
        <v>13.35467</v>
      </c>
    </row>
    <row r="256" spans="1:13">
      <c r="A256" s="245">
        <v>246</v>
      </c>
      <c r="B256" s="450" t="s">
        <v>400</v>
      </c>
      <c r="C256" s="447">
        <v>308.25</v>
      </c>
      <c r="D256" s="448">
        <v>308.7</v>
      </c>
      <c r="E256" s="448">
        <v>305.54999999999995</v>
      </c>
      <c r="F256" s="448">
        <v>302.84999999999997</v>
      </c>
      <c r="G256" s="448">
        <v>299.69999999999993</v>
      </c>
      <c r="H256" s="448">
        <v>311.39999999999998</v>
      </c>
      <c r="I256" s="448">
        <v>314.54999999999995</v>
      </c>
      <c r="J256" s="448">
        <v>317.25</v>
      </c>
      <c r="K256" s="447">
        <v>311.85000000000002</v>
      </c>
      <c r="L256" s="447">
        <v>306</v>
      </c>
      <c r="M256" s="447">
        <v>4.1737900000000003</v>
      </c>
    </row>
    <row r="257" spans="1:13">
      <c r="A257" s="245">
        <v>247</v>
      </c>
      <c r="B257" s="450" t="s">
        <v>121</v>
      </c>
      <c r="C257" s="447">
        <v>1724.15</v>
      </c>
      <c r="D257" s="448">
        <v>1727.6166666666668</v>
      </c>
      <c r="E257" s="448">
        <v>1706.5333333333335</v>
      </c>
      <c r="F257" s="448">
        <v>1688.9166666666667</v>
      </c>
      <c r="G257" s="448">
        <v>1667.8333333333335</v>
      </c>
      <c r="H257" s="448">
        <v>1745.2333333333336</v>
      </c>
      <c r="I257" s="448">
        <v>1766.3166666666666</v>
      </c>
      <c r="J257" s="448">
        <v>1783.9333333333336</v>
      </c>
      <c r="K257" s="447">
        <v>1748.7</v>
      </c>
      <c r="L257" s="447">
        <v>1710</v>
      </c>
      <c r="M257" s="447">
        <v>6.1783999999999999</v>
      </c>
    </row>
    <row r="258" spans="1:13">
      <c r="A258" s="245">
        <v>248</v>
      </c>
      <c r="B258" s="450" t="s">
        <v>257</v>
      </c>
      <c r="C258" s="447">
        <v>2243.9</v>
      </c>
      <c r="D258" s="448">
        <v>2238.0666666666671</v>
      </c>
      <c r="E258" s="448">
        <v>2217.8333333333339</v>
      </c>
      <c r="F258" s="448">
        <v>2191.7666666666669</v>
      </c>
      <c r="G258" s="448">
        <v>2171.5333333333338</v>
      </c>
      <c r="H258" s="448">
        <v>2264.1333333333341</v>
      </c>
      <c r="I258" s="448">
        <v>2284.3666666666668</v>
      </c>
      <c r="J258" s="448">
        <v>2310.4333333333343</v>
      </c>
      <c r="K258" s="447">
        <v>2258.3000000000002</v>
      </c>
      <c r="L258" s="447">
        <v>2212</v>
      </c>
      <c r="M258" s="447">
        <v>1.52627</v>
      </c>
    </row>
    <row r="259" spans="1:13">
      <c r="A259" s="245">
        <v>249</v>
      </c>
      <c r="B259" s="450" t="s">
        <v>401</v>
      </c>
      <c r="C259" s="447">
        <v>1473.55</v>
      </c>
      <c r="D259" s="448">
        <v>1453.6833333333334</v>
      </c>
      <c r="E259" s="448">
        <v>1417.3666666666668</v>
      </c>
      <c r="F259" s="448">
        <v>1361.1833333333334</v>
      </c>
      <c r="G259" s="448">
        <v>1324.8666666666668</v>
      </c>
      <c r="H259" s="448">
        <v>1509.8666666666668</v>
      </c>
      <c r="I259" s="448">
        <v>1546.1833333333334</v>
      </c>
      <c r="J259" s="448">
        <v>1602.3666666666668</v>
      </c>
      <c r="K259" s="447">
        <v>1490</v>
      </c>
      <c r="L259" s="447">
        <v>1397.5</v>
      </c>
      <c r="M259" s="447">
        <v>2.1895799999999999</v>
      </c>
    </row>
    <row r="260" spans="1:13">
      <c r="A260" s="245">
        <v>250</v>
      </c>
      <c r="B260" s="450" t="s">
        <v>402</v>
      </c>
      <c r="C260" s="447">
        <v>2869.55</v>
      </c>
      <c r="D260" s="448">
        <v>2882.5166666666664</v>
      </c>
      <c r="E260" s="448">
        <v>2827.083333333333</v>
      </c>
      <c r="F260" s="448">
        <v>2784.6166666666668</v>
      </c>
      <c r="G260" s="448">
        <v>2729.1833333333334</v>
      </c>
      <c r="H260" s="448">
        <v>2924.9833333333327</v>
      </c>
      <c r="I260" s="448">
        <v>2980.4166666666661</v>
      </c>
      <c r="J260" s="448">
        <v>3022.8833333333323</v>
      </c>
      <c r="K260" s="447">
        <v>2937.95</v>
      </c>
      <c r="L260" s="447">
        <v>2840.05</v>
      </c>
      <c r="M260" s="447">
        <v>0.20088</v>
      </c>
    </row>
    <row r="261" spans="1:13">
      <c r="A261" s="245">
        <v>251</v>
      </c>
      <c r="B261" s="450" t="s">
        <v>403</v>
      </c>
      <c r="C261" s="447">
        <v>551.45000000000005</v>
      </c>
      <c r="D261" s="448">
        <v>543.48333333333335</v>
      </c>
      <c r="E261" s="448">
        <v>531.9666666666667</v>
      </c>
      <c r="F261" s="448">
        <v>512.48333333333335</v>
      </c>
      <c r="G261" s="448">
        <v>500.9666666666667</v>
      </c>
      <c r="H261" s="448">
        <v>562.9666666666667</v>
      </c>
      <c r="I261" s="448">
        <v>574.48333333333335</v>
      </c>
      <c r="J261" s="448">
        <v>593.9666666666667</v>
      </c>
      <c r="K261" s="447">
        <v>555</v>
      </c>
      <c r="L261" s="447">
        <v>524</v>
      </c>
      <c r="M261" s="447">
        <v>14.125819999999999</v>
      </c>
    </row>
    <row r="262" spans="1:13">
      <c r="A262" s="245">
        <v>252</v>
      </c>
      <c r="B262" s="450" t="s">
        <v>404</v>
      </c>
      <c r="C262" s="447">
        <v>152.80000000000001</v>
      </c>
      <c r="D262" s="448">
        <v>154.01666666666668</v>
      </c>
      <c r="E262" s="448">
        <v>150.78333333333336</v>
      </c>
      <c r="F262" s="448">
        <v>148.76666666666668</v>
      </c>
      <c r="G262" s="448">
        <v>145.53333333333336</v>
      </c>
      <c r="H262" s="448">
        <v>156.03333333333336</v>
      </c>
      <c r="I262" s="448">
        <v>159.26666666666665</v>
      </c>
      <c r="J262" s="448">
        <v>161.28333333333336</v>
      </c>
      <c r="K262" s="447">
        <v>157.25</v>
      </c>
      <c r="L262" s="447">
        <v>152</v>
      </c>
      <c r="M262" s="447">
        <v>19.056080000000001</v>
      </c>
    </row>
    <row r="263" spans="1:13">
      <c r="A263" s="245">
        <v>253</v>
      </c>
      <c r="B263" s="450" t="s">
        <v>405</v>
      </c>
      <c r="C263" s="447">
        <v>127.1</v>
      </c>
      <c r="D263" s="448">
        <v>127.51666666666665</v>
      </c>
      <c r="E263" s="448">
        <v>125.23333333333329</v>
      </c>
      <c r="F263" s="448">
        <v>123.36666666666665</v>
      </c>
      <c r="G263" s="448">
        <v>121.08333333333329</v>
      </c>
      <c r="H263" s="448">
        <v>129.3833333333333</v>
      </c>
      <c r="I263" s="448">
        <v>131.66666666666666</v>
      </c>
      <c r="J263" s="448">
        <v>133.5333333333333</v>
      </c>
      <c r="K263" s="447">
        <v>129.80000000000001</v>
      </c>
      <c r="L263" s="447">
        <v>125.65</v>
      </c>
      <c r="M263" s="447">
        <v>13.71641</v>
      </c>
    </row>
    <row r="264" spans="1:13">
      <c r="A264" s="245">
        <v>254</v>
      </c>
      <c r="B264" s="450" t="s">
        <v>406</v>
      </c>
      <c r="C264" s="447">
        <v>85.25</v>
      </c>
      <c r="D264" s="448">
        <v>84.600000000000009</v>
      </c>
      <c r="E264" s="448">
        <v>82.40000000000002</v>
      </c>
      <c r="F264" s="448">
        <v>79.550000000000011</v>
      </c>
      <c r="G264" s="448">
        <v>77.350000000000023</v>
      </c>
      <c r="H264" s="448">
        <v>87.450000000000017</v>
      </c>
      <c r="I264" s="448">
        <v>89.65</v>
      </c>
      <c r="J264" s="448">
        <v>92.500000000000014</v>
      </c>
      <c r="K264" s="447">
        <v>86.8</v>
      </c>
      <c r="L264" s="447">
        <v>81.75</v>
      </c>
      <c r="M264" s="447">
        <v>36.091070000000002</v>
      </c>
    </row>
    <row r="265" spans="1:13">
      <c r="A265" s="245">
        <v>255</v>
      </c>
      <c r="B265" s="450" t="s">
        <v>258</v>
      </c>
      <c r="C265" s="447">
        <v>115.1</v>
      </c>
      <c r="D265" s="448">
        <v>115.8</v>
      </c>
      <c r="E265" s="448">
        <v>113.5</v>
      </c>
      <c r="F265" s="448">
        <v>111.9</v>
      </c>
      <c r="G265" s="448">
        <v>109.60000000000001</v>
      </c>
      <c r="H265" s="448">
        <v>117.39999999999999</v>
      </c>
      <c r="I265" s="448">
        <v>119.69999999999997</v>
      </c>
      <c r="J265" s="448">
        <v>121.29999999999998</v>
      </c>
      <c r="K265" s="447">
        <v>118.1</v>
      </c>
      <c r="L265" s="447">
        <v>114.2</v>
      </c>
      <c r="M265" s="447">
        <v>22.149039999999999</v>
      </c>
    </row>
    <row r="266" spans="1:13">
      <c r="A266" s="245">
        <v>256</v>
      </c>
      <c r="B266" s="450" t="s">
        <v>128</v>
      </c>
      <c r="C266" s="447">
        <v>682.2</v>
      </c>
      <c r="D266" s="448">
        <v>682.25</v>
      </c>
      <c r="E266" s="448">
        <v>673.5</v>
      </c>
      <c r="F266" s="448">
        <v>664.8</v>
      </c>
      <c r="G266" s="448">
        <v>656.05</v>
      </c>
      <c r="H266" s="448">
        <v>690.95</v>
      </c>
      <c r="I266" s="448">
        <v>699.7</v>
      </c>
      <c r="J266" s="448">
        <v>708.40000000000009</v>
      </c>
      <c r="K266" s="447">
        <v>691</v>
      </c>
      <c r="L266" s="447">
        <v>673.55</v>
      </c>
      <c r="M266" s="447">
        <v>187.21303</v>
      </c>
    </row>
    <row r="267" spans="1:13">
      <c r="A267" s="245">
        <v>257</v>
      </c>
      <c r="B267" s="450" t="s">
        <v>751</v>
      </c>
      <c r="C267" s="447">
        <v>116</v>
      </c>
      <c r="D267" s="448">
        <v>115.66666666666667</v>
      </c>
      <c r="E267" s="448">
        <v>110.58333333333334</v>
      </c>
      <c r="F267" s="448">
        <v>105.16666666666667</v>
      </c>
      <c r="G267" s="448">
        <v>100.08333333333334</v>
      </c>
      <c r="H267" s="448">
        <v>121.08333333333334</v>
      </c>
      <c r="I267" s="448">
        <v>126.16666666666669</v>
      </c>
      <c r="J267" s="448">
        <v>131.58333333333334</v>
      </c>
      <c r="K267" s="447">
        <v>120.75</v>
      </c>
      <c r="L267" s="447">
        <v>110.25</v>
      </c>
      <c r="M267" s="447">
        <v>50.804679999999998</v>
      </c>
    </row>
    <row r="268" spans="1:13">
      <c r="A268" s="245">
        <v>258</v>
      </c>
      <c r="B268" s="450" t="s">
        <v>407</v>
      </c>
      <c r="C268" s="447">
        <v>59.6</v>
      </c>
      <c r="D268" s="448">
        <v>59.966666666666669</v>
      </c>
      <c r="E268" s="448">
        <v>58.983333333333334</v>
      </c>
      <c r="F268" s="448">
        <v>58.366666666666667</v>
      </c>
      <c r="G268" s="448">
        <v>57.383333333333333</v>
      </c>
      <c r="H268" s="448">
        <v>60.583333333333336</v>
      </c>
      <c r="I268" s="448">
        <v>61.56666666666667</v>
      </c>
      <c r="J268" s="448">
        <v>62.183333333333337</v>
      </c>
      <c r="K268" s="447">
        <v>60.95</v>
      </c>
      <c r="L268" s="447">
        <v>59.35</v>
      </c>
      <c r="M268" s="447">
        <v>5.74742</v>
      </c>
    </row>
    <row r="269" spans="1:13">
      <c r="A269" s="245">
        <v>259</v>
      </c>
      <c r="B269" s="450" t="s">
        <v>408</v>
      </c>
      <c r="C269" s="447">
        <v>103.6</v>
      </c>
      <c r="D269" s="448">
        <v>104.01666666666667</v>
      </c>
      <c r="E269" s="448">
        <v>101.88333333333333</v>
      </c>
      <c r="F269" s="448">
        <v>100.16666666666666</v>
      </c>
      <c r="G269" s="448">
        <v>98.033333333333317</v>
      </c>
      <c r="H269" s="448">
        <v>105.73333333333333</v>
      </c>
      <c r="I269" s="448">
        <v>107.86666666666669</v>
      </c>
      <c r="J269" s="448">
        <v>109.58333333333334</v>
      </c>
      <c r="K269" s="447">
        <v>106.15</v>
      </c>
      <c r="L269" s="447">
        <v>102.3</v>
      </c>
      <c r="M269" s="447">
        <v>17.37284</v>
      </c>
    </row>
    <row r="270" spans="1:13">
      <c r="A270" s="245">
        <v>260</v>
      </c>
      <c r="B270" s="450" t="s">
        <v>409</v>
      </c>
      <c r="C270" s="447">
        <v>28.9</v>
      </c>
      <c r="D270" s="448">
        <v>29.116666666666664</v>
      </c>
      <c r="E270" s="448">
        <v>28.583333333333329</v>
      </c>
      <c r="F270" s="448">
        <v>28.266666666666666</v>
      </c>
      <c r="G270" s="448">
        <v>27.733333333333331</v>
      </c>
      <c r="H270" s="448">
        <v>29.433333333333326</v>
      </c>
      <c r="I270" s="448">
        <v>29.966666666666665</v>
      </c>
      <c r="J270" s="448">
        <v>30.283333333333324</v>
      </c>
      <c r="K270" s="447">
        <v>29.65</v>
      </c>
      <c r="L270" s="447">
        <v>28.8</v>
      </c>
      <c r="M270" s="447">
        <v>27.154720000000001</v>
      </c>
    </row>
    <row r="271" spans="1:13">
      <c r="A271" s="245">
        <v>261</v>
      </c>
      <c r="B271" s="450" t="s">
        <v>410</v>
      </c>
      <c r="C271" s="447">
        <v>84.15</v>
      </c>
      <c r="D271" s="448">
        <v>84.233333333333334</v>
      </c>
      <c r="E271" s="448">
        <v>82.166666666666671</v>
      </c>
      <c r="F271" s="448">
        <v>80.183333333333337</v>
      </c>
      <c r="G271" s="448">
        <v>78.116666666666674</v>
      </c>
      <c r="H271" s="448">
        <v>86.216666666666669</v>
      </c>
      <c r="I271" s="448">
        <v>88.283333333333331</v>
      </c>
      <c r="J271" s="448">
        <v>90.266666666666666</v>
      </c>
      <c r="K271" s="447">
        <v>86.3</v>
      </c>
      <c r="L271" s="447">
        <v>82.25</v>
      </c>
      <c r="M271" s="447">
        <v>42.62115</v>
      </c>
    </row>
    <row r="272" spans="1:13">
      <c r="A272" s="245">
        <v>262</v>
      </c>
      <c r="B272" s="450" t="s">
        <v>411</v>
      </c>
      <c r="C272" s="447">
        <v>95.85</v>
      </c>
      <c r="D272" s="448">
        <v>96.516666666666652</v>
      </c>
      <c r="E272" s="448">
        <v>94.433333333333309</v>
      </c>
      <c r="F272" s="448">
        <v>93.016666666666652</v>
      </c>
      <c r="G272" s="448">
        <v>90.933333333333309</v>
      </c>
      <c r="H272" s="448">
        <v>97.933333333333309</v>
      </c>
      <c r="I272" s="448">
        <v>100.01666666666665</v>
      </c>
      <c r="J272" s="448">
        <v>101.43333333333331</v>
      </c>
      <c r="K272" s="447">
        <v>98.6</v>
      </c>
      <c r="L272" s="447">
        <v>95.1</v>
      </c>
      <c r="M272" s="447">
        <v>69.432130000000001</v>
      </c>
    </row>
    <row r="273" spans="1:13">
      <c r="A273" s="245">
        <v>263</v>
      </c>
      <c r="B273" s="450" t="s">
        <v>412</v>
      </c>
      <c r="C273" s="447">
        <v>177.65</v>
      </c>
      <c r="D273" s="448">
        <v>177.43333333333337</v>
      </c>
      <c r="E273" s="448">
        <v>175.06666666666672</v>
      </c>
      <c r="F273" s="448">
        <v>172.48333333333335</v>
      </c>
      <c r="G273" s="448">
        <v>170.1166666666667</v>
      </c>
      <c r="H273" s="448">
        <v>180.01666666666674</v>
      </c>
      <c r="I273" s="448">
        <v>182.38333333333335</v>
      </c>
      <c r="J273" s="448">
        <v>184.96666666666675</v>
      </c>
      <c r="K273" s="447">
        <v>179.8</v>
      </c>
      <c r="L273" s="447">
        <v>174.85</v>
      </c>
      <c r="M273" s="447">
        <v>3.95905</v>
      </c>
    </row>
    <row r="274" spans="1:13">
      <c r="A274" s="245">
        <v>264</v>
      </c>
      <c r="B274" s="450" t="s">
        <v>413</v>
      </c>
      <c r="C274" s="447">
        <v>92.65</v>
      </c>
      <c r="D274" s="448">
        <v>92.783333333333346</v>
      </c>
      <c r="E274" s="448">
        <v>91.066666666666691</v>
      </c>
      <c r="F274" s="448">
        <v>89.483333333333348</v>
      </c>
      <c r="G274" s="448">
        <v>87.766666666666694</v>
      </c>
      <c r="H274" s="448">
        <v>94.366666666666688</v>
      </c>
      <c r="I274" s="448">
        <v>96.083333333333357</v>
      </c>
      <c r="J274" s="448">
        <v>97.666666666666686</v>
      </c>
      <c r="K274" s="447">
        <v>94.5</v>
      </c>
      <c r="L274" s="447">
        <v>91.2</v>
      </c>
      <c r="M274" s="447">
        <v>11.776389999999999</v>
      </c>
    </row>
    <row r="275" spans="1:13">
      <c r="A275" s="245">
        <v>265</v>
      </c>
      <c r="B275" s="450" t="s">
        <v>127</v>
      </c>
      <c r="C275" s="447">
        <v>389.85</v>
      </c>
      <c r="D275" s="448">
        <v>392.76666666666665</v>
      </c>
      <c r="E275" s="448">
        <v>383.5333333333333</v>
      </c>
      <c r="F275" s="448">
        <v>377.21666666666664</v>
      </c>
      <c r="G275" s="448">
        <v>367.98333333333329</v>
      </c>
      <c r="H275" s="448">
        <v>399.08333333333331</v>
      </c>
      <c r="I275" s="448">
        <v>408.31666666666666</v>
      </c>
      <c r="J275" s="448">
        <v>414.63333333333333</v>
      </c>
      <c r="K275" s="447">
        <v>402</v>
      </c>
      <c r="L275" s="447">
        <v>386.45</v>
      </c>
      <c r="M275" s="447">
        <v>175.97453999999999</v>
      </c>
    </row>
    <row r="276" spans="1:13">
      <c r="A276" s="245">
        <v>266</v>
      </c>
      <c r="B276" s="450" t="s">
        <v>414</v>
      </c>
      <c r="C276" s="447">
        <v>2297</v>
      </c>
      <c r="D276" s="448">
        <v>2316</v>
      </c>
      <c r="E276" s="448">
        <v>2272</v>
      </c>
      <c r="F276" s="448">
        <v>2247</v>
      </c>
      <c r="G276" s="448">
        <v>2203</v>
      </c>
      <c r="H276" s="448">
        <v>2341</v>
      </c>
      <c r="I276" s="448">
        <v>2385</v>
      </c>
      <c r="J276" s="448">
        <v>2410</v>
      </c>
      <c r="K276" s="447">
        <v>2360</v>
      </c>
      <c r="L276" s="447">
        <v>2291</v>
      </c>
      <c r="M276" s="447">
        <v>0.64939999999999998</v>
      </c>
    </row>
    <row r="277" spans="1:13">
      <c r="A277" s="245">
        <v>267</v>
      </c>
      <c r="B277" s="450" t="s">
        <v>129</v>
      </c>
      <c r="C277" s="447">
        <v>3144.4</v>
      </c>
      <c r="D277" s="448">
        <v>3122.4333333333329</v>
      </c>
      <c r="E277" s="448">
        <v>3091.9666666666658</v>
      </c>
      <c r="F277" s="448">
        <v>3039.5333333333328</v>
      </c>
      <c r="G277" s="448">
        <v>3009.0666666666657</v>
      </c>
      <c r="H277" s="448">
        <v>3174.8666666666659</v>
      </c>
      <c r="I277" s="448">
        <v>3205.333333333333</v>
      </c>
      <c r="J277" s="448">
        <v>3257.766666666666</v>
      </c>
      <c r="K277" s="447">
        <v>3152.9</v>
      </c>
      <c r="L277" s="447">
        <v>3070</v>
      </c>
      <c r="M277" s="447">
        <v>6.1442800000000002</v>
      </c>
    </row>
    <row r="278" spans="1:13">
      <c r="A278" s="245">
        <v>268</v>
      </c>
      <c r="B278" s="450" t="s">
        <v>130</v>
      </c>
      <c r="C278" s="447">
        <v>857.2</v>
      </c>
      <c r="D278" s="448">
        <v>838.5333333333333</v>
      </c>
      <c r="E278" s="448">
        <v>807.06666666666661</v>
      </c>
      <c r="F278" s="448">
        <v>756.93333333333328</v>
      </c>
      <c r="G278" s="448">
        <v>725.46666666666658</v>
      </c>
      <c r="H278" s="448">
        <v>888.66666666666663</v>
      </c>
      <c r="I278" s="448">
        <v>920.13333333333333</v>
      </c>
      <c r="J278" s="448">
        <v>970.26666666666665</v>
      </c>
      <c r="K278" s="447">
        <v>870</v>
      </c>
      <c r="L278" s="447">
        <v>788.4</v>
      </c>
      <c r="M278" s="447">
        <v>100.99722</v>
      </c>
    </row>
    <row r="279" spans="1:13">
      <c r="A279" s="245">
        <v>269</v>
      </c>
      <c r="B279" s="450" t="s">
        <v>415</v>
      </c>
      <c r="C279" s="447">
        <v>156.9</v>
      </c>
      <c r="D279" s="448">
        <v>155.15</v>
      </c>
      <c r="E279" s="448">
        <v>151.80000000000001</v>
      </c>
      <c r="F279" s="448">
        <v>146.70000000000002</v>
      </c>
      <c r="G279" s="448">
        <v>143.35000000000002</v>
      </c>
      <c r="H279" s="448">
        <v>160.25</v>
      </c>
      <c r="I279" s="448">
        <v>163.59999999999997</v>
      </c>
      <c r="J279" s="448">
        <v>168.7</v>
      </c>
      <c r="K279" s="447">
        <v>158.5</v>
      </c>
      <c r="L279" s="447">
        <v>150.05000000000001</v>
      </c>
      <c r="M279" s="447">
        <v>35.908059999999999</v>
      </c>
    </row>
    <row r="280" spans="1:13">
      <c r="A280" s="245">
        <v>270</v>
      </c>
      <c r="B280" s="450" t="s">
        <v>417</v>
      </c>
      <c r="C280" s="447">
        <v>602.85</v>
      </c>
      <c r="D280" s="448">
        <v>604.36666666666667</v>
      </c>
      <c r="E280" s="448">
        <v>595.48333333333335</v>
      </c>
      <c r="F280" s="448">
        <v>588.11666666666667</v>
      </c>
      <c r="G280" s="448">
        <v>579.23333333333335</v>
      </c>
      <c r="H280" s="448">
        <v>611.73333333333335</v>
      </c>
      <c r="I280" s="448">
        <v>620.61666666666679</v>
      </c>
      <c r="J280" s="448">
        <v>627.98333333333335</v>
      </c>
      <c r="K280" s="447">
        <v>613.25</v>
      </c>
      <c r="L280" s="447">
        <v>597</v>
      </c>
      <c r="M280" s="447">
        <v>2.51749</v>
      </c>
    </row>
    <row r="281" spans="1:13">
      <c r="A281" s="245">
        <v>271</v>
      </c>
      <c r="B281" s="450" t="s">
        <v>418</v>
      </c>
      <c r="C281" s="447">
        <v>229.9</v>
      </c>
      <c r="D281" s="448">
        <v>231.06666666666669</v>
      </c>
      <c r="E281" s="448">
        <v>227.73333333333338</v>
      </c>
      <c r="F281" s="448">
        <v>225.56666666666669</v>
      </c>
      <c r="G281" s="448">
        <v>222.23333333333338</v>
      </c>
      <c r="H281" s="448">
        <v>233.23333333333338</v>
      </c>
      <c r="I281" s="448">
        <v>236.56666666666669</v>
      </c>
      <c r="J281" s="448">
        <v>238.73333333333338</v>
      </c>
      <c r="K281" s="447">
        <v>234.4</v>
      </c>
      <c r="L281" s="447">
        <v>228.9</v>
      </c>
      <c r="M281" s="447">
        <v>5.4963600000000001</v>
      </c>
    </row>
    <row r="282" spans="1:13">
      <c r="A282" s="245">
        <v>272</v>
      </c>
      <c r="B282" s="450" t="s">
        <v>419</v>
      </c>
      <c r="C282" s="447">
        <v>235.95</v>
      </c>
      <c r="D282" s="448">
        <v>237.16666666666666</v>
      </c>
      <c r="E282" s="448">
        <v>232.23333333333332</v>
      </c>
      <c r="F282" s="448">
        <v>228.51666666666665</v>
      </c>
      <c r="G282" s="448">
        <v>223.58333333333331</v>
      </c>
      <c r="H282" s="448">
        <v>240.88333333333333</v>
      </c>
      <c r="I282" s="448">
        <v>245.81666666666666</v>
      </c>
      <c r="J282" s="448">
        <v>249.53333333333333</v>
      </c>
      <c r="K282" s="447">
        <v>242.1</v>
      </c>
      <c r="L282" s="447">
        <v>233.45</v>
      </c>
      <c r="M282" s="447">
        <v>8.1769400000000001</v>
      </c>
    </row>
    <row r="283" spans="1:13">
      <c r="A283" s="245">
        <v>273</v>
      </c>
      <c r="B283" s="450" t="s">
        <v>752</v>
      </c>
      <c r="C283" s="447">
        <v>1027.2</v>
      </c>
      <c r="D283" s="448">
        <v>1020.9333333333334</v>
      </c>
      <c r="E283" s="448">
        <v>1007.7666666666669</v>
      </c>
      <c r="F283" s="448">
        <v>988.33333333333348</v>
      </c>
      <c r="G283" s="448">
        <v>975.16666666666697</v>
      </c>
      <c r="H283" s="448">
        <v>1040.3666666666668</v>
      </c>
      <c r="I283" s="448">
        <v>1053.5333333333333</v>
      </c>
      <c r="J283" s="448">
        <v>1072.9666666666667</v>
      </c>
      <c r="K283" s="447">
        <v>1034.0999999999999</v>
      </c>
      <c r="L283" s="447">
        <v>1001.5</v>
      </c>
      <c r="M283" s="447">
        <v>0.68469000000000002</v>
      </c>
    </row>
    <row r="284" spans="1:13">
      <c r="A284" s="245">
        <v>274</v>
      </c>
      <c r="B284" s="450" t="s">
        <v>420</v>
      </c>
      <c r="C284" s="447">
        <v>962.6</v>
      </c>
      <c r="D284" s="448">
        <v>959.19999999999993</v>
      </c>
      <c r="E284" s="448">
        <v>953.39999999999986</v>
      </c>
      <c r="F284" s="448">
        <v>944.19999999999993</v>
      </c>
      <c r="G284" s="448">
        <v>938.39999999999986</v>
      </c>
      <c r="H284" s="448">
        <v>968.39999999999986</v>
      </c>
      <c r="I284" s="448">
        <v>974.19999999999982</v>
      </c>
      <c r="J284" s="448">
        <v>983.39999999999986</v>
      </c>
      <c r="K284" s="447">
        <v>965</v>
      </c>
      <c r="L284" s="447">
        <v>950</v>
      </c>
      <c r="M284" s="447">
        <v>2.4638</v>
      </c>
    </row>
    <row r="285" spans="1:13">
      <c r="A285" s="245">
        <v>275</v>
      </c>
      <c r="B285" s="450" t="s">
        <v>421</v>
      </c>
      <c r="C285" s="447">
        <v>426.4</v>
      </c>
      <c r="D285" s="448">
        <v>428.2833333333333</v>
      </c>
      <c r="E285" s="448">
        <v>422.31666666666661</v>
      </c>
      <c r="F285" s="448">
        <v>418.23333333333329</v>
      </c>
      <c r="G285" s="448">
        <v>412.26666666666659</v>
      </c>
      <c r="H285" s="448">
        <v>432.36666666666662</v>
      </c>
      <c r="I285" s="448">
        <v>438.33333333333331</v>
      </c>
      <c r="J285" s="448">
        <v>442.41666666666663</v>
      </c>
      <c r="K285" s="447">
        <v>434.25</v>
      </c>
      <c r="L285" s="447">
        <v>424.2</v>
      </c>
      <c r="M285" s="447">
        <v>4.7032600000000002</v>
      </c>
    </row>
    <row r="286" spans="1:13">
      <c r="A286" s="245">
        <v>276</v>
      </c>
      <c r="B286" s="450" t="s">
        <v>422</v>
      </c>
      <c r="C286" s="447">
        <v>582.29999999999995</v>
      </c>
      <c r="D286" s="448">
        <v>581.13333333333333</v>
      </c>
      <c r="E286" s="448">
        <v>577.26666666666665</v>
      </c>
      <c r="F286" s="448">
        <v>572.23333333333335</v>
      </c>
      <c r="G286" s="448">
        <v>568.36666666666667</v>
      </c>
      <c r="H286" s="448">
        <v>586.16666666666663</v>
      </c>
      <c r="I286" s="448">
        <v>590.03333333333319</v>
      </c>
      <c r="J286" s="448">
        <v>595.06666666666661</v>
      </c>
      <c r="K286" s="447">
        <v>585</v>
      </c>
      <c r="L286" s="447">
        <v>576.1</v>
      </c>
      <c r="M286" s="447">
        <v>2.0061800000000001</v>
      </c>
    </row>
    <row r="287" spans="1:13">
      <c r="A287" s="245">
        <v>277</v>
      </c>
      <c r="B287" s="450" t="s">
        <v>423</v>
      </c>
      <c r="C287" s="447">
        <v>71.95</v>
      </c>
      <c r="D287" s="448">
        <v>71.63333333333334</v>
      </c>
      <c r="E287" s="448">
        <v>70.966666666666683</v>
      </c>
      <c r="F287" s="448">
        <v>69.983333333333348</v>
      </c>
      <c r="G287" s="448">
        <v>69.316666666666691</v>
      </c>
      <c r="H287" s="448">
        <v>72.616666666666674</v>
      </c>
      <c r="I287" s="448">
        <v>73.283333333333331</v>
      </c>
      <c r="J287" s="448">
        <v>74.266666666666666</v>
      </c>
      <c r="K287" s="447">
        <v>72.3</v>
      </c>
      <c r="L287" s="447">
        <v>70.650000000000006</v>
      </c>
      <c r="M287" s="447">
        <v>29.297540000000001</v>
      </c>
    </row>
    <row r="288" spans="1:13">
      <c r="A288" s="245">
        <v>278</v>
      </c>
      <c r="B288" s="450" t="s">
        <v>424</v>
      </c>
      <c r="C288" s="447">
        <v>58.25</v>
      </c>
      <c r="D288" s="448">
        <v>58.616666666666667</v>
      </c>
      <c r="E288" s="448">
        <v>57.733333333333334</v>
      </c>
      <c r="F288" s="448">
        <v>57.216666666666669</v>
      </c>
      <c r="G288" s="448">
        <v>56.333333333333336</v>
      </c>
      <c r="H288" s="448">
        <v>59.133333333333333</v>
      </c>
      <c r="I288" s="448">
        <v>60.016666666666673</v>
      </c>
      <c r="J288" s="448">
        <v>60.533333333333331</v>
      </c>
      <c r="K288" s="447">
        <v>59.5</v>
      </c>
      <c r="L288" s="447">
        <v>58.1</v>
      </c>
      <c r="M288" s="447">
        <v>12.57043</v>
      </c>
    </row>
    <row r="289" spans="1:13">
      <c r="A289" s="245">
        <v>279</v>
      </c>
      <c r="B289" s="450" t="s">
        <v>425</v>
      </c>
      <c r="C289" s="447">
        <v>758</v>
      </c>
      <c r="D289" s="448">
        <v>758.33333333333337</v>
      </c>
      <c r="E289" s="448">
        <v>747.66666666666674</v>
      </c>
      <c r="F289" s="448">
        <v>737.33333333333337</v>
      </c>
      <c r="G289" s="448">
        <v>726.66666666666674</v>
      </c>
      <c r="H289" s="448">
        <v>768.66666666666674</v>
      </c>
      <c r="I289" s="448">
        <v>779.33333333333348</v>
      </c>
      <c r="J289" s="448">
        <v>789.66666666666674</v>
      </c>
      <c r="K289" s="447">
        <v>769</v>
      </c>
      <c r="L289" s="447">
        <v>748</v>
      </c>
      <c r="M289" s="447">
        <v>2.6946300000000001</v>
      </c>
    </row>
    <row r="290" spans="1:13">
      <c r="A290" s="245">
        <v>280</v>
      </c>
      <c r="B290" s="450" t="s">
        <v>426</v>
      </c>
      <c r="C290" s="447">
        <v>430.45</v>
      </c>
      <c r="D290" s="448">
        <v>429.81666666666666</v>
      </c>
      <c r="E290" s="448">
        <v>424.93333333333334</v>
      </c>
      <c r="F290" s="448">
        <v>419.41666666666669</v>
      </c>
      <c r="G290" s="448">
        <v>414.53333333333336</v>
      </c>
      <c r="H290" s="448">
        <v>435.33333333333331</v>
      </c>
      <c r="I290" s="448">
        <v>440.21666666666664</v>
      </c>
      <c r="J290" s="448">
        <v>445.73333333333329</v>
      </c>
      <c r="K290" s="447">
        <v>434.7</v>
      </c>
      <c r="L290" s="447">
        <v>424.3</v>
      </c>
      <c r="M290" s="447">
        <v>4.7239599999999999</v>
      </c>
    </row>
    <row r="291" spans="1:13">
      <c r="A291" s="245">
        <v>281</v>
      </c>
      <c r="B291" s="450" t="s">
        <v>427</v>
      </c>
      <c r="C291" s="447">
        <v>233.15</v>
      </c>
      <c r="D291" s="448">
        <v>234.01666666666665</v>
      </c>
      <c r="E291" s="448">
        <v>230.2833333333333</v>
      </c>
      <c r="F291" s="448">
        <v>227.41666666666666</v>
      </c>
      <c r="G291" s="448">
        <v>223.68333333333331</v>
      </c>
      <c r="H291" s="448">
        <v>236.8833333333333</v>
      </c>
      <c r="I291" s="448">
        <v>240.61666666666665</v>
      </c>
      <c r="J291" s="448">
        <v>243.48333333333329</v>
      </c>
      <c r="K291" s="447">
        <v>237.75</v>
      </c>
      <c r="L291" s="447">
        <v>231.15</v>
      </c>
      <c r="M291" s="447">
        <v>2.2713100000000002</v>
      </c>
    </row>
    <row r="292" spans="1:13">
      <c r="A292" s="245">
        <v>282</v>
      </c>
      <c r="B292" s="450" t="s">
        <v>131</v>
      </c>
      <c r="C292" s="447">
        <v>1740.65</v>
      </c>
      <c r="D292" s="448">
        <v>1746.45</v>
      </c>
      <c r="E292" s="448">
        <v>1731.1000000000001</v>
      </c>
      <c r="F292" s="448">
        <v>1721.5500000000002</v>
      </c>
      <c r="G292" s="448">
        <v>1706.2000000000003</v>
      </c>
      <c r="H292" s="448">
        <v>1756</v>
      </c>
      <c r="I292" s="448">
        <v>1771.35</v>
      </c>
      <c r="J292" s="448">
        <v>1780.8999999999999</v>
      </c>
      <c r="K292" s="447">
        <v>1761.8</v>
      </c>
      <c r="L292" s="447">
        <v>1736.9</v>
      </c>
      <c r="M292" s="447">
        <v>28.451000000000001</v>
      </c>
    </row>
    <row r="293" spans="1:13">
      <c r="A293" s="245">
        <v>283</v>
      </c>
      <c r="B293" s="450" t="s">
        <v>132</v>
      </c>
      <c r="C293" s="447">
        <v>88.65</v>
      </c>
      <c r="D293" s="448">
        <v>88.933333333333337</v>
      </c>
      <c r="E293" s="448">
        <v>87.966666666666669</v>
      </c>
      <c r="F293" s="448">
        <v>87.283333333333331</v>
      </c>
      <c r="G293" s="448">
        <v>86.316666666666663</v>
      </c>
      <c r="H293" s="448">
        <v>89.616666666666674</v>
      </c>
      <c r="I293" s="448">
        <v>90.583333333333343</v>
      </c>
      <c r="J293" s="448">
        <v>91.26666666666668</v>
      </c>
      <c r="K293" s="447">
        <v>89.9</v>
      </c>
      <c r="L293" s="447">
        <v>88.25</v>
      </c>
      <c r="M293" s="447">
        <v>80.144009999999994</v>
      </c>
    </row>
    <row r="294" spans="1:13">
      <c r="A294" s="245">
        <v>284</v>
      </c>
      <c r="B294" s="450" t="s">
        <v>259</v>
      </c>
      <c r="C294" s="447">
        <v>2704.15</v>
      </c>
      <c r="D294" s="448">
        <v>2676.6</v>
      </c>
      <c r="E294" s="448">
        <v>2638.2</v>
      </c>
      <c r="F294" s="448">
        <v>2572.25</v>
      </c>
      <c r="G294" s="448">
        <v>2533.85</v>
      </c>
      <c r="H294" s="448">
        <v>2742.5499999999997</v>
      </c>
      <c r="I294" s="448">
        <v>2780.9500000000003</v>
      </c>
      <c r="J294" s="448">
        <v>2846.8999999999996</v>
      </c>
      <c r="K294" s="447">
        <v>2715</v>
      </c>
      <c r="L294" s="447">
        <v>2610.65</v>
      </c>
      <c r="M294" s="447">
        <v>3.6418499999999998</v>
      </c>
    </row>
    <row r="295" spans="1:13">
      <c r="A295" s="245">
        <v>285</v>
      </c>
      <c r="B295" s="450" t="s">
        <v>133</v>
      </c>
      <c r="C295" s="447">
        <v>449.05</v>
      </c>
      <c r="D295" s="448">
        <v>450.58333333333331</v>
      </c>
      <c r="E295" s="448">
        <v>446.51666666666665</v>
      </c>
      <c r="F295" s="448">
        <v>443.98333333333335</v>
      </c>
      <c r="G295" s="448">
        <v>439.91666666666669</v>
      </c>
      <c r="H295" s="448">
        <v>453.11666666666662</v>
      </c>
      <c r="I295" s="448">
        <v>457.18333333333334</v>
      </c>
      <c r="J295" s="448">
        <v>459.71666666666658</v>
      </c>
      <c r="K295" s="447">
        <v>454.65</v>
      </c>
      <c r="L295" s="447">
        <v>448.05</v>
      </c>
      <c r="M295" s="447">
        <v>17.993220000000001</v>
      </c>
    </row>
    <row r="296" spans="1:13">
      <c r="A296" s="245">
        <v>286</v>
      </c>
      <c r="B296" s="450" t="s">
        <v>753</v>
      </c>
      <c r="C296" s="447">
        <v>266.39999999999998</v>
      </c>
      <c r="D296" s="448">
        <v>271.33333333333331</v>
      </c>
      <c r="E296" s="448">
        <v>259.66666666666663</v>
      </c>
      <c r="F296" s="448">
        <v>252.93333333333334</v>
      </c>
      <c r="G296" s="448">
        <v>241.26666666666665</v>
      </c>
      <c r="H296" s="448">
        <v>278.06666666666661</v>
      </c>
      <c r="I296" s="448">
        <v>289.73333333333323</v>
      </c>
      <c r="J296" s="448">
        <v>296.46666666666658</v>
      </c>
      <c r="K296" s="447">
        <v>283</v>
      </c>
      <c r="L296" s="447">
        <v>264.60000000000002</v>
      </c>
      <c r="M296" s="447">
        <v>2.9082699999999999</v>
      </c>
    </row>
    <row r="297" spans="1:13">
      <c r="A297" s="245">
        <v>287</v>
      </c>
      <c r="B297" s="450" t="s">
        <v>428</v>
      </c>
      <c r="C297" s="447">
        <v>6556.45</v>
      </c>
      <c r="D297" s="448">
        <v>6602.0333333333328</v>
      </c>
      <c r="E297" s="448">
        <v>6494.3666666666659</v>
      </c>
      <c r="F297" s="448">
        <v>6432.2833333333328</v>
      </c>
      <c r="G297" s="448">
        <v>6324.6166666666659</v>
      </c>
      <c r="H297" s="448">
        <v>6664.1166666666659</v>
      </c>
      <c r="I297" s="448">
        <v>6771.7833333333338</v>
      </c>
      <c r="J297" s="448">
        <v>6833.8666666666659</v>
      </c>
      <c r="K297" s="447">
        <v>6709.7</v>
      </c>
      <c r="L297" s="447">
        <v>6539.95</v>
      </c>
      <c r="M297" s="447">
        <v>4.7989999999999998E-2</v>
      </c>
    </row>
    <row r="298" spans="1:13">
      <c r="A298" s="245">
        <v>288</v>
      </c>
      <c r="B298" s="450" t="s">
        <v>260</v>
      </c>
      <c r="C298" s="447">
        <v>3799.85</v>
      </c>
      <c r="D298" s="448">
        <v>3768.9500000000003</v>
      </c>
      <c r="E298" s="448">
        <v>3719.9000000000005</v>
      </c>
      <c r="F298" s="448">
        <v>3639.9500000000003</v>
      </c>
      <c r="G298" s="448">
        <v>3590.9000000000005</v>
      </c>
      <c r="H298" s="448">
        <v>3848.9000000000005</v>
      </c>
      <c r="I298" s="448">
        <v>3897.9500000000007</v>
      </c>
      <c r="J298" s="448">
        <v>3977.9000000000005</v>
      </c>
      <c r="K298" s="447">
        <v>3818</v>
      </c>
      <c r="L298" s="447">
        <v>3689</v>
      </c>
      <c r="M298" s="447">
        <v>3.6465299999999998</v>
      </c>
    </row>
    <row r="299" spans="1:13">
      <c r="A299" s="245">
        <v>289</v>
      </c>
      <c r="B299" s="450" t="s">
        <v>134</v>
      </c>
      <c r="C299" s="447">
        <v>1472.9</v>
      </c>
      <c r="D299" s="448">
        <v>1467.4333333333334</v>
      </c>
      <c r="E299" s="448">
        <v>1458.2666666666669</v>
      </c>
      <c r="F299" s="448">
        <v>1443.6333333333334</v>
      </c>
      <c r="G299" s="448">
        <v>1434.4666666666669</v>
      </c>
      <c r="H299" s="448">
        <v>1482.0666666666668</v>
      </c>
      <c r="I299" s="448">
        <v>1491.2333333333333</v>
      </c>
      <c r="J299" s="448">
        <v>1505.8666666666668</v>
      </c>
      <c r="K299" s="447">
        <v>1476.6</v>
      </c>
      <c r="L299" s="447">
        <v>1452.8</v>
      </c>
      <c r="M299" s="447">
        <v>32.305790000000002</v>
      </c>
    </row>
    <row r="300" spans="1:13">
      <c r="A300" s="245">
        <v>290</v>
      </c>
      <c r="B300" s="450" t="s">
        <v>429</v>
      </c>
      <c r="C300" s="447">
        <v>523.6</v>
      </c>
      <c r="D300" s="448">
        <v>520.0333333333333</v>
      </c>
      <c r="E300" s="448">
        <v>513.56666666666661</v>
      </c>
      <c r="F300" s="448">
        <v>503.5333333333333</v>
      </c>
      <c r="G300" s="448">
        <v>497.06666666666661</v>
      </c>
      <c r="H300" s="448">
        <v>530.06666666666661</v>
      </c>
      <c r="I300" s="448">
        <v>536.5333333333333</v>
      </c>
      <c r="J300" s="448">
        <v>546.56666666666661</v>
      </c>
      <c r="K300" s="447">
        <v>526.5</v>
      </c>
      <c r="L300" s="447">
        <v>510</v>
      </c>
      <c r="M300" s="447">
        <v>27.994689999999999</v>
      </c>
    </row>
    <row r="301" spans="1:13">
      <c r="A301" s="245">
        <v>291</v>
      </c>
      <c r="B301" s="450" t="s">
        <v>430</v>
      </c>
      <c r="C301" s="447">
        <v>41.25</v>
      </c>
      <c r="D301" s="448">
        <v>41.81666666666667</v>
      </c>
      <c r="E301" s="448">
        <v>40.63333333333334</v>
      </c>
      <c r="F301" s="448">
        <v>40.016666666666673</v>
      </c>
      <c r="G301" s="448">
        <v>38.833333333333343</v>
      </c>
      <c r="H301" s="448">
        <v>42.433333333333337</v>
      </c>
      <c r="I301" s="448">
        <v>43.61666666666666</v>
      </c>
      <c r="J301" s="448">
        <v>44.233333333333334</v>
      </c>
      <c r="K301" s="447">
        <v>43</v>
      </c>
      <c r="L301" s="447">
        <v>41.2</v>
      </c>
      <c r="M301" s="447">
        <v>52.537790000000001</v>
      </c>
    </row>
    <row r="302" spans="1:13">
      <c r="A302" s="245">
        <v>292</v>
      </c>
      <c r="B302" s="450" t="s">
        <v>431</v>
      </c>
      <c r="C302" s="447">
        <v>1620.45</v>
      </c>
      <c r="D302" s="448">
        <v>1624.8499999999997</v>
      </c>
      <c r="E302" s="448">
        <v>1601.6999999999994</v>
      </c>
      <c r="F302" s="448">
        <v>1582.9499999999996</v>
      </c>
      <c r="G302" s="448">
        <v>1559.7999999999993</v>
      </c>
      <c r="H302" s="448">
        <v>1643.5999999999995</v>
      </c>
      <c r="I302" s="448">
        <v>1666.7499999999995</v>
      </c>
      <c r="J302" s="448">
        <v>1685.4999999999995</v>
      </c>
      <c r="K302" s="447">
        <v>1648</v>
      </c>
      <c r="L302" s="447">
        <v>1606.1</v>
      </c>
      <c r="M302" s="447">
        <v>0.61592999999999998</v>
      </c>
    </row>
    <row r="303" spans="1:13">
      <c r="A303" s="245">
        <v>293</v>
      </c>
      <c r="B303" s="450" t="s">
        <v>135</v>
      </c>
      <c r="C303" s="447">
        <v>1195.95</v>
      </c>
      <c r="D303" s="448">
        <v>1202.8666666666668</v>
      </c>
      <c r="E303" s="448">
        <v>1186.3833333333337</v>
      </c>
      <c r="F303" s="448">
        <v>1176.8166666666668</v>
      </c>
      <c r="G303" s="448">
        <v>1160.3333333333337</v>
      </c>
      <c r="H303" s="448">
        <v>1212.4333333333336</v>
      </c>
      <c r="I303" s="448">
        <v>1228.9166666666667</v>
      </c>
      <c r="J303" s="448">
        <v>1238.4833333333336</v>
      </c>
      <c r="K303" s="447">
        <v>1219.3499999999999</v>
      </c>
      <c r="L303" s="447">
        <v>1193.3</v>
      </c>
      <c r="M303" s="447">
        <v>11.87994</v>
      </c>
    </row>
    <row r="304" spans="1:13">
      <c r="A304" s="245">
        <v>294</v>
      </c>
      <c r="B304" s="450" t="s">
        <v>432</v>
      </c>
      <c r="C304" s="447">
        <v>2715.8</v>
      </c>
      <c r="D304" s="448">
        <v>2648.2666666666669</v>
      </c>
      <c r="E304" s="448">
        <v>2522.5333333333338</v>
      </c>
      <c r="F304" s="448">
        <v>2329.2666666666669</v>
      </c>
      <c r="G304" s="448">
        <v>2203.5333333333338</v>
      </c>
      <c r="H304" s="448">
        <v>2841.5333333333338</v>
      </c>
      <c r="I304" s="448">
        <v>2967.2666666666664</v>
      </c>
      <c r="J304" s="448">
        <v>3160.5333333333338</v>
      </c>
      <c r="K304" s="447">
        <v>2774</v>
      </c>
      <c r="L304" s="447">
        <v>2455</v>
      </c>
      <c r="M304" s="447">
        <v>19.453800000000001</v>
      </c>
    </row>
    <row r="305" spans="1:13">
      <c r="A305" s="245">
        <v>295</v>
      </c>
      <c r="B305" s="450" t="s">
        <v>433</v>
      </c>
      <c r="C305" s="447">
        <v>905.8</v>
      </c>
      <c r="D305" s="448">
        <v>904.88333333333333</v>
      </c>
      <c r="E305" s="448">
        <v>891.91666666666663</v>
      </c>
      <c r="F305" s="448">
        <v>878.0333333333333</v>
      </c>
      <c r="G305" s="448">
        <v>865.06666666666661</v>
      </c>
      <c r="H305" s="448">
        <v>918.76666666666665</v>
      </c>
      <c r="I305" s="448">
        <v>931.73333333333335</v>
      </c>
      <c r="J305" s="448">
        <v>945.61666666666667</v>
      </c>
      <c r="K305" s="447">
        <v>917.85</v>
      </c>
      <c r="L305" s="447">
        <v>891</v>
      </c>
      <c r="M305" s="447">
        <v>0.221</v>
      </c>
    </row>
    <row r="306" spans="1:13">
      <c r="A306" s="245">
        <v>296</v>
      </c>
      <c r="B306" s="450" t="s">
        <v>434</v>
      </c>
      <c r="C306" s="447">
        <v>59.55</v>
      </c>
      <c r="D306" s="448">
        <v>60.116666666666667</v>
      </c>
      <c r="E306" s="448">
        <v>58.033333333333331</v>
      </c>
      <c r="F306" s="448">
        <v>56.516666666666666</v>
      </c>
      <c r="G306" s="448">
        <v>54.43333333333333</v>
      </c>
      <c r="H306" s="448">
        <v>61.633333333333333</v>
      </c>
      <c r="I306" s="448">
        <v>63.716666666666661</v>
      </c>
      <c r="J306" s="448">
        <v>65.233333333333334</v>
      </c>
      <c r="K306" s="447">
        <v>62.2</v>
      </c>
      <c r="L306" s="447">
        <v>58.6</v>
      </c>
      <c r="M306" s="447">
        <v>177.10086999999999</v>
      </c>
    </row>
    <row r="307" spans="1:13">
      <c r="A307" s="245">
        <v>297</v>
      </c>
      <c r="B307" s="450" t="s">
        <v>435</v>
      </c>
      <c r="C307" s="447">
        <v>171.15</v>
      </c>
      <c r="D307" s="448">
        <v>171.9</v>
      </c>
      <c r="E307" s="448">
        <v>170.15</v>
      </c>
      <c r="F307" s="448">
        <v>169.15</v>
      </c>
      <c r="G307" s="448">
        <v>167.4</v>
      </c>
      <c r="H307" s="448">
        <v>172.9</v>
      </c>
      <c r="I307" s="448">
        <v>174.65</v>
      </c>
      <c r="J307" s="448">
        <v>175.65</v>
      </c>
      <c r="K307" s="447">
        <v>173.65</v>
      </c>
      <c r="L307" s="447">
        <v>170.9</v>
      </c>
      <c r="M307" s="447">
        <v>3.38089</v>
      </c>
    </row>
    <row r="308" spans="1:13">
      <c r="A308" s="245">
        <v>298</v>
      </c>
      <c r="B308" s="450" t="s">
        <v>146</v>
      </c>
      <c r="C308" s="447">
        <v>81569.5</v>
      </c>
      <c r="D308" s="448">
        <v>81923.166666666672</v>
      </c>
      <c r="E308" s="448">
        <v>81046.333333333343</v>
      </c>
      <c r="F308" s="448">
        <v>80523.166666666672</v>
      </c>
      <c r="G308" s="448">
        <v>79646.333333333343</v>
      </c>
      <c r="H308" s="448">
        <v>82446.333333333343</v>
      </c>
      <c r="I308" s="448">
        <v>83323.166666666686</v>
      </c>
      <c r="J308" s="448">
        <v>83846.333333333343</v>
      </c>
      <c r="K308" s="447">
        <v>82800</v>
      </c>
      <c r="L308" s="447">
        <v>81400</v>
      </c>
      <c r="M308" s="447">
        <v>0.10203</v>
      </c>
    </row>
    <row r="309" spans="1:13">
      <c r="A309" s="245">
        <v>299</v>
      </c>
      <c r="B309" s="450" t="s">
        <v>143</v>
      </c>
      <c r="C309" s="447">
        <v>1190.4000000000001</v>
      </c>
      <c r="D309" s="448">
        <v>1177.3666666666668</v>
      </c>
      <c r="E309" s="448">
        <v>1155.0333333333335</v>
      </c>
      <c r="F309" s="448">
        <v>1119.6666666666667</v>
      </c>
      <c r="G309" s="448">
        <v>1097.3333333333335</v>
      </c>
      <c r="H309" s="448">
        <v>1212.7333333333336</v>
      </c>
      <c r="I309" s="448">
        <v>1235.0666666666666</v>
      </c>
      <c r="J309" s="448">
        <v>1270.4333333333336</v>
      </c>
      <c r="K309" s="447">
        <v>1199.7</v>
      </c>
      <c r="L309" s="447">
        <v>1142</v>
      </c>
      <c r="M309" s="447">
        <v>17.98442</v>
      </c>
    </row>
    <row r="310" spans="1:13">
      <c r="A310" s="245">
        <v>300</v>
      </c>
      <c r="B310" s="450" t="s">
        <v>436</v>
      </c>
      <c r="C310" s="447">
        <v>3779.3</v>
      </c>
      <c r="D310" s="448">
        <v>3724.7999999999997</v>
      </c>
      <c r="E310" s="448">
        <v>3609.5999999999995</v>
      </c>
      <c r="F310" s="448">
        <v>3439.8999999999996</v>
      </c>
      <c r="G310" s="448">
        <v>3324.6999999999994</v>
      </c>
      <c r="H310" s="448">
        <v>3894.4999999999995</v>
      </c>
      <c r="I310" s="448">
        <v>4009.6999999999994</v>
      </c>
      <c r="J310" s="448">
        <v>4179.3999999999996</v>
      </c>
      <c r="K310" s="447">
        <v>3840</v>
      </c>
      <c r="L310" s="447">
        <v>3555.1</v>
      </c>
      <c r="M310" s="447">
        <v>0.33461000000000002</v>
      </c>
    </row>
    <row r="311" spans="1:13">
      <c r="A311" s="245">
        <v>301</v>
      </c>
      <c r="B311" s="450" t="s">
        <v>437</v>
      </c>
      <c r="C311" s="447">
        <v>295.05</v>
      </c>
      <c r="D311" s="448">
        <v>295.11666666666662</v>
      </c>
      <c r="E311" s="448">
        <v>291.23333333333323</v>
      </c>
      <c r="F311" s="448">
        <v>287.41666666666663</v>
      </c>
      <c r="G311" s="448">
        <v>283.53333333333325</v>
      </c>
      <c r="H311" s="448">
        <v>298.93333333333322</v>
      </c>
      <c r="I311" s="448">
        <v>302.81666666666655</v>
      </c>
      <c r="J311" s="448">
        <v>306.63333333333321</v>
      </c>
      <c r="K311" s="447">
        <v>299</v>
      </c>
      <c r="L311" s="447">
        <v>291.3</v>
      </c>
      <c r="M311" s="447">
        <v>0.58194000000000001</v>
      </c>
    </row>
    <row r="312" spans="1:13">
      <c r="A312" s="245">
        <v>302</v>
      </c>
      <c r="B312" s="450" t="s">
        <v>137</v>
      </c>
      <c r="C312" s="447">
        <v>155.35</v>
      </c>
      <c r="D312" s="448">
        <v>156.88333333333333</v>
      </c>
      <c r="E312" s="448">
        <v>153.56666666666666</v>
      </c>
      <c r="F312" s="448">
        <v>151.78333333333333</v>
      </c>
      <c r="G312" s="448">
        <v>148.46666666666667</v>
      </c>
      <c r="H312" s="448">
        <v>158.66666666666666</v>
      </c>
      <c r="I312" s="448">
        <v>161.98333333333332</v>
      </c>
      <c r="J312" s="448">
        <v>163.76666666666665</v>
      </c>
      <c r="K312" s="447">
        <v>160.19999999999999</v>
      </c>
      <c r="L312" s="447">
        <v>155.1</v>
      </c>
      <c r="M312" s="447">
        <v>121.0758</v>
      </c>
    </row>
    <row r="313" spans="1:13">
      <c r="A313" s="245">
        <v>303</v>
      </c>
      <c r="B313" s="450" t="s">
        <v>136</v>
      </c>
      <c r="C313" s="447">
        <v>821.2</v>
      </c>
      <c r="D313" s="448">
        <v>820.06666666666661</v>
      </c>
      <c r="E313" s="448">
        <v>814.13333333333321</v>
      </c>
      <c r="F313" s="448">
        <v>807.06666666666661</v>
      </c>
      <c r="G313" s="448">
        <v>801.13333333333321</v>
      </c>
      <c r="H313" s="448">
        <v>827.13333333333321</v>
      </c>
      <c r="I313" s="448">
        <v>833.06666666666661</v>
      </c>
      <c r="J313" s="448">
        <v>840.13333333333321</v>
      </c>
      <c r="K313" s="447">
        <v>826</v>
      </c>
      <c r="L313" s="447">
        <v>813</v>
      </c>
      <c r="M313" s="447">
        <v>30.845580000000002</v>
      </c>
    </row>
    <row r="314" spans="1:13">
      <c r="A314" s="245">
        <v>304</v>
      </c>
      <c r="B314" s="450" t="s">
        <v>438</v>
      </c>
      <c r="C314" s="447">
        <v>188.7</v>
      </c>
      <c r="D314" s="448">
        <v>188.91666666666666</v>
      </c>
      <c r="E314" s="448">
        <v>185.98333333333332</v>
      </c>
      <c r="F314" s="448">
        <v>183.26666666666665</v>
      </c>
      <c r="G314" s="448">
        <v>180.33333333333331</v>
      </c>
      <c r="H314" s="448">
        <v>191.63333333333333</v>
      </c>
      <c r="I314" s="448">
        <v>194.56666666666666</v>
      </c>
      <c r="J314" s="448">
        <v>197.28333333333333</v>
      </c>
      <c r="K314" s="447">
        <v>191.85</v>
      </c>
      <c r="L314" s="447">
        <v>186.2</v>
      </c>
      <c r="M314" s="447">
        <v>3.8513799999999998</v>
      </c>
    </row>
    <row r="315" spans="1:13">
      <c r="A315" s="245">
        <v>305</v>
      </c>
      <c r="B315" s="450" t="s">
        <v>439</v>
      </c>
      <c r="C315" s="447">
        <v>267.64999999999998</v>
      </c>
      <c r="D315" s="448">
        <v>262.08333333333331</v>
      </c>
      <c r="E315" s="448">
        <v>243.51666666666665</v>
      </c>
      <c r="F315" s="448">
        <v>219.38333333333333</v>
      </c>
      <c r="G315" s="448">
        <v>200.81666666666666</v>
      </c>
      <c r="H315" s="448">
        <v>286.21666666666664</v>
      </c>
      <c r="I315" s="448">
        <v>304.78333333333336</v>
      </c>
      <c r="J315" s="448">
        <v>328.91666666666663</v>
      </c>
      <c r="K315" s="447">
        <v>280.64999999999998</v>
      </c>
      <c r="L315" s="447">
        <v>237.95</v>
      </c>
      <c r="M315" s="447">
        <v>79.229140000000001</v>
      </c>
    </row>
    <row r="316" spans="1:13">
      <c r="A316" s="245">
        <v>306</v>
      </c>
      <c r="B316" s="450" t="s">
        <v>440</v>
      </c>
      <c r="C316" s="447">
        <v>532.20000000000005</v>
      </c>
      <c r="D316" s="448">
        <v>537.4</v>
      </c>
      <c r="E316" s="448">
        <v>526.79999999999995</v>
      </c>
      <c r="F316" s="448">
        <v>521.4</v>
      </c>
      <c r="G316" s="448">
        <v>510.79999999999995</v>
      </c>
      <c r="H316" s="448">
        <v>542.79999999999995</v>
      </c>
      <c r="I316" s="448">
        <v>553.40000000000009</v>
      </c>
      <c r="J316" s="448">
        <v>558.79999999999995</v>
      </c>
      <c r="K316" s="447">
        <v>548</v>
      </c>
      <c r="L316" s="447">
        <v>532</v>
      </c>
      <c r="M316" s="447">
        <v>1.2104200000000001</v>
      </c>
    </row>
    <row r="317" spans="1:13">
      <c r="A317" s="245">
        <v>307</v>
      </c>
      <c r="B317" s="450" t="s">
        <v>138</v>
      </c>
      <c r="C317" s="447">
        <v>160.35</v>
      </c>
      <c r="D317" s="448">
        <v>161.6</v>
      </c>
      <c r="E317" s="448">
        <v>158.25</v>
      </c>
      <c r="F317" s="448">
        <v>156.15</v>
      </c>
      <c r="G317" s="448">
        <v>152.80000000000001</v>
      </c>
      <c r="H317" s="448">
        <v>163.69999999999999</v>
      </c>
      <c r="I317" s="448">
        <v>167.04999999999995</v>
      </c>
      <c r="J317" s="448">
        <v>169.14999999999998</v>
      </c>
      <c r="K317" s="447">
        <v>164.95</v>
      </c>
      <c r="L317" s="447">
        <v>159.5</v>
      </c>
      <c r="M317" s="447">
        <v>223.33793</v>
      </c>
    </row>
    <row r="318" spans="1:13">
      <c r="A318" s="245">
        <v>308</v>
      </c>
      <c r="B318" s="450" t="s">
        <v>261</v>
      </c>
      <c r="C318" s="447">
        <v>51.55</v>
      </c>
      <c r="D318" s="448">
        <v>51.533333333333331</v>
      </c>
      <c r="E318" s="448">
        <v>50.316666666666663</v>
      </c>
      <c r="F318" s="448">
        <v>49.083333333333329</v>
      </c>
      <c r="G318" s="448">
        <v>47.86666666666666</v>
      </c>
      <c r="H318" s="448">
        <v>52.766666666666666</v>
      </c>
      <c r="I318" s="448">
        <v>53.983333333333334</v>
      </c>
      <c r="J318" s="448">
        <v>55.216666666666669</v>
      </c>
      <c r="K318" s="447">
        <v>52.75</v>
      </c>
      <c r="L318" s="447">
        <v>50.3</v>
      </c>
      <c r="M318" s="447">
        <v>96.150149999999996</v>
      </c>
    </row>
    <row r="319" spans="1:13">
      <c r="A319" s="245">
        <v>309</v>
      </c>
      <c r="B319" s="450" t="s">
        <v>139</v>
      </c>
      <c r="C319" s="447">
        <v>459.15</v>
      </c>
      <c r="D319" s="448">
        <v>461.55</v>
      </c>
      <c r="E319" s="448">
        <v>455.6</v>
      </c>
      <c r="F319" s="448">
        <v>452.05</v>
      </c>
      <c r="G319" s="448">
        <v>446.1</v>
      </c>
      <c r="H319" s="448">
        <v>465.1</v>
      </c>
      <c r="I319" s="448">
        <v>471.04999999999995</v>
      </c>
      <c r="J319" s="448">
        <v>474.6</v>
      </c>
      <c r="K319" s="447">
        <v>467.5</v>
      </c>
      <c r="L319" s="447">
        <v>458</v>
      </c>
      <c r="M319" s="447">
        <v>10.86797</v>
      </c>
    </row>
    <row r="320" spans="1:13">
      <c r="A320" s="245">
        <v>310</v>
      </c>
      <c r="B320" s="450" t="s">
        <v>140</v>
      </c>
      <c r="C320" s="447">
        <v>7034.3</v>
      </c>
      <c r="D320" s="448">
        <v>6999.0999999999995</v>
      </c>
      <c r="E320" s="448">
        <v>6947.1999999999989</v>
      </c>
      <c r="F320" s="448">
        <v>6860.0999999999995</v>
      </c>
      <c r="G320" s="448">
        <v>6808.1999999999989</v>
      </c>
      <c r="H320" s="448">
        <v>7086.1999999999989</v>
      </c>
      <c r="I320" s="448">
        <v>7138.0999999999985</v>
      </c>
      <c r="J320" s="448">
        <v>7225.1999999999989</v>
      </c>
      <c r="K320" s="447">
        <v>7051</v>
      </c>
      <c r="L320" s="447">
        <v>6912</v>
      </c>
      <c r="M320" s="447">
        <v>6.9157400000000004</v>
      </c>
    </row>
    <row r="321" spans="1:13">
      <c r="A321" s="245">
        <v>311</v>
      </c>
      <c r="B321" s="450" t="s">
        <v>142</v>
      </c>
      <c r="C321" s="447">
        <v>934.3</v>
      </c>
      <c r="D321" s="448">
        <v>941.54999999999984</v>
      </c>
      <c r="E321" s="448">
        <v>918.29999999999973</v>
      </c>
      <c r="F321" s="448">
        <v>902.29999999999984</v>
      </c>
      <c r="G321" s="448">
        <v>879.04999999999973</v>
      </c>
      <c r="H321" s="448">
        <v>957.54999999999973</v>
      </c>
      <c r="I321" s="448">
        <v>980.8</v>
      </c>
      <c r="J321" s="448">
        <v>996.79999999999973</v>
      </c>
      <c r="K321" s="447">
        <v>964.8</v>
      </c>
      <c r="L321" s="447">
        <v>925.55</v>
      </c>
      <c r="M321" s="447">
        <v>23.467230000000001</v>
      </c>
    </row>
    <row r="322" spans="1:13">
      <c r="A322" s="245">
        <v>312</v>
      </c>
      <c r="B322" s="450" t="s">
        <v>441</v>
      </c>
      <c r="C322" s="447">
        <v>2339</v>
      </c>
      <c r="D322" s="448">
        <v>2344</v>
      </c>
      <c r="E322" s="448">
        <v>2320</v>
      </c>
      <c r="F322" s="448">
        <v>2301</v>
      </c>
      <c r="G322" s="448">
        <v>2277</v>
      </c>
      <c r="H322" s="448">
        <v>2363</v>
      </c>
      <c r="I322" s="448">
        <v>2387</v>
      </c>
      <c r="J322" s="448">
        <v>2406</v>
      </c>
      <c r="K322" s="447">
        <v>2368</v>
      </c>
      <c r="L322" s="447">
        <v>2325</v>
      </c>
      <c r="M322" s="447">
        <v>0.18515000000000001</v>
      </c>
    </row>
    <row r="323" spans="1:13">
      <c r="A323" s="245">
        <v>313</v>
      </c>
      <c r="B323" s="450" t="s">
        <v>144</v>
      </c>
      <c r="C323" s="447">
        <v>2207.35</v>
      </c>
      <c r="D323" s="448">
        <v>2195.2333333333331</v>
      </c>
      <c r="E323" s="448">
        <v>2175.6666666666661</v>
      </c>
      <c r="F323" s="448">
        <v>2143.9833333333331</v>
      </c>
      <c r="G323" s="448">
        <v>2124.4166666666661</v>
      </c>
      <c r="H323" s="448">
        <v>2226.9166666666661</v>
      </c>
      <c r="I323" s="448">
        <v>2246.4833333333327</v>
      </c>
      <c r="J323" s="448">
        <v>2278.1666666666661</v>
      </c>
      <c r="K323" s="447">
        <v>2214.8000000000002</v>
      </c>
      <c r="L323" s="447">
        <v>2163.5500000000002</v>
      </c>
      <c r="M323" s="447">
        <v>7.6815499999999997</v>
      </c>
    </row>
    <row r="324" spans="1:13">
      <c r="A324" s="245">
        <v>314</v>
      </c>
      <c r="B324" s="450" t="s">
        <v>442</v>
      </c>
      <c r="C324" s="447">
        <v>110.95</v>
      </c>
      <c r="D324" s="448">
        <v>111.76666666666667</v>
      </c>
      <c r="E324" s="448">
        <v>109.33333333333333</v>
      </c>
      <c r="F324" s="448">
        <v>107.71666666666667</v>
      </c>
      <c r="G324" s="448">
        <v>105.28333333333333</v>
      </c>
      <c r="H324" s="448">
        <v>113.38333333333333</v>
      </c>
      <c r="I324" s="448">
        <v>115.81666666666666</v>
      </c>
      <c r="J324" s="448">
        <v>117.43333333333332</v>
      </c>
      <c r="K324" s="447">
        <v>114.2</v>
      </c>
      <c r="L324" s="447">
        <v>110.15</v>
      </c>
      <c r="M324" s="447">
        <v>3.5183300000000002</v>
      </c>
    </row>
    <row r="325" spans="1:13">
      <c r="A325" s="245">
        <v>315</v>
      </c>
      <c r="B325" s="450" t="s">
        <v>443</v>
      </c>
      <c r="C325" s="447">
        <v>567.79999999999995</v>
      </c>
      <c r="D325" s="448">
        <v>569.85</v>
      </c>
      <c r="E325" s="448">
        <v>561.95000000000005</v>
      </c>
      <c r="F325" s="448">
        <v>556.1</v>
      </c>
      <c r="G325" s="448">
        <v>548.20000000000005</v>
      </c>
      <c r="H325" s="448">
        <v>575.70000000000005</v>
      </c>
      <c r="I325" s="448">
        <v>583.59999999999991</v>
      </c>
      <c r="J325" s="448">
        <v>589.45000000000005</v>
      </c>
      <c r="K325" s="447">
        <v>577.75</v>
      </c>
      <c r="L325" s="447">
        <v>564</v>
      </c>
      <c r="M325" s="447">
        <v>1.66631</v>
      </c>
    </row>
    <row r="326" spans="1:13">
      <c r="A326" s="245">
        <v>316</v>
      </c>
      <c r="B326" s="450" t="s">
        <v>754</v>
      </c>
      <c r="C326" s="447">
        <v>197.45</v>
      </c>
      <c r="D326" s="448">
        <v>198.56666666666669</v>
      </c>
      <c r="E326" s="448">
        <v>195.88333333333338</v>
      </c>
      <c r="F326" s="448">
        <v>194.31666666666669</v>
      </c>
      <c r="G326" s="448">
        <v>191.63333333333338</v>
      </c>
      <c r="H326" s="448">
        <v>200.13333333333338</v>
      </c>
      <c r="I326" s="448">
        <v>202.81666666666672</v>
      </c>
      <c r="J326" s="448">
        <v>204.38333333333338</v>
      </c>
      <c r="K326" s="447">
        <v>201.25</v>
      </c>
      <c r="L326" s="447">
        <v>197</v>
      </c>
      <c r="M326" s="447">
        <v>4.5178799999999999</v>
      </c>
    </row>
    <row r="327" spans="1:13">
      <c r="A327" s="245">
        <v>317</v>
      </c>
      <c r="B327" s="450" t="s">
        <v>145</v>
      </c>
      <c r="C327" s="447">
        <v>233.95</v>
      </c>
      <c r="D327" s="448">
        <v>237.61666666666667</v>
      </c>
      <c r="E327" s="448">
        <v>229.33333333333334</v>
      </c>
      <c r="F327" s="448">
        <v>224.71666666666667</v>
      </c>
      <c r="G327" s="448">
        <v>216.43333333333334</v>
      </c>
      <c r="H327" s="448">
        <v>242.23333333333335</v>
      </c>
      <c r="I327" s="448">
        <v>250.51666666666665</v>
      </c>
      <c r="J327" s="448">
        <v>255.13333333333335</v>
      </c>
      <c r="K327" s="447">
        <v>245.9</v>
      </c>
      <c r="L327" s="447">
        <v>233</v>
      </c>
      <c r="M327" s="447">
        <v>199.50995</v>
      </c>
    </row>
    <row r="328" spans="1:13">
      <c r="A328" s="245">
        <v>318</v>
      </c>
      <c r="B328" s="450" t="s">
        <v>444</v>
      </c>
      <c r="C328" s="447">
        <v>807.9</v>
      </c>
      <c r="D328" s="448">
        <v>811.95000000000016</v>
      </c>
      <c r="E328" s="448">
        <v>799.90000000000032</v>
      </c>
      <c r="F328" s="448">
        <v>791.9000000000002</v>
      </c>
      <c r="G328" s="448">
        <v>779.85000000000036</v>
      </c>
      <c r="H328" s="448">
        <v>819.95000000000027</v>
      </c>
      <c r="I328" s="448">
        <v>832.00000000000023</v>
      </c>
      <c r="J328" s="448">
        <v>840.00000000000023</v>
      </c>
      <c r="K328" s="447">
        <v>824</v>
      </c>
      <c r="L328" s="447">
        <v>803.95</v>
      </c>
      <c r="M328" s="447">
        <v>3.7889200000000001</v>
      </c>
    </row>
    <row r="329" spans="1:13">
      <c r="A329" s="245">
        <v>319</v>
      </c>
      <c r="B329" s="450" t="s">
        <v>262</v>
      </c>
      <c r="C329" s="447">
        <v>1914.05</v>
      </c>
      <c r="D329" s="448">
        <v>1908.6000000000001</v>
      </c>
      <c r="E329" s="448">
        <v>1887.7000000000003</v>
      </c>
      <c r="F329" s="448">
        <v>1861.3500000000001</v>
      </c>
      <c r="G329" s="448">
        <v>1840.4500000000003</v>
      </c>
      <c r="H329" s="448">
        <v>1934.9500000000003</v>
      </c>
      <c r="I329" s="448">
        <v>1955.8500000000004</v>
      </c>
      <c r="J329" s="448">
        <v>1982.2000000000003</v>
      </c>
      <c r="K329" s="447">
        <v>1929.5</v>
      </c>
      <c r="L329" s="447">
        <v>1882.25</v>
      </c>
      <c r="M329" s="447">
        <v>7.8605</v>
      </c>
    </row>
    <row r="330" spans="1:13">
      <c r="A330" s="245">
        <v>320</v>
      </c>
      <c r="B330" s="450" t="s">
        <v>445</v>
      </c>
      <c r="C330" s="447">
        <v>1519.45</v>
      </c>
      <c r="D330" s="448">
        <v>1532.0166666666664</v>
      </c>
      <c r="E330" s="448">
        <v>1502.5333333333328</v>
      </c>
      <c r="F330" s="448">
        <v>1485.6166666666663</v>
      </c>
      <c r="G330" s="448">
        <v>1456.1333333333328</v>
      </c>
      <c r="H330" s="448">
        <v>1548.9333333333329</v>
      </c>
      <c r="I330" s="448">
        <v>1578.4166666666665</v>
      </c>
      <c r="J330" s="448">
        <v>1595.333333333333</v>
      </c>
      <c r="K330" s="447">
        <v>1561.5</v>
      </c>
      <c r="L330" s="447">
        <v>1515.1</v>
      </c>
      <c r="M330" s="447">
        <v>4.0596800000000002</v>
      </c>
    </row>
    <row r="331" spans="1:13">
      <c r="A331" s="245">
        <v>321</v>
      </c>
      <c r="B331" s="450" t="s">
        <v>147</v>
      </c>
      <c r="C331" s="447">
        <v>1270.3</v>
      </c>
      <c r="D331" s="448">
        <v>1275.7666666666667</v>
      </c>
      <c r="E331" s="448">
        <v>1259.5333333333333</v>
      </c>
      <c r="F331" s="448">
        <v>1248.7666666666667</v>
      </c>
      <c r="G331" s="448">
        <v>1232.5333333333333</v>
      </c>
      <c r="H331" s="448">
        <v>1286.5333333333333</v>
      </c>
      <c r="I331" s="448">
        <v>1302.7666666666664</v>
      </c>
      <c r="J331" s="448">
        <v>1313.5333333333333</v>
      </c>
      <c r="K331" s="447">
        <v>1292</v>
      </c>
      <c r="L331" s="447">
        <v>1265</v>
      </c>
      <c r="M331" s="447">
        <v>14.143700000000001</v>
      </c>
    </row>
    <row r="332" spans="1:13">
      <c r="A332" s="245">
        <v>322</v>
      </c>
      <c r="B332" s="450" t="s">
        <v>263</v>
      </c>
      <c r="C332" s="447">
        <v>1086.3</v>
      </c>
      <c r="D332" s="448">
        <v>1071.95</v>
      </c>
      <c r="E332" s="448">
        <v>1050.95</v>
      </c>
      <c r="F332" s="448">
        <v>1015.5999999999999</v>
      </c>
      <c r="G332" s="448">
        <v>994.59999999999991</v>
      </c>
      <c r="H332" s="448">
        <v>1107.3000000000002</v>
      </c>
      <c r="I332" s="448">
        <v>1128.3000000000002</v>
      </c>
      <c r="J332" s="448">
        <v>1163.6500000000003</v>
      </c>
      <c r="K332" s="447">
        <v>1092.95</v>
      </c>
      <c r="L332" s="447">
        <v>1036.5999999999999</v>
      </c>
      <c r="M332" s="447">
        <v>18.577030000000001</v>
      </c>
    </row>
    <row r="333" spans="1:13">
      <c r="A333" s="245">
        <v>323</v>
      </c>
      <c r="B333" s="450" t="s">
        <v>149</v>
      </c>
      <c r="C333" s="447">
        <v>48.8</v>
      </c>
      <c r="D333" s="448">
        <v>48.916666666666664</v>
      </c>
      <c r="E333" s="448">
        <v>48.083333333333329</v>
      </c>
      <c r="F333" s="448">
        <v>47.366666666666667</v>
      </c>
      <c r="G333" s="448">
        <v>46.533333333333331</v>
      </c>
      <c r="H333" s="448">
        <v>49.633333333333326</v>
      </c>
      <c r="I333" s="448">
        <v>50.466666666666654</v>
      </c>
      <c r="J333" s="448">
        <v>51.183333333333323</v>
      </c>
      <c r="K333" s="447">
        <v>49.75</v>
      </c>
      <c r="L333" s="447">
        <v>48.2</v>
      </c>
      <c r="M333" s="447">
        <v>107.72297</v>
      </c>
    </row>
    <row r="334" spans="1:13">
      <c r="A334" s="245">
        <v>324</v>
      </c>
      <c r="B334" s="450" t="s">
        <v>150</v>
      </c>
      <c r="C334" s="447">
        <v>87.3</v>
      </c>
      <c r="D334" s="448">
        <v>87.61666666666666</v>
      </c>
      <c r="E334" s="448">
        <v>86.133333333333326</v>
      </c>
      <c r="F334" s="448">
        <v>84.966666666666669</v>
      </c>
      <c r="G334" s="448">
        <v>83.483333333333334</v>
      </c>
      <c r="H334" s="448">
        <v>88.783333333333317</v>
      </c>
      <c r="I334" s="448">
        <v>90.266666666666637</v>
      </c>
      <c r="J334" s="448">
        <v>91.433333333333309</v>
      </c>
      <c r="K334" s="447">
        <v>89.1</v>
      </c>
      <c r="L334" s="447">
        <v>86.45</v>
      </c>
      <c r="M334" s="447">
        <v>32.701709999999999</v>
      </c>
    </row>
    <row r="335" spans="1:13">
      <c r="A335" s="245">
        <v>325</v>
      </c>
      <c r="B335" s="450" t="s">
        <v>446</v>
      </c>
      <c r="C335" s="447">
        <v>548.54999999999995</v>
      </c>
      <c r="D335" s="448">
        <v>548.58333333333337</v>
      </c>
      <c r="E335" s="448">
        <v>543.16666666666674</v>
      </c>
      <c r="F335" s="448">
        <v>537.78333333333342</v>
      </c>
      <c r="G335" s="448">
        <v>532.36666666666679</v>
      </c>
      <c r="H335" s="448">
        <v>553.9666666666667</v>
      </c>
      <c r="I335" s="448">
        <v>559.38333333333344</v>
      </c>
      <c r="J335" s="448">
        <v>564.76666666666665</v>
      </c>
      <c r="K335" s="447">
        <v>554</v>
      </c>
      <c r="L335" s="447">
        <v>543.20000000000005</v>
      </c>
      <c r="M335" s="447">
        <v>0.89564999999999995</v>
      </c>
    </row>
    <row r="336" spans="1:13">
      <c r="A336" s="245">
        <v>326</v>
      </c>
      <c r="B336" s="450" t="s">
        <v>264</v>
      </c>
      <c r="C336" s="447">
        <v>25.7</v>
      </c>
      <c r="D336" s="448">
        <v>25.7</v>
      </c>
      <c r="E336" s="448">
        <v>25.549999999999997</v>
      </c>
      <c r="F336" s="448">
        <v>25.4</v>
      </c>
      <c r="G336" s="448">
        <v>25.249999999999996</v>
      </c>
      <c r="H336" s="448">
        <v>25.849999999999998</v>
      </c>
      <c r="I336" s="448">
        <v>25.999999999999996</v>
      </c>
      <c r="J336" s="448">
        <v>26.15</v>
      </c>
      <c r="K336" s="447">
        <v>25.85</v>
      </c>
      <c r="L336" s="447">
        <v>25.55</v>
      </c>
      <c r="M336" s="447">
        <v>74.136390000000006</v>
      </c>
    </row>
    <row r="337" spans="1:13">
      <c r="A337" s="245">
        <v>327</v>
      </c>
      <c r="B337" s="450" t="s">
        <v>447</v>
      </c>
      <c r="C337" s="447">
        <v>60.05</v>
      </c>
      <c r="D337" s="448">
        <v>60.566666666666663</v>
      </c>
      <c r="E337" s="448">
        <v>59.133333333333326</v>
      </c>
      <c r="F337" s="448">
        <v>58.216666666666661</v>
      </c>
      <c r="G337" s="448">
        <v>56.783333333333324</v>
      </c>
      <c r="H337" s="448">
        <v>61.483333333333327</v>
      </c>
      <c r="I337" s="448">
        <v>62.916666666666664</v>
      </c>
      <c r="J337" s="448">
        <v>63.833333333333329</v>
      </c>
      <c r="K337" s="447">
        <v>62</v>
      </c>
      <c r="L337" s="447">
        <v>59.65</v>
      </c>
      <c r="M337" s="447">
        <v>56.79025</v>
      </c>
    </row>
    <row r="338" spans="1:13">
      <c r="A338" s="245">
        <v>328</v>
      </c>
      <c r="B338" s="450" t="s">
        <v>152</v>
      </c>
      <c r="C338" s="447">
        <v>177.1</v>
      </c>
      <c r="D338" s="448">
        <v>178.26666666666665</v>
      </c>
      <c r="E338" s="448">
        <v>175.23333333333329</v>
      </c>
      <c r="F338" s="448">
        <v>173.36666666666665</v>
      </c>
      <c r="G338" s="448">
        <v>170.33333333333329</v>
      </c>
      <c r="H338" s="448">
        <v>180.1333333333333</v>
      </c>
      <c r="I338" s="448">
        <v>183.16666666666666</v>
      </c>
      <c r="J338" s="448">
        <v>185.0333333333333</v>
      </c>
      <c r="K338" s="447">
        <v>181.3</v>
      </c>
      <c r="L338" s="447">
        <v>176.4</v>
      </c>
      <c r="M338" s="447">
        <v>106.49729000000001</v>
      </c>
    </row>
    <row r="339" spans="1:13">
      <c r="A339" s="245">
        <v>329</v>
      </c>
      <c r="B339" s="450" t="s">
        <v>694</v>
      </c>
      <c r="C339" s="447">
        <v>212.35</v>
      </c>
      <c r="D339" s="448">
        <v>213.04999999999998</v>
      </c>
      <c r="E339" s="448">
        <v>210.49999999999997</v>
      </c>
      <c r="F339" s="448">
        <v>208.64999999999998</v>
      </c>
      <c r="G339" s="448">
        <v>206.09999999999997</v>
      </c>
      <c r="H339" s="448">
        <v>214.89999999999998</v>
      </c>
      <c r="I339" s="448">
        <v>217.45</v>
      </c>
      <c r="J339" s="448">
        <v>219.29999999999998</v>
      </c>
      <c r="K339" s="447">
        <v>215.6</v>
      </c>
      <c r="L339" s="447">
        <v>211.2</v>
      </c>
      <c r="M339" s="447">
        <v>4.7747000000000002</v>
      </c>
    </row>
    <row r="340" spans="1:13">
      <c r="A340" s="245">
        <v>330</v>
      </c>
      <c r="B340" s="450" t="s">
        <v>153</v>
      </c>
      <c r="C340" s="447">
        <v>111.1</v>
      </c>
      <c r="D340" s="448">
        <v>112</v>
      </c>
      <c r="E340" s="448">
        <v>110</v>
      </c>
      <c r="F340" s="448">
        <v>108.9</v>
      </c>
      <c r="G340" s="448">
        <v>106.9</v>
      </c>
      <c r="H340" s="448">
        <v>113.1</v>
      </c>
      <c r="I340" s="448">
        <v>115.1</v>
      </c>
      <c r="J340" s="448">
        <v>116.19999999999999</v>
      </c>
      <c r="K340" s="447">
        <v>114</v>
      </c>
      <c r="L340" s="447">
        <v>110.9</v>
      </c>
      <c r="M340" s="447">
        <v>174.66748000000001</v>
      </c>
    </row>
    <row r="341" spans="1:13">
      <c r="A341" s="245">
        <v>331</v>
      </c>
      <c r="B341" s="450" t="s">
        <v>448</v>
      </c>
      <c r="C341" s="447">
        <v>430.75</v>
      </c>
      <c r="D341" s="448">
        <v>432.91666666666669</v>
      </c>
      <c r="E341" s="448">
        <v>427.88333333333338</v>
      </c>
      <c r="F341" s="448">
        <v>425.01666666666671</v>
      </c>
      <c r="G341" s="448">
        <v>419.98333333333341</v>
      </c>
      <c r="H341" s="448">
        <v>435.78333333333336</v>
      </c>
      <c r="I341" s="448">
        <v>440.81666666666666</v>
      </c>
      <c r="J341" s="448">
        <v>443.68333333333334</v>
      </c>
      <c r="K341" s="447">
        <v>437.95</v>
      </c>
      <c r="L341" s="447">
        <v>430.05</v>
      </c>
      <c r="M341" s="447">
        <v>0.66790000000000005</v>
      </c>
    </row>
    <row r="342" spans="1:13">
      <c r="A342" s="245">
        <v>332</v>
      </c>
      <c r="B342" s="450" t="s">
        <v>148</v>
      </c>
      <c r="C342" s="447">
        <v>71.8</v>
      </c>
      <c r="D342" s="448">
        <v>71.783333333333317</v>
      </c>
      <c r="E342" s="448">
        <v>70.21666666666664</v>
      </c>
      <c r="F342" s="448">
        <v>68.633333333333326</v>
      </c>
      <c r="G342" s="448">
        <v>67.066666666666649</v>
      </c>
      <c r="H342" s="448">
        <v>73.366666666666632</v>
      </c>
      <c r="I342" s="448">
        <v>74.933333333333323</v>
      </c>
      <c r="J342" s="448">
        <v>76.516666666666623</v>
      </c>
      <c r="K342" s="447">
        <v>73.349999999999994</v>
      </c>
      <c r="L342" s="447">
        <v>70.2</v>
      </c>
      <c r="M342" s="447">
        <v>374.46685000000002</v>
      </c>
    </row>
    <row r="343" spans="1:13">
      <c r="A343" s="245">
        <v>333</v>
      </c>
      <c r="B343" s="450" t="s">
        <v>449</v>
      </c>
      <c r="C343" s="447">
        <v>70.650000000000006</v>
      </c>
      <c r="D343" s="448">
        <v>70.649999999999991</v>
      </c>
      <c r="E343" s="448">
        <v>68.049999999999983</v>
      </c>
      <c r="F343" s="448">
        <v>65.449999999999989</v>
      </c>
      <c r="G343" s="448">
        <v>62.84999999999998</v>
      </c>
      <c r="H343" s="448">
        <v>73.249999999999986</v>
      </c>
      <c r="I343" s="448">
        <v>75.84999999999998</v>
      </c>
      <c r="J343" s="448">
        <v>78.449999999999989</v>
      </c>
      <c r="K343" s="447">
        <v>73.25</v>
      </c>
      <c r="L343" s="447">
        <v>68.05</v>
      </c>
      <c r="M343" s="447">
        <v>139.92117999999999</v>
      </c>
    </row>
    <row r="344" spans="1:13">
      <c r="A344" s="245">
        <v>334</v>
      </c>
      <c r="B344" s="450" t="s">
        <v>450</v>
      </c>
      <c r="C344" s="447">
        <v>3212.55</v>
      </c>
      <c r="D344" s="448">
        <v>3247.5166666666664</v>
      </c>
      <c r="E344" s="448">
        <v>3170.0333333333328</v>
      </c>
      <c r="F344" s="448">
        <v>3127.5166666666664</v>
      </c>
      <c r="G344" s="448">
        <v>3050.0333333333328</v>
      </c>
      <c r="H344" s="448">
        <v>3290.0333333333328</v>
      </c>
      <c r="I344" s="448">
        <v>3367.5166666666664</v>
      </c>
      <c r="J344" s="448">
        <v>3410.0333333333328</v>
      </c>
      <c r="K344" s="447">
        <v>3325</v>
      </c>
      <c r="L344" s="447">
        <v>3205</v>
      </c>
      <c r="M344" s="447">
        <v>2.17625</v>
      </c>
    </row>
    <row r="345" spans="1:13">
      <c r="A345" s="245">
        <v>335</v>
      </c>
      <c r="B345" s="450" t="s">
        <v>755</v>
      </c>
      <c r="C345" s="447">
        <v>89.25</v>
      </c>
      <c r="D345" s="448">
        <v>90.683333333333337</v>
      </c>
      <c r="E345" s="448">
        <v>87.566666666666677</v>
      </c>
      <c r="F345" s="448">
        <v>85.88333333333334</v>
      </c>
      <c r="G345" s="448">
        <v>82.76666666666668</v>
      </c>
      <c r="H345" s="448">
        <v>92.366666666666674</v>
      </c>
      <c r="I345" s="448">
        <v>95.483333333333348</v>
      </c>
      <c r="J345" s="448">
        <v>97.166666666666671</v>
      </c>
      <c r="K345" s="447">
        <v>93.8</v>
      </c>
      <c r="L345" s="447">
        <v>89</v>
      </c>
      <c r="M345" s="447">
        <v>21.08296</v>
      </c>
    </row>
    <row r="346" spans="1:13">
      <c r="A346" s="245">
        <v>336</v>
      </c>
      <c r="B346" s="450" t="s">
        <v>151</v>
      </c>
      <c r="C346" s="447">
        <v>17541.3</v>
      </c>
      <c r="D346" s="448">
        <v>17508.883333333331</v>
      </c>
      <c r="E346" s="448">
        <v>17400.416666666664</v>
      </c>
      <c r="F346" s="448">
        <v>17259.533333333333</v>
      </c>
      <c r="G346" s="448">
        <v>17151.066666666666</v>
      </c>
      <c r="H346" s="448">
        <v>17649.766666666663</v>
      </c>
      <c r="I346" s="448">
        <v>17758.23333333333</v>
      </c>
      <c r="J346" s="448">
        <v>17899.116666666661</v>
      </c>
      <c r="K346" s="447">
        <v>17617.349999999999</v>
      </c>
      <c r="L346" s="447">
        <v>17368</v>
      </c>
      <c r="M346" s="447">
        <v>0.45802999999999999</v>
      </c>
    </row>
    <row r="347" spans="1:13">
      <c r="A347" s="245">
        <v>337</v>
      </c>
      <c r="B347" s="450" t="s">
        <v>791</v>
      </c>
      <c r="C347" s="447">
        <v>40.35</v>
      </c>
      <c r="D347" s="448">
        <v>40.31666666666667</v>
      </c>
      <c r="E347" s="448">
        <v>39.683333333333337</v>
      </c>
      <c r="F347" s="448">
        <v>39.016666666666666</v>
      </c>
      <c r="G347" s="448">
        <v>38.383333333333333</v>
      </c>
      <c r="H347" s="448">
        <v>40.983333333333341</v>
      </c>
      <c r="I347" s="448">
        <v>41.616666666666681</v>
      </c>
      <c r="J347" s="448">
        <v>42.283333333333346</v>
      </c>
      <c r="K347" s="447">
        <v>40.950000000000003</v>
      </c>
      <c r="L347" s="447">
        <v>39.65</v>
      </c>
      <c r="M347" s="447">
        <v>21.899550000000001</v>
      </c>
    </row>
    <row r="348" spans="1:13">
      <c r="A348" s="245">
        <v>338</v>
      </c>
      <c r="B348" s="450" t="s">
        <v>451</v>
      </c>
      <c r="C348" s="447">
        <v>2195.4</v>
      </c>
      <c r="D348" s="448">
        <v>2204.4833333333336</v>
      </c>
      <c r="E348" s="448">
        <v>2161.0166666666673</v>
      </c>
      <c r="F348" s="448">
        <v>2126.6333333333337</v>
      </c>
      <c r="G348" s="448">
        <v>2083.1666666666674</v>
      </c>
      <c r="H348" s="448">
        <v>2238.8666666666672</v>
      </c>
      <c r="I348" s="448">
        <v>2282.3333333333335</v>
      </c>
      <c r="J348" s="448">
        <v>2316.7166666666672</v>
      </c>
      <c r="K348" s="447">
        <v>2247.9499999999998</v>
      </c>
      <c r="L348" s="447">
        <v>2170.1</v>
      </c>
      <c r="M348" s="447">
        <v>0.18401000000000001</v>
      </c>
    </row>
    <row r="349" spans="1:13">
      <c r="A349" s="245">
        <v>339</v>
      </c>
      <c r="B349" s="450" t="s">
        <v>790</v>
      </c>
      <c r="C349" s="447">
        <v>349.5</v>
      </c>
      <c r="D349" s="448">
        <v>349.55</v>
      </c>
      <c r="E349" s="448">
        <v>347.65000000000003</v>
      </c>
      <c r="F349" s="448">
        <v>345.8</v>
      </c>
      <c r="G349" s="448">
        <v>343.90000000000003</v>
      </c>
      <c r="H349" s="448">
        <v>351.40000000000003</v>
      </c>
      <c r="I349" s="448">
        <v>353.3</v>
      </c>
      <c r="J349" s="448">
        <v>355.15000000000003</v>
      </c>
      <c r="K349" s="447">
        <v>351.45</v>
      </c>
      <c r="L349" s="447">
        <v>347.7</v>
      </c>
      <c r="M349" s="447">
        <v>2.6957599999999999</v>
      </c>
    </row>
    <row r="350" spans="1:13">
      <c r="A350" s="245">
        <v>340</v>
      </c>
      <c r="B350" s="450" t="s">
        <v>265</v>
      </c>
      <c r="C350" s="447">
        <v>582.35</v>
      </c>
      <c r="D350" s="448">
        <v>579.38333333333333</v>
      </c>
      <c r="E350" s="448">
        <v>571.76666666666665</v>
      </c>
      <c r="F350" s="448">
        <v>561.18333333333328</v>
      </c>
      <c r="G350" s="448">
        <v>553.56666666666661</v>
      </c>
      <c r="H350" s="448">
        <v>589.9666666666667</v>
      </c>
      <c r="I350" s="448">
        <v>597.58333333333326</v>
      </c>
      <c r="J350" s="448">
        <v>608.16666666666674</v>
      </c>
      <c r="K350" s="447">
        <v>587</v>
      </c>
      <c r="L350" s="447">
        <v>568.79999999999995</v>
      </c>
      <c r="M350" s="447">
        <v>5.1287799999999999</v>
      </c>
    </row>
    <row r="351" spans="1:13">
      <c r="A351" s="245">
        <v>341</v>
      </c>
      <c r="B351" s="450" t="s">
        <v>155</v>
      </c>
      <c r="C351" s="447">
        <v>113.35</v>
      </c>
      <c r="D351" s="448">
        <v>113.91666666666667</v>
      </c>
      <c r="E351" s="448">
        <v>112.43333333333334</v>
      </c>
      <c r="F351" s="448">
        <v>111.51666666666667</v>
      </c>
      <c r="G351" s="448">
        <v>110.03333333333333</v>
      </c>
      <c r="H351" s="448">
        <v>114.83333333333334</v>
      </c>
      <c r="I351" s="448">
        <v>116.31666666666666</v>
      </c>
      <c r="J351" s="448">
        <v>117.23333333333335</v>
      </c>
      <c r="K351" s="447">
        <v>115.4</v>
      </c>
      <c r="L351" s="447">
        <v>113</v>
      </c>
      <c r="M351" s="447">
        <v>120.45621</v>
      </c>
    </row>
    <row r="352" spans="1:13">
      <c r="A352" s="245">
        <v>342</v>
      </c>
      <c r="B352" s="450" t="s">
        <v>154</v>
      </c>
      <c r="C352" s="447">
        <v>134.1</v>
      </c>
      <c r="D352" s="448">
        <v>134.23333333333332</v>
      </c>
      <c r="E352" s="448">
        <v>133.01666666666665</v>
      </c>
      <c r="F352" s="448">
        <v>131.93333333333334</v>
      </c>
      <c r="G352" s="448">
        <v>130.71666666666667</v>
      </c>
      <c r="H352" s="448">
        <v>135.31666666666663</v>
      </c>
      <c r="I352" s="448">
        <v>136.53333333333327</v>
      </c>
      <c r="J352" s="448">
        <v>137.61666666666662</v>
      </c>
      <c r="K352" s="447">
        <v>135.44999999999999</v>
      </c>
      <c r="L352" s="447">
        <v>133.15</v>
      </c>
      <c r="M352" s="447">
        <v>6.7359600000000004</v>
      </c>
    </row>
    <row r="353" spans="1:13">
      <c r="A353" s="245">
        <v>343</v>
      </c>
      <c r="B353" s="450" t="s">
        <v>452</v>
      </c>
      <c r="C353" s="447">
        <v>81.95</v>
      </c>
      <c r="D353" s="448">
        <v>81.983333333333334</v>
      </c>
      <c r="E353" s="448">
        <v>80.966666666666669</v>
      </c>
      <c r="F353" s="448">
        <v>79.983333333333334</v>
      </c>
      <c r="G353" s="448">
        <v>78.966666666666669</v>
      </c>
      <c r="H353" s="448">
        <v>82.966666666666669</v>
      </c>
      <c r="I353" s="448">
        <v>83.983333333333348</v>
      </c>
      <c r="J353" s="448">
        <v>84.966666666666669</v>
      </c>
      <c r="K353" s="447">
        <v>83</v>
      </c>
      <c r="L353" s="447">
        <v>81</v>
      </c>
      <c r="M353" s="447">
        <v>0.61573</v>
      </c>
    </row>
    <row r="354" spans="1:13">
      <c r="A354" s="245">
        <v>344</v>
      </c>
      <c r="B354" s="450" t="s">
        <v>266</v>
      </c>
      <c r="C354" s="447">
        <v>3510.3</v>
      </c>
      <c r="D354" s="448">
        <v>3543.7666666666664</v>
      </c>
      <c r="E354" s="448">
        <v>3467.5333333333328</v>
      </c>
      <c r="F354" s="448">
        <v>3424.7666666666664</v>
      </c>
      <c r="G354" s="448">
        <v>3348.5333333333328</v>
      </c>
      <c r="H354" s="448">
        <v>3586.5333333333328</v>
      </c>
      <c r="I354" s="448">
        <v>3662.7666666666664</v>
      </c>
      <c r="J354" s="448">
        <v>3705.5333333333328</v>
      </c>
      <c r="K354" s="447">
        <v>3620</v>
      </c>
      <c r="L354" s="447">
        <v>3501</v>
      </c>
      <c r="M354" s="447">
        <v>0.67978000000000005</v>
      </c>
    </row>
    <row r="355" spans="1:13">
      <c r="A355" s="245">
        <v>345</v>
      </c>
      <c r="B355" s="450" t="s">
        <v>453</v>
      </c>
      <c r="C355" s="447">
        <v>139.9</v>
      </c>
      <c r="D355" s="448">
        <v>140.23333333333332</v>
      </c>
      <c r="E355" s="448">
        <v>137.96666666666664</v>
      </c>
      <c r="F355" s="448">
        <v>136.03333333333333</v>
      </c>
      <c r="G355" s="448">
        <v>133.76666666666665</v>
      </c>
      <c r="H355" s="448">
        <v>142.16666666666663</v>
      </c>
      <c r="I355" s="448">
        <v>144.43333333333334</v>
      </c>
      <c r="J355" s="448">
        <v>146.36666666666662</v>
      </c>
      <c r="K355" s="447">
        <v>142.5</v>
      </c>
      <c r="L355" s="447">
        <v>138.30000000000001</v>
      </c>
      <c r="M355" s="447">
        <v>7.7241200000000001</v>
      </c>
    </row>
    <row r="356" spans="1:13">
      <c r="A356" s="245">
        <v>346</v>
      </c>
      <c r="B356" s="450" t="s">
        <v>454</v>
      </c>
      <c r="C356" s="447">
        <v>305.2</v>
      </c>
      <c r="D356" s="448">
        <v>303.73333333333335</v>
      </c>
      <c r="E356" s="448">
        <v>300.66666666666669</v>
      </c>
      <c r="F356" s="448">
        <v>296.13333333333333</v>
      </c>
      <c r="G356" s="448">
        <v>293.06666666666666</v>
      </c>
      <c r="H356" s="448">
        <v>308.26666666666671</v>
      </c>
      <c r="I356" s="448">
        <v>311.33333333333331</v>
      </c>
      <c r="J356" s="448">
        <v>315.86666666666673</v>
      </c>
      <c r="K356" s="447">
        <v>306.8</v>
      </c>
      <c r="L356" s="447">
        <v>299.2</v>
      </c>
      <c r="M356" s="447">
        <v>3.9619499999999999</v>
      </c>
    </row>
    <row r="357" spans="1:13">
      <c r="A357" s="245">
        <v>347</v>
      </c>
      <c r="B357" s="450" t="s">
        <v>455</v>
      </c>
      <c r="C357" s="447">
        <v>313.60000000000002</v>
      </c>
      <c r="D357" s="448">
        <v>315.55</v>
      </c>
      <c r="E357" s="448">
        <v>306.3</v>
      </c>
      <c r="F357" s="448">
        <v>299</v>
      </c>
      <c r="G357" s="448">
        <v>289.75</v>
      </c>
      <c r="H357" s="448">
        <v>322.85000000000002</v>
      </c>
      <c r="I357" s="448">
        <v>332.1</v>
      </c>
      <c r="J357" s="448">
        <v>339.40000000000003</v>
      </c>
      <c r="K357" s="447">
        <v>324.8</v>
      </c>
      <c r="L357" s="447">
        <v>308.25</v>
      </c>
      <c r="M357" s="447">
        <v>4.6590100000000003</v>
      </c>
    </row>
    <row r="358" spans="1:13">
      <c r="A358" s="245">
        <v>348</v>
      </c>
      <c r="B358" s="450" t="s">
        <v>267</v>
      </c>
      <c r="C358" s="447">
        <v>2559.4499999999998</v>
      </c>
      <c r="D358" s="448">
        <v>2566.2833333333333</v>
      </c>
      <c r="E358" s="448">
        <v>2545.4166666666665</v>
      </c>
      <c r="F358" s="448">
        <v>2531.3833333333332</v>
      </c>
      <c r="G358" s="448">
        <v>2510.5166666666664</v>
      </c>
      <c r="H358" s="448">
        <v>2580.3166666666666</v>
      </c>
      <c r="I358" s="448">
        <v>2601.1833333333334</v>
      </c>
      <c r="J358" s="448">
        <v>2615.2166666666667</v>
      </c>
      <c r="K358" s="447">
        <v>2587.15</v>
      </c>
      <c r="L358" s="447">
        <v>2552.25</v>
      </c>
      <c r="M358" s="447">
        <v>1.3294699999999999</v>
      </c>
    </row>
    <row r="359" spans="1:13">
      <c r="A359" s="245">
        <v>349</v>
      </c>
      <c r="B359" s="450" t="s">
        <v>268</v>
      </c>
      <c r="C359" s="447">
        <v>425.7</v>
      </c>
      <c r="D359" s="448">
        <v>420.68333333333334</v>
      </c>
      <c r="E359" s="448">
        <v>411.7166666666667</v>
      </c>
      <c r="F359" s="448">
        <v>397.73333333333335</v>
      </c>
      <c r="G359" s="448">
        <v>388.76666666666671</v>
      </c>
      <c r="H359" s="448">
        <v>434.66666666666669</v>
      </c>
      <c r="I359" s="448">
        <v>443.63333333333327</v>
      </c>
      <c r="J359" s="448">
        <v>457.61666666666667</v>
      </c>
      <c r="K359" s="447">
        <v>429.65</v>
      </c>
      <c r="L359" s="447">
        <v>406.7</v>
      </c>
      <c r="M359" s="447">
        <v>6.15212</v>
      </c>
    </row>
    <row r="360" spans="1:13">
      <c r="A360" s="245">
        <v>350</v>
      </c>
      <c r="B360" s="450" t="s">
        <v>456</v>
      </c>
      <c r="C360" s="447">
        <v>254.05</v>
      </c>
      <c r="D360" s="448">
        <v>253.58333333333334</v>
      </c>
      <c r="E360" s="448">
        <v>251.4666666666667</v>
      </c>
      <c r="F360" s="448">
        <v>248.88333333333335</v>
      </c>
      <c r="G360" s="448">
        <v>246.76666666666671</v>
      </c>
      <c r="H360" s="448">
        <v>256.16666666666669</v>
      </c>
      <c r="I360" s="448">
        <v>258.2833333333333</v>
      </c>
      <c r="J360" s="448">
        <v>260.86666666666667</v>
      </c>
      <c r="K360" s="447">
        <v>255.7</v>
      </c>
      <c r="L360" s="447">
        <v>251</v>
      </c>
      <c r="M360" s="447">
        <v>3.8051900000000001</v>
      </c>
    </row>
    <row r="361" spans="1:13">
      <c r="A361" s="245">
        <v>351</v>
      </c>
      <c r="B361" s="450" t="s">
        <v>758</v>
      </c>
      <c r="C361" s="447">
        <v>411.6</v>
      </c>
      <c r="D361" s="448">
        <v>412.40000000000003</v>
      </c>
      <c r="E361" s="448">
        <v>409.05000000000007</v>
      </c>
      <c r="F361" s="448">
        <v>406.50000000000006</v>
      </c>
      <c r="G361" s="448">
        <v>403.15000000000009</v>
      </c>
      <c r="H361" s="448">
        <v>414.95000000000005</v>
      </c>
      <c r="I361" s="448">
        <v>418.30000000000007</v>
      </c>
      <c r="J361" s="448">
        <v>420.85</v>
      </c>
      <c r="K361" s="447">
        <v>415.75</v>
      </c>
      <c r="L361" s="447">
        <v>409.85</v>
      </c>
      <c r="M361" s="447">
        <v>0.26338</v>
      </c>
    </row>
    <row r="362" spans="1:13">
      <c r="A362" s="245">
        <v>352</v>
      </c>
      <c r="B362" s="450" t="s">
        <v>457</v>
      </c>
      <c r="C362" s="447">
        <v>89.05</v>
      </c>
      <c r="D362" s="448">
        <v>89.833333333333329</v>
      </c>
      <c r="E362" s="448">
        <v>87.61666666666666</v>
      </c>
      <c r="F362" s="448">
        <v>86.183333333333337</v>
      </c>
      <c r="G362" s="448">
        <v>83.966666666666669</v>
      </c>
      <c r="H362" s="448">
        <v>91.266666666666652</v>
      </c>
      <c r="I362" s="448">
        <v>93.48333333333332</v>
      </c>
      <c r="J362" s="448">
        <v>94.916666666666643</v>
      </c>
      <c r="K362" s="447">
        <v>92.05</v>
      </c>
      <c r="L362" s="447">
        <v>88.4</v>
      </c>
      <c r="M362" s="447">
        <v>10.63373</v>
      </c>
    </row>
    <row r="363" spans="1:13">
      <c r="A363" s="245">
        <v>353</v>
      </c>
      <c r="B363" s="450" t="s">
        <v>163</v>
      </c>
      <c r="C363" s="447">
        <v>1265.6500000000001</v>
      </c>
      <c r="D363" s="448">
        <v>1278.6333333333334</v>
      </c>
      <c r="E363" s="448">
        <v>1248.2666666666669</v>
      </c>
      <c r="F363" s="448">
        <v>1230.8833333333334</v>
      </c>
      <c r="G363" s="448">
        <v>1200.5166666666669</v>
      </c>
      <c r="H363" s="448">
        <v>1296.0166666666669</v>
      </c>
      <c r="I363" s="448">
        <v>1326.3833333333332</v>
      </c>
      <c r="J363" s="448">
        <v>1343.7666666666669</v>
      </c>
      <c r="K363" s="447">
        <v>1309</v>
      </c>
      <c r="L363" s="447">
        <v>1261.25</v>
      </c>
      <c r="M363" s="447">
        <v>15.823930000000001</v>
      </c>
    </row>
    <row r="364" spans="1:13">
      <c r="A364" s="245">
        <v>354</v>
      </c>
      <c r="B364" s="450" t="s">
        <v>156</v>
      </c>
      <c r="C364" s="447">
        <v>31836.1</v>
      </c>
      <c r="D364" s="448">
        <v>31682.05</v>
      </c>
      <c r="E364" s="448">
        <v>31404.1</v>
      </c>
      <c r="F364" s="448">
        <v>30972.1</v>
      </c>
      <c r="G364" s="448">
        <v>30694.149999999998</v>
      </c>
      <c r="H364" s="448">
        <v>32114.05</v>
      </c>
      <c r="I364" s="448">
        <v>32392.000000000004</v>
      </c>
      <c r="J364" s="448">
        <v>32824</v>
      </c>
      <c r="K364" s="447">
        <v>31960</v>
      </c>
      <c r="L364" s="447">
        <v>31250.05</v>
      </c>
      <c r="M364" s="447">
        <v>0.54257999999999995</v>
      </c>
    </row>
    <row r="365" spans="1:13">
      <c r="A365" s="245">
        <v>355</v>
      </c>
      <c r="B365" s="450" t="s">
        <v>458</v>
      </c>
      <c r="C365" s="447">
        <v>2515</v>
      </c>
      <c r="D365" s="448">
        <v>2508.65</v>
      </c>
      <c r="E365" s="448">
        <v>2470.6000000000004</v>
      </c>
      <c r="F365" s="448">
        <v>2426.2000000000003</v>
      </c>
      <c r="G365" s="448">
        <v>2388.1500000000005</v>
      </c>
      <c r="H365" s="448">
        <v>2553.0500000000002</v>
      </c>
      <c r="I365" s="448">
        <v>2591.1000000000004</v>
      </c>
      <c r="J365" s="448">
        <v>2635.5</v>
      </c>
      <c r="K365" s="447">
        <v>2546.6999999999998</v>
      </c>
      <c r="L365" s="447">
        <v>2464.25</v>
      </c>
      <c r="M365" s="447">
        <v>1.5711599999999999</v>
      </c>
    </row>
    <row r="366" spans="1:13">
      <c r="A366" s="245">
        <v>356</v>
      </c>
      <c r="B366" s="450" t="s">
        <v>158</v>
      </c>
      <c r="C366" s="447">
        <v>234.5</v>
      </c>
      <c r="D366" s="448">
        <v>235.36666666666667</v>
      </c>
      <c r="E366" s="448">
        <v>233.23333333333335</v>
      </c>
      <c r="F366" s="448">
        <v>231.96666666666667</v>
      </c>
      <c r="G366" s="448">
        <v>229.83333333333334</v>
      </c>
      <c r="H366" s="448">
        <v>236.63333333333335</v>
      </c>
      <c r="I366" s="448">
        <v>238.76666666666668</v>
      </c>
      <c r="J366" s="448">
        <v>240.03333333333336</v>
      </c>
      <c r="K366" s="447">
        <v>237.5</v>
      </c>
      <c r="L366" s="447">
        <v>234.1</v>
      </c>
      <c r="M366" s="447">
        <v>28.391680000000001</v>
      </c>
    </row>
    <row r="367" spans="1:13">
      <c r="A367" s="245">
        <v>357</v>
      </c>
      <c r="B367" s="450" t="s">
        <v>269</v>
      </c>
      <c r="C367" s="447">
        <v>5267.8</v>
      </c>
      <c r="D367" s="448">
        <v>5278.6333333333332</v>
      </c>
      <c r="E367" s="448">
        <v>5237.2666666666664</v>
      </c>
      <c r="F367" s="448">
        <v>5206.7333333333336</v>
      </c>
      <c r="G367" s="448">
        <v>5165.3666666666668</v>
      </c>
      <c r="H367" s="448">
        <v>5309.1666666666661</v>
      </c>
      <c r="I367" s="448">
        <v>5350.5333333333328</v>
      </c>
      <c r="J367" s="448">
        <v>5381.0666666666657</v>
      </c>
      <c r="K367" s="447">
        <v>5320</v>
      </c>
      <c r="L367" s="447">
        <v>5248.1</v>
      </c>
      <c r="M367" s="447">
        <v>0.71940999999999999</v>
      </c>
    </row>
    <row r="368" spans="1:13">
      <c r="A368" s="245">
        <v>358</v>
      </c>
      <c r="B368" s="450" t="s">
        <v>459</v>
      </c>
      <c r="C368" s="447">
        <v>223.9</v>
      </c>
      <c r="D368" s="448">
        <v>225.18333333333337</v>
      </c>
      <c r="E368" s="448">
        <v>221.56666666666672</v>
      </c>
      <c r="F368" s="448">
        <v>219.23333333333335</v>
      </c>
      <c r="G368" s="448">
        <v>215.6166666666667</v>
      </c>
      <c r="H368" s="448">
        <v>227.51666666666674</v>
      </c>
      <c r="I368" s="448">
        <v>231.13333333333335</v>
      </c>
      <c r="J368" s="448">
        <v>233.46666666666675</v>
      </c>
      <c r="K368" s="447">
        <v>228.8</v>
      </c>
      <c r="L368" s="447">
        <v>222.85</v>
      </c>
      <c r="M368" s="447">
        <v>15.94515</v>
      </c>
    </row>
    <row r="369" spans="1:13">
      <c r="A369" s="245">
        <v>359</v>
      </c>
      <c r="B369" s="450" t="s">
        <v>460</v>
      </c>
      <c r="C369" s="447">
        <v>804.95</v>
      </c>
      <c r="D369" s="448">
        <v>798.31666666666661</v>
      </c>
      <c r="E369" s="448">
        <v>781.63333333333321</v>
      </c>
      <c r="F369" s="448">
        <v>758.31666666666661</v>
      </c>
      <c r="G369" s="448">
        <v>741.63333333333321</v>
      </c>
      <c r="H369" s="448">
        <v>821.63333333333321</v>
      </c>
      <c r="I369" s="448">
        <v>838.31666666666661</v>
      </c>
      <c r="J369" s="448">
        <v>861.63333333333321</v>
      </c>
      <c r="K369" s="447">
        <v>815</v>
      </c>
      <c r="L369" s="447">
        <v>775</v>
      </c>
      <c r="M369" s="447">
        <v>5.4997299999999996</v>
      </c>
    </row>
    <row r="370" spans="1:13">
      <c r="A370" s="245">
        <v>360</v>
      </c>
      <c r="B370" s="450" t="s">
        <v>160</v>
      </c>
      <c r="C370" s="447">
        <v>2101.85</v>
      </c>
      <c r="D370" s="448">
        <v>2086.9</v>
      </c>
      <c r="E370" s="448">
        <v>2065.5500000000002</v>
      </c>
      <c r="F370" s="448">
        <v>2029.25</v>
      </c>
      <c r="G370" s="448">
        <v>2007.9</v>
      </c>
      <c r="H370" s="448">
        <v>2123.2000000000003</v>
      </c>
      <c r="I370" s="448">
        <v>2144.5499999999997</v>
      </c>
      <c r="J370" s="448">
        <v>2180.8500000000004</v>
      </c>
      <c r="K370" s="447">
        <v>2108.25</v>
      </c>
      <c r="L370" s="447">
        <v>2050.6</v>
      </c>
      <c r="M370" s="447">
        <v>10.87642</v>
      </c>
    </row>
    <row r="371" spans="1:13">
      <c r="A371" s="245">
        <v>361</v>
      </c>
      <c r="B371" s="450" t="s">
        <v>157</v>
      </c>
      <c r="C371" s="447">
        <v>1701.6</v>
      </c>
      <c r="D371" s="448">
        <v>1710.8499999999997</v>
      </c>
      <c r="E371" s="448">
        <v>1687.8499999999995</v>
      </c>
      <c r="F371" s="448">
        <v>1674.0999999999997</v>
      </c>
      <c r="G371" s="448">
        <v>1651.0999999999995</v>
      </c>
      <c r="H371" s="448">
        <v>1724.5999999999995</v>
      </c>
      <c r="I371" s="448">
        <v>1747.6</v>
      </c>
      <c r="J371" s="448">
        <v>1761.3499999999995</v>
      </c>
      <c r="K371" s="447">
        <v>1733.85</v>
      </c>
      <c r="L371" s="447">
        <v>1697.1</v>
      </c>
      <c r="M371" s="447">
        <v>5.6992200000000004</v>
      </c>
    </row>
    <row r="372" spans="1:13">
      <c r="A372" s="245">
        <v>362</v>
      </c>
      <c r="B372" s="450" t="s">
        <v>756</v>
      </c>
      <c r="C372" s="447">
        <v>1011.95</v>
      </c>
      <c r="D372" s="448">
        <v>1023.3000000000001</v>
      </c>
      <c r="E372" s="448">
        <v>990.65000000000009</v>
      </c>
      <c r="F372" s="448">
        <v>969.35</v>
      </c>
      <c r="G372" s="448">
        <v>936.7</v>
      </c>
      <c r="H372" s="448">
        <v>1044.6000000000001</v>
      </c>
      <c r="I372" s="448">
        <v>1077.25</v>
      </c>
      <c r="J372" s="448">
        <v>1098.5500000000002</v>
      </c>
      <c r="K372" s="447">
        <v>1055.95</v>
      </c>
      <c r="L372" s="447">
        <v>1002</v>
      </c>
      <c r="M372" s="447">
        <v>3.0501900000000002</v>
      </c>
    </row>
    <row r="373" spans="1:13">
      <c r="A373" s="245">
        <v>363</v>
      </c>
      <c r="B373" s="450" t="s">
        <v>461</v>
      </c>
      <c r="C373" s="447">
        <v>1686.1</v>
      </c>
      <c r="D373" s="448">
        <v>1684.7</v>
      </c>
      <c r="E373" s="448">
        <v>1674.4</v>
      </c>
      <c r="F373" s="448">
        <v>1662.7</v>
      </c>
      <c r="G373" s="448">
        <v>1652.4</v>
      </c>
      <c r="H373" s="448">
        <v>1696.4</v>
      </c>
      <c r="I373" s="448">
        <v>1706.6999999999998</v>
      </c>
      <c r="J373" s="448">
        <v>1718.4</v>
      </c>
      <c r="K373" s="447">
        <v>1695</v>
      </c>
      <c r="L373" s="447">
        <v>1673</v>
      </c>
      <c r="M373" s="447">
        <v>5.0916800000000002</v>
      </c>
    </row>
    <row r="374" spans="1:13">
      <c r="A374" s="245">
        <v>364</v>
      </c>
      <c r="B374" s="450" t="s">
        <v>757</v>
      </c>
      <c r="C374" s="447">
        <v>1129.25</v>
      </c>
      <c r="D374" s="448">
        <v>1144.1499999999999</v>
      </c>
      <c r="E374" s="448">
        <v>1093.2999999999997</v>
      </c>
      <c r="F374" s="448">
        <v>1057.3499999999999</v>
      </c>
      <c r="G374" s="448">
        <v>1006.4999999999998</v>
      </c>
      <c r="H374" s="448">
        <v>1180.0999999999997</v>
      </c>
      <c r="I374" s="448">
        <v>1230.9499999999996</v>
      </c>
      <c r="J374" s="448">
        <v>1266.8999999999996</v>
      </c>
      <c r="K374" s="447">
        <v>1195</v>
      </c>
      <c r="L374" s="447">
        <v>1108.2</v>
      </c>
      <c r="M374" s="447">
        <v>2.9102000000000001</v>
      </c>
    </row>
    <row r="375" spans="1:13">
      <c r="A375" s="245">
        <v>365</v>
      </c>
      <c r="B375" s="450" t="s">
        <v>159</v>
      </c>
      <c r="C375" s="447">
        <v>118</v>
      </c>
      <c r="D375" s="448">
        <v>118.46666666666665</v>
      </c>
      <c r="E375" s="448">
        <v>117.43333333333331</v>
      </c>
      <c r="F375" s="448">
        <v>116.86666666666666</v>
      </c>
      <c r="G375" s="448">
        <v>115.83333333333331</v>
      </c>
      <c r="H375" s="448">
        <v>119.0333333333333</v>
      </c>
      <c r="I375" s="448">
        <v>120.06666666666663</v>
      </c>
      <c r="J375" s="448">
        <v>120.6333333333333</v>
      </c>
      <c r="K375" s="447">
        <v>119.5</v>
      </c>
      <c r="L375" s="447">
        <v>117.9</v>
      </c>
      <c r="M375" s="447">
        <v>26.074439999999999</v>
      </c>
    </row>
    <row r="376" spans="1:13">
      <c r="A376" s="245">
        <v>366</v>
      </c>
      <c r="B376" s="450" t="s">
        <v>162</v>
      </c>
      <c r="C376" s="447">
        <v>225.6</v>
      </c>
      <c r="D376" s="448">
        <v>228.11666666666665</v>
      </c>
      <c r="E376" s="448">
        <v>222.43333333333328</v>
      </c>
      <c r="F376" s="448">
        <v>219.26666666666662</v>
      </c>
      <c r="G376" s="448">
        <v>213.58333333333326</v>
      </c>
      <c r="H376" s="448">
        <v>231.2833333333333</v>
      </c>
      <c r="I376" s="448">
        <v>236.96666666666664</v>
      </c>
      <c r="J376" s="448">
        <v>240.13333333333333</v>
      </c>
      <c r="K376" s="447">
        <v>233.8</v>
      </c>
      <c r="L376" s="447">
        <v>224.95</v>
      </c>
      <c r="M376" s="447">
        <v>103.06192</v>
      </c>
    </row>
    <row r="377" spans="1:13">
      <c r="A377" s="245">
        <v>367</v>
      </c>
      <c r="B377" s="450" t="s">
        <v>462</v>
      </c>
      <c r="C377" s="447">
        <v>361.35</v>
      </c>
      <c r="D377" s="448">
        <v>363.08333333333331</v>
      </c>
      <c r="E377" s="448">
        <v>354.26666666666665</v>
      </c>
      <c r="F377" s="448">
        <v>347.18333333333334</v>
      </c>
      <c r="G377" s="448">
        <v>338.36666666666667</v>
      </c>
      <c r="H377" s="448">
        <v>370.16666666666663</v>
      </c>
      <c r="I377" s="448">
        <v>378.98333333333335</v>
      </c>
      <c r="J377" s="448">
        <v>386.06666666666661</v>
      </c>
      <c r="K377" s="447">
        <v>371.9</v>
      </c>
      <c r="L377" s="447">
        <v>356</v>
      </c>
      <c r="M377" s="447">
        <v>35.017189999999999</v>
      </c>
    </row>
    <row r="378" spans="1:13">
      <c r="A378" s="245">
        <v>368</v>
      </c>
      <c r="B378" s="450" t="s">
        <v>270</v>
      </c>
      <c r="C378" s="447">
        <v>274.45</v>
      </c>
      <c r="D378" s="448">
        <v>273.51666666666665</v>
      </c>
      <c r="E378" s="448">
        <v>268.63333333333333</v>
      </c>
      <c r="F378" s="448">
        <v>262.81666666666666</v>
      </c>
      <c r="G378" s="448">
        <v>257.93333333333334</v>
      </c>
      <c r="H378" s="448">
        <v>279.33333333333331</v>
      </c>
      <c r="I378" s="448">
        <v>284.21666666666664</v>
      </c>
      <c r="J378" s="448">
        <v>290.0333333333333</v>
      </c>
      <c r="K378" s="447">
        <v>278.39999999999998</v>
      </c>
      <c r="L378" s="447">
        <v>267.7</v>
      </c>
      <c r="M378" s="447">
        <v>12.263809999999999</v>
      </c>
    </row>
    <row r="379" spans="1:13">
      <c r="A379" s="245">
        <v>369</v>
      </c>
      <c r="B379" s="450" t="s">
        <v>463</v>
      </c>
      <c r="C379" s="447">
        <v>135.65</v>
      </c>
      <c r="D379" s="448">
        <v>136.35</v>
      </c>
      <c r="E379" s="448">
        <v>134.29999999999998</v>
      </c>
      <c r="F379" s="448">
        <v>132.94999999999999</v>
      </c>
      <c r="G379" s="448">
        <v>130.89999999999998</v>
      </c>
      <c r="H379" s="448">
        <v>137.69999999999999</v>
      </c>
      <c r="I379" s="448">
        <v>139.75</v>
      </c>
      <c r="J379" s="448">
        <v>141.1</v>
      </c>
      <c r="K379" s="447">
        <v>138.4</v>
      </c>
      <c r="L379" s="447">
        <v>135</v>
      </c>
      <c r="M379" s="447">
        <v>2.3288199999999999</v>
      </c>
    </row>
    <row r="380" spans="1:13">
      <c r="A380" s="245">
        <v>370</v>
      </c>
      <c r="B380" s="450" t="s">
        <v>464</v>
      </c>
      <c r="C380" s="447">
        <v>5982.8</v>
      </c>
      <c r="D380" s="448">
        <v>6001.6000000000013</v>
      </c>
      <c r="E380" s="448">
        <v>5932.3000000000029</v>
      </c>
      <c r="F380" s="448">
        <v>5881.800000000002</v>
      </c>
      <c r="G380" s="448">
        <v>5812.5000000000036</v>
      </c>
      <c r="H380" s="448">
        <v>6052.1000000000022</v>
      </c>
      <c r="I380" s="448">
        <v>6121.4</v>
      </c>
      <c r="J380" s="448">
        <v>6171.9000000000015</v>
      </c>
      <c r="K380" s="447">
        <v>6070.9</v>
      </c>
      <c r="L380" s="447">
        <v>5951.1</v>
      </c>
      <c r="M380" s="447">
        <v>0.16682</v>
      </c>
    </row>
    <row r="381" spans="1:13">
      <c r="A381" s="245">
        <v>371</v>
      </c>
      <c r="B381" s="450" t="s">
        <v>271</v>
      </c>
      <c r="C381" s="447">
        <v>13267.5</v>
      </c>
      <c r="D381" s="448">
        <v>13272.5</v>
      </c>
      <c r="E381" s="448">
        <v>13110.05</v>
      </c>
      <c r="F381" s="448">
        <v>12952.599999999999</v>
      </c>
      <c r="G381" s="448">
        <v>12790.149999999998</v>
      </c>
      <c r="H381" s="448">
        <v>13429.95</v>
      </c>
      <c r="I381" s="448">
        <v>13592.400000000001</v>
      </c>
      <c r="J381" s="448">
        <v>13749.850000000002</v>
      </c>
      <c r="K381" s="447">
        <v>13434.95</v>
      </c>
      <c r="L381" s="447">
        <v>13115.05</v>
      </c>
      <c r="M381" s="447">
        <v>6.1440000000000002E-2</v>
      </c>
    </row>
    <row r="382" spans="1:13">
      <c r="A382" s="245">
        <v>372</v>
      </c>
      <c r="B382" s="450" t="s">
        <v>161</v>
      </c>
      <c r="C382" s="447">
        <v>39.25</v>
      </c>
      <c r="D382" s="448">
        <v>39.516666666666666</v>
      </c>
      <c r="E382" s="448">
        <v>38.783333333333331</v>
      </c>
      <c r="F382" s="448">
        <v>38.316666666666663</v>
      </c>
      <c r="G382" s="448">
        <v>37.583333333333329</v>
      </c>
      <c r="H382" s="448">
        <v>39.983333333333334</v>
      </c>
      <c r="I382" s="448">
        <v>40.716666666666669</v>
      </c>
      <c r="J382" s="448">
        <v>41.183333333333337</v>
      </c>
      <c r="K382" s="447">
        <v>40.25</v>
      </c>
      <c r="L382" s="447">
        <v>39.049999999999997</v>
      </c>
      <c r="M382" s="447">
        <v>1553.0775100000001</v>
      </c>
    </row>
    <row r="383" spans="1:13">
      <c r="A383" s="245">
        <v>373</v>
      </c>
      <c r="B383" s="450" t="s">
        <v>272</v>
      </c>
      <c r="C383" s="447">
        <v>659.05</v>
      </c>
      <c r="D383" s="448">
        <v>656.65</v>
      </c>
      <c r="E383" s="448">
        <v>645.29999999999995</v>
      </c>
      <c r="F383" s="448">
        <v>631.54999999999995</v>
      </c>
      <c r="G383" s="448">
        <v>620.19999999999993</v>
      </c>
      <c r="H383" s="448">
        <v>670.4</v>
      </c>
      <c r="I383" s="448">
        <v>681.75000000000011</v>
      </c>
      <c r="J383" s="448">
        <v>695.5</v>
      </c>
      <c r="K383" s="447">
        <v>668</v>
      </c>
      <c r="L383" s="447">
        <v>642.9</v>
      </c>
      <c r="M383" s="447">
        <v>2.43716</v>
      </c>
    </row>
    <row r="384" spans="1:13">
      <c r="A384" s="245">
        <v>374</v>
      </c>
      <c r="B384" s="450" t="s">
        <v>165</v>
      </c>
      <c r="C384" s="447">
        <v>207.85</v>
      </c>
      <c r="D384" s="448">
        <v>206.95000000000002</v>
      </c>
      <c r="E384" s="448">
        <v>204.40000000000003</v>
      </c>
      <c r="F384" s="448">
        <v>200.95000000000002</v>
      </c>
      <c r="G384" s="448">
        <v>198.40000000000003</v>
      </c>
      <c r="H384" s="448">
        <v>210.40000000000003</v>
      </c>
      <c r="I384" s="448">
        <v>212.95000000000005</v>
      </c>
      <c r="J384" s="448">
        <v>216.40000000000003</v>
      </c>
      <c r="K384" s="447">
        <v>209.5</v>
      </c>
      <c r="L384" s="447">
        <v>203.5</v>
      </c>
      <c r="M384" s="447">
        <v>99.016900000000007</v>
      </c>
    </row>
    <row r="385" spans="1:13">
      <c r="A385" s="245">
        <v>375</v>
      </c>
      <c r="B385" s="450" t="s">
        <v>166</v>
      </c>
      <c r="C385" s="447">
        <v>141.4</v>
      </c>
      <c r="D385" s="448">
        <v>142.13333333333335</v>
      </c>
      <c r="E385" s="448">
        <v>140.4666666666667</v>
      </c>
      <c r="F385" s="448">
        <v>139.53333333333333</v>
      </c>
      <c r="G385" s="448">
        <v>137.86666666666667</v>
      </c>
      <c r="H385" s="448">
        <v>143.06666666666672</v>
      </c>
      <c r="I385" s="448">
        <v>144.73333333333341</v>
      </c>
      <c r="J385" s="448">
        <v>145.66666666666674</v>
      </c>
      <c r="K385" s="447">
        <v>143.80000000000001</v>
      </c>
      <c r="L385" s="447">
        <v>141.19999999999999</v>
      </c>
      <c r="M385" s="447">
        <v>21.778289999999998</v>
      </c>
    </row>
    <row r="386" spans="1:13">
      <c r="A386" s="245">
        <v>376</v>
      </c>
      <c r="B386" s="450" t="s">
        <v>465</v>
      </c>
      <c r="C386" s="447">
        <v>248.4</v>
      </c>
      <c r="D386" s="448">
        <v>247.73333333333335</v>
      </c>
      <c r="E386" s="448">
        <v>246.4666666666667</v>
      </c>
      <c r="F386" s="448">
        <v>244.53333333333336</v>
      </c>
      <c r="G386" s="448">
        <v>243.26666666666671</v>
      </c>
      <c r="H386" s="448">
        <v>249.66666666666669</v>
      </c>
      <c r="I386" s="448">
        <v>250.93333333333334</v>
      </c>
      <c r="J386" s="448">
        <v>252.86666666666667</v>
      </c>
      <c r="K386" s="447">
        <v>249</v>
      </c>
      <c r="L386" s="447">
        <v>245.8</v>
      </c>
      <c r="M386" s="447">
        <v>2.1480800000000002</v>
      </c>
    </row>
    <row r="387" spans="1:13">
      <c r="A387" s="245">
        <v>377</v>
      </c>
      <c r="B387" s="450" t="s">
        <v>466</v>
      </c>
      <c r="C387" s="447">
        <v>587.95000000000005</v>
      </c>
      <c r="D387" s="448">
        <v>584.93333333333328</v>
      </c>
      <c r="E387" s="448">
        <v>578.56666666666661</v>
      </c>
      <c r="F387" s="448">
        <v>569.18333333333328</v>
      </c>
      <c r="G387" s="448">
        <v>562.81666666666661</v>
      </c>
      <c r="H387" s="448">
        <v>594.31666666666661</v>
      </c>
      <c r="I387" s="448">
        <v>600.68333333333317</v>
      </c>
      <c r="J387" s="448">
        <v>610.06666666666661</v>
      </c>
      <c r="K387" s="447">
        <v>591.29999999999995</v>
      </c>
      <c r="L387" s="447">
        <v>575.54999999999995</v>
      </c>
      <c r="M387" s="447">
        <v>3.4015200000000001</v>
      </c>
    </row>
    <row r="388" spans="1:13">
      <c r="A388" s="245">
        <v>378</v>
      </c>
      <c r="B388" s="450" t="s">
        <v>467</v>
      </c>
      <c r="C388" s="447">
        <v>29.95</v>
      </c>
      <c r="D388" s="448">
        <v>30.066666666666663</v>
      </c>
      <c r="E388" s="448">
        <v>29.783333333333324</v>
      </c>
      <c r="F388" s="448">
        <v>29.61666666666666</v>
      </c>
      <c r="G388" s="448">
        <v>29.333333333333321</v>
      </c>
      <c r="H388" s="448">
        <v>30.233333333333327</v>
      </c>
      <c r="I388" s="448">
        <v>30.516666666666666</v>
      </c>
      <c r="J388" s="448">
        <v>30.68333333333333</v>
      </c>
      <c r="K388" s="447">
        <v>30.35</v>
      </c>
      <c r="L388" s="447">
        <v>29.9</v>
      </c>
      <c r="M388" s="447">
        <v>28.48226</v>
      </c>
    </row>
    <row r="389" spans="1:13">
      <c r="A389" s="245">
        <v>379</v>
      </c>
      <c r="B389" s="450" t="s">
        <v>468</v>
      </c>
      <c r="C389" s="447">
        <v>180.55</v>
      </c>
      <c r="D389" s="448">
        <v>181.5</v>
      </c>
      <c r="E389" s="448">
        <v>178.05</v>
      </c>
      <c r="F389" s="448">
        <v>175.55</v>
      </c>
      <c r="G389" s="448">
        <v>172.10000000000002</v>
      </c>
      <c r="H389" s="448">
        <v>184</v>
      </c>
      <c r="I389" s="448">
        <v>187.45</v>
      </c>
      <c r="J389" s="448">
        <v>189.95</v>
      </c>
      <c r="K389" s="447">
        <v>184.95</v>
      </c>
      <c r="L389" s="447">
        <v>179</v>
      </c>
      <c r="M389" s="447">
        <v>54.789909999999999</v>
      </c>
    </row>
    <row r="390" spans="1:13">
      <c r="A390" s="245">
        <v>380</v>
      </c>
      <c r="B390" s="450" t="s">
        <v>273</v>
      </c>
      <c r="C390" s="447">
        <v>518.5</v>
      </c>
      <c r="D390" s="448">
        <v>521.23333333333335</v>
      </c>
      <c r="E390" s="448">
        <v>513.51666666666665</v>
      </c>
      <c r="F390" s="448">
        <v>508.5333333333333</v>
      </c>
      <c r="G390" s="448">
        <v>500.81666666666661</v>
      </c>
      <c r="H390" s="448">
        <v>526.2166666666667</v>
      </c>
      <c r="I390" s="448">
        <v>533.93333333333339</v>
      </c>
      <c r="J390" s="448">
        <v>538.91666666666674</v>
      </c>
      <c r="K390" s="447">
        <v>528.95000000000005</v>
      </c>
      <c r="L390" s="447">
        <v>516.25</v>
      </c>
      <c r="M390" s="447">
        <v>3.3820299999999999</v>
      </c>
    </row>
    <row r="391" spans="1:13">
      <c r="A391" s="245">
        <v>381</v>
      </c>
      <c r="B391" s="450" t="s">
        <v>469</v>
      </c>
      <c r="C391" s="447">
        <v>307</v>
      </c>
      <c r="D391" s="448">
        <v>307.59999999999997</v>
      </c>
      <c r="E391" s="448">
        <v>303.19999999999993</v>
      </c>
      <c r="F391" s="448">
        <v>299.39999999999998</v>
      </c>
      <c r="G391" s="448">
        <v>294.99999999999994</v>
      </c>
      <c r="H391" s="448">
        <v>311.39999999999992</v>
      </c>
      <c r="I391" s="448">
        <v>315.7999999999999</v>
      </c>
      <c r="J391" s="448">
        <v>319.59999999999991</v>
      </c>
      <c r="K391" s="447">
        <v>312</v>
      </c>
      <c r="L391" s="447">
        <v>303.8</v>
      </c>
      <c r="M391" s="447">
        <v>4.6317000000000004</v>
      </c>
    </row>
    <row r="392" spans="1:13">
      <c r="A392" s="245">
        <v>382</v>
      </c>
      <c r="B392" s="450" t="s">
        <v>470</v>
      </c>
      <c r="C392" s="447">
        <v>87.05</v>
      </c>
      <c r="D392" s="448">
        <v>87.5</v>
      </c>
      <c r="E392" s="448">
        <v>85</v>
      </c>
      <c r="F392" s="448">
        <v>82.95</v>
      </c>
      <c r="G392" s="448">
        <v>80.45</v>
      </c>
      <c r="H392" s="448">
        <v>89.55</v>
      </c>
      <c r="I392" s="448">
        <v>92.05</v>
      </c>
      <c r="J392" s="448">
        <v>94.1</v>
      </c>
      <c r="K392" s="447">
        <v>90</v>
      </c>
      <c r="L392" s="447">
        <v>85.45</v>
      </c>
      <c r="M392" s="447">
        <v>144.73666</v>
      </c>
    </row>
    <row r="393" spans="1:13">
      <c r="A393" s="245">
        <v>383</v>
      </c>
      <c r="B393" s="450" t="s">
        <v>471</v>
      </c>
      <c r="C393" s="447">
        <v>1935</v>
      </c>
      <c r="D393" s="448">
        <v>1936.1333333333332</v>
      </c>
      <c r="E393" s="448">
        <v>1916.2666666666664</v>
      </c>
      <c r="F393" s="448">
        <v>1897.5333333333333</v>
      </c>
      <c r="G393" s="448">
        <v>1877.6666666666665</v>
      </c>
      <c r="H393" s="448">
        <v>1954.8666666666663</v>
      </c>
      <c r="I393" s="448">
        <v>1974.7333333333331</v>
      </c>
      <c r="J393" s="448">
        <v>1993.4666666666662</v>
      </c>
      <c r="K393" s="447">
        <v>1956</v>
      </c>
      <c r="L393" s="447">
        <v>1917.4</v>
      </c>
      <c r="M393" s="447">
        <v>0.10216</v>
      </c>
    </row>
    <row r="394" spans="1:13">
      <c r="A394" s="245">
        <v>384</v>
      </c>
      <c r="B394" s="450" t="s">
        <v>472</v>
      </c>
      <c r="C394" s="447">
        <v>374.95</v>
      </c>
      <c r="D394" s="448">
        <v>374.5333333333333</v>
      </c>
      <c r="E394" s="448">
        <v>369.26666666666659</v>
      </c>
      <c r="F394" s="448">
        <v>363.58333333333331</v>
      </c>
      <c r="G394" s="448">
        <v>358.31666666666661</v>
      </c>
      <c r="H394" s="448">
        <v>380.21666666666658</v>
      </c>
      <c r="I394" s="448">
        <v>385.48333333333323</v>
      </c>
      <c r="J394" s="448">
        <v>391.16666666666657</v>
      </c>
      <c r="K394" s="447">
        <v>379.8</v>
      </c>
      <c r="L394" s="447">
        <v>368.85</v>
      </c>
      <c r="M394" s="447">
        <v>7.60928</v>
      </c>
    </row>
    <row r="395" spans="1:13">
      <c r="A395" s="245">
        <v>385</v>
      </c>
      <c r="B395" s="450" t="s">
        <v>473</v>
      </c>
      <c r="C395" s="447">
        <v>187.15</v>
      </c>
      <c r="D395" s="448">
        <v>187.4</v>
      </c>
      <c r="E395" s="448">
        <v>183.8</v>
      </c>
      <c r="F395" s="448">
        <v>180.45000000000002</v>
      </c>
      <c r="G395" s="448">
        <v>176.85000000000002</v>
      </c>
      <c r="H395" s="448">
        <v>190.75</v>
      </c>
      <c r="I395" s="448">
        <v>194.34999999999997</v>
      </c>
      <c r="J395" s="448">
        <v>197.7</v>
      </c>
      <c r="K395" s="447">
        <v>191</v>
      </c>
      <c r="L395" s="447">
        <v>184.05</v>
      </c>
      <c r="M395" s="447">
        <v>10.64969</v>
      </c>
    </row>
    <row r="396" spans="1:13">
      <c r="A396" s="245">
        <v>386</v>
      </c>
      <c r="B396" s="450" t="s">
        <v>474</v>
      </c>
      <c r="C396" s="447">
        <v>1101.8</v>
      </c>
      <c r="D396" s="448">
        <v>1106.2</v>
      </c>
      <c r="E396" s="448">
        <v>1075.6000000000001</v>
      </c>
      <c r="F396" s="448">
        <v>1049.4000000000001</v>
      </c>
      <c r="G396" s="448">
        <v>1018.8000000000002</v>
      </c>
      <c r="H396" s="448">
        <v>1132.4000000000001</v>
      </c>
      <c r="I396" s="448">
        <v>1163</v>
      </c>
      <c r="J396" s="448">
        <v>1189.2</v>
      </c>
      <c r="K396" s="447">
        <v>1136.8</v>
      </c>
      <c r="L396" s="447">
        <v>1080</v>
      </c>
      <c r="M396" s="447">
        <v>5.5952999999999999</v>
      </c>
    </row>
    <row r="397" spans="1:13">
      <c r="A397" s="245">
        <v>387</v>
      </c>
      <c r="B397" s="450" t="s">
        <v>167</v>
      </c>
      <c r="C397" s="447">
        <v>1970.05</v>
      </c>
      <c r="D397" s="448">
        <v>1971.6166666666668</v>
      </c>
      <c r="E397" s="448">
        <v>1963.7333333333336</v>
      </c>
      <c r="F397" s="448">
        <v>1957.4166666666667</v>
      </c>
      <c r="G397" s="448">
        <v>1949.5333333333335</v>
      </c>
      <c r="H397" s="448">
        <v>1977.9333333333336</v>
      </c>
      <c r="I397" s="448">
        <v>1985.8166666666668</v>
      </c>
      <c r="J397" s="448">
        <v>1992.1333333333337</v>
      </c>
      <c r="K397" s="447">
        <v>1979.5</v>
      </c>
      <c r="L397" s="447">
        <v>1965.3</v>
      </c>
      <c r="M397" s="447">
        <v>34.521129999999999</v>
      </c>
    </row>
    <row r="398" spans="1:13">
      <c r="A398" s="245">
        <v>388</v>
      </c>
      <c r="B398" s="450" t="s">
        <v>814</v>
      </c>
      <c r="C398" s="447">
        <v>1025.0999999999999</v>
      </c>
      <c r="D398" s="448">
        <v>1030.55</v>
      </c>
      <c r="E398" s="448">
        <v>1011.0999999999999</v>
      </c>
      <c r="F398" s="448">
        <v>997.09999999999991</v>
      </c>
      <c r="G398" s="448">
        <v>977.64999999999986</v>
      </c>
      <c r="H398" s="448">
        <v>1044.55</v>
      </c>
      <c r="I398" s="448">
        <v>1064.0000000000002</v>
      </c>
      <c r="J398" s="448">
        <v>1078</v>
      </c>
      <c r="K398" s="447">
        <v>1050</v>
      </c>
      <c r="L398" s="447">
        <v>1016.55</v>
      </c>
      <c r="M398" s="447">
        <v>19.35012</v>
      </c>
    </row>
    <row r="399" spans="1:13">
      <c r="A399" s="245">
        <v>389</v>
      </c>
      <c r="B399" s="450" t="s">
        <v>274</v>
      </c>
      <c r="C399" s="447">
        <v>971.75</v>
      </c>
      <c r="D399" s="448">
        <v>973.58333333333337</v>
      </c>
      <c r="E399" s="448">
        <v>967.16666666666674</v>
      </c>
      <c r="F399" s="448">
        <v>962.58333333333337</v>
      </c>
      <c r="G399" s="448">
        <v>956.16666666666674</v>
      </c>
      <c r="H399" s="448">
        <v>978.16666666666674</v>
      </c>
      <c r="I399" s="448">
        <v>984.58333333333348</v>
      </c>
      <c r="J399" s="448">
        <v>989.16666666666674</v>
      </c>
      <c r="K399" s="447">
        <v>980</v>
      </c>
      <c r="L399" s="447">
        <v>969</v>
      </c>
      <c r="M399" s="447">
        <v>17.196750000000002</v>
      </c>
    </row>
    <row r="400" spans="1:13">
      <c r="A400" s="245">
        <v>390</v>
      </c>
      <c r="B400" s="450" t="s">
        <v>476</v>
      </c>
      <c r="C400" s="447">
        <v>27</v>
      </c>
      <c r="D400" s="448">
        <v>27.033333333333331</v>
      </c>
      <c r="E400" s="448">
        <v>26.866666666666664</v>
      </c>
      <c r="F400" s="448">
        <v>26.733333333333331</v>
      </c>
      <c r="G400" s="448">
        <v>26.566666666666663</v>
      </c>
      <c r="H400" s="448">
        <v>27.166666666666664</v>
      </c>
      <c r="I400" s="448">
        <v>27.333333333333336</v>
      </c>
      <c r="J400" s="448">
        <v>27.466666666666665</v>
      </c>
      <c r="K400" s="447">
        <v>27.2</v>
      </c>
      <c r="L400" s="447">
        <v>26.9</v>
      </c>
      <c r="M400" s="447">
        <v>16.487380000000002</v>
      </c>
    </row>
    <row r="401" spans="1:13">
      <c r="A401" s="245">
        <v>391</v>
      </c>
      <c r="B401" s="450" t="s">
        <v>477</v>
      </c>
      <c r="C401" s="447">
        <v>2423.6999999999998</v>
      </c>
      <c r="D401" s="448">
        <v>2409.9166666666665</v>
      </c>
      <c r="E401" s="448">
        <v>2378.7833333333328</v>
      </c>
      <c r="F401" s="448">
        <v>2333.8666666666663</v>
      </c>
      <c r="G401" s="448">
        <v>2302.7333333333327</v>
      </c>
      <c r="H401" s="448">
        <v>2454.833333333333</v>
      </c>
      <c r="I401" s="448">
        <v>2485.9666666666672</v>
      </c>
      <c r="J401" s="448">
        <v>2530.8833333333332</v>
      </c>
      <c r="K401" s="447">
        <v>2441.0500000000002</v>
      </c>
      <c r="L401" s="447">
        <v>2365</v>
      </c>
      <c r="M401" s="447">
        <v>0.73150000000000004</v>
      </c>
    </row>
    <row r="402" spans="1:13">
      <c r="A402" s="245">
        <v>392</v>
      </c>
      <c r="B402" s="450" t="s">
        <v>172</v>
      </c>
      <c r="C402" s="447">
        <v>6441.05</v>
      </c>
      <c r="D402" s="448">
        <v>6457.5</v>
      </c>
      <c r="E402" s="448">
        <v>6398.55</v>
      </c>
      <c r="F402" s="448">
        <v>6356.05</v>
      </c>
      <c r="G402" s="448">
        <v>6297.1</v>
      </c>
      <c r="H402" s="448">
        <v>6500</v>
      </c>
      <c r="I402" s="448">
        <v>6558.9500000000007</v>
      </c>
      <c r="J402" s="448">
        <v>6601.45</v>
      </c>
      <c r="K402" s="447">
        <v>6516.45</v>
      </c>
      <c r="L402" s="447">
        <v>6415</v>
      </c>
      <c r="M402" s="447">
        <v>1.2173700000000001</v>
      </c>
    </row>
    <row r="403" spans="1:13">
      <c r="A403" s="245">
        <v>393</v>
      </c>
      <c r="B403" s="450" t="s">
        <v>478</v>
      </c>
      <c r="C403" s="447">
        <v>7731.1</v>
      </c>
      <c r="D403" s="448">
        <v>7730.3666666666659</v>
      </c>
      <c r="E403" s="448">
        <v>7710.7333333333318</v>
      </c>
      <c r="F403" s="448">
        <v>7690.3666666666659</v>
      </c>
      <c r="G403" s="448">
        <v>7670.7333333333318</v>
      </c>
      <c r="H403" s="448">
        <v>7750.7333333333318</v>
      </c>
      <c r="I403" s="448">
        <v>7770.366666666665</v>
      </c>
      <c r="J403" s="448">
        <v>7790.7333333333318</v>
      </c>
      <c r="K403" s="447">
        <v>7750</v>
      </c>
      <c r="L403" s="447">
        <v>7710</v>
      </c>
      <c r="M403" s="447">
        <v>6.2420000000000003E-2</v>
      </c>
    </row>
    <row r="404" spans="1:13">
      <c r="A404" s="245">
        <v>394</v>
      </c>
      <c r="B404" s="450" t="s">
        <v>479</v>
      </c>
      <c r="C404" s="447">
        <v>5159.25</v>
      </c>
      <c r="D404" s="448">
        <v>5184.833333333333</v>
      </c>
      <c r="E404" s="448">
        <v>5099.6666666666661</v>
      </c>
      <c r="F404" s="448">
        <v>5040.083333333333</v>
      </c>
      <c r="G404" s="448">
        <v>4954.9166666666661</v>
      </c>
      <c r="H404" s="448">
        <v>5244.4166666666661</v>
      </c>
      <c r="I404" s="448">
        <v>5329.5833333333321</v>
      </c>
      <c r="J404" s="448">
        <v>5389.1666666666661</v>
      </c>
      <c r="K404" s="447">
        <v>5270</v>
      </c>
      <c r="L404" s="447">
        <v>5125.25</v>
      </c>
      <c r="M404" s="447">
        <v>2.0230000000000001E-2</v>
      </c>
    </row>
    <row r="405" spans="1:13">
      <c r="A405" s="245">
        <v>395</v>
      </c>
      <c r="B405" s="450" t="s">
        <v>759</v>
      </c>
      <c r="C405" s="447">
        <v>123.65</v>
      </c>
      <c r="D405" s="448">
        <v>128</v>
      </c>
      <c r="E405" s="448">
        <v>118</v>
      </c>
      <c r="F405" s="448">
        <v>112.35</v>
      </c>
      <c r="G405" s="448">
        <v>102.35</v>
      </c>
      <c r="H405" s="448">
        <v>133.65</v>
      </c>
      <c r="I405" s="448">
        <v>143.65</v>
      </c>
      <c r="J405" s="448">
        <v>149.30000000000001</v>
      </c>
      <c r="K405" s="447">
        <v>138</v>
      </c>
      <c r="L405" s="447">
        <v>122.35</v>
      </c>
      <c r="M405" s="447">
        <v>72.453699999999998</v>
      </c>
    </row>
    <row r="406" spans="1:13">
      <c r="A406" s="245">
        <v>396</v>
      </c>
      <c r="B406" s="450" t="s">
        <v>480</v>
      </c>
      <c r="C406" s="447">
        <v>394.3</v>
      </c>
      <c r="D406" s="448">
        <v>396.08333333333331</v>
      </c>
      <c r="E406" s="448">
        <v>391.46666666666664</v>
      </c>
      <c r="F406" s="448">
        <v>388.63333333333333</v>
      </c>
      <c r="G406" s="448">
        <v>384.01666666666665</v>
      </c>
      <c r="H406" s="448">
        <v>398.91666666666663</v>
      </c>
      <c r="I406" s="448">
        <v>403.5333333333333</v>
      </c>
      <c r="J406" s="448">
        <v>406.36666666666662</v>
      </c>
      <c r="K406" s="447">
        <v>400.7</v>
      </c>
      <c r="L406" s="447">
        <v>393.25</v>
      </c>
      <c r="M406" s="447">
        <v>1.21699</v>
      </c>
    </row>
    <row r="407" spans="1:13">
      <c r="A407" s="245">
        <v>397</v>
      </c>
      <c r="B407" s="450" t="s">
        <v>761</v>
      </c>
      <c r="C407" s="447">
        <v>274.8</v>
      </c>
      <c r="D407" s="448">
        <v>276.26666666666665</v>
      </c>
      <c r="E407" s="448">
        <v>272.5333333333333</v>
      </c>
      <c r="F407" s="448">
        <v>270.26666666666665</v>
      </c>
      <c r="G407" s="448">
        <v>266.5333333333333</v>
      </c>
      <c r="H407" s="448">
        <v>278.5333333333333</v>
      </c>
      <c r="I407" s="448">
        <v>282.26666666666665</v>
      </c>
      <c r="J407" s="448">
        <v>284.5333333333333</v>
      </c>
      <c r="K407" s="447">
        <v>280</v>
      </c>
      <c r="L407" s="447">
        <v>274</v>
      </c>
      <c r="M407" s="447">
        <v>3.41309</v>
      </c>
    </row>
    <row r="408" spans="1:13">
      <c r="A408" s="245">
        <v>398</v>
      </c>
      <c r="B408" s="450" t="s">
        <v>481</v>
      </c>
      <c r="C408" s="447">
        <v>2069.1</v>
      </c>
      <c r="D408" s="448">
        <v>2084.9666666666667</v>
      </c>
      <c r="E408" s="448">
        <v>2041.0333333333333</v>
      </c>
      <c r="F408" s="448">
        <v>2012.9666666666667</v>
      </c>
      <c r="G408" s="448">
        <v>1969.0333333333333</v>
      </c>
      <c r="H408" s="448">
        <v>2113.0333333333333</v>
      </c>
      <c r="I408" s="448">
        <v>2156.9666666666667</v>
      </c>
      <c r="J408" s="448">
        <v>2185.0333333333333</v>
      </c>
      <c r="K408" s="447">
        <v>2128.9</v>
      </c>
      <c r="L408" s="447">
        <v>2056.9</v>
      </c>
      <c r="M408" s="447">
        <v>0.18479999999999999</v>
      </c>
    </row>
    <row r="409" spans="1:13">
      <c r="A409" s="245">
        <v>399</v>
      </c>
      <c r="B409" s="450" t="s">
        <v>482</v>
      </c>
      <c r="C409" s="447">
        <v>529.35</v>
      </c>
      <c r="D409" s="448">
        <v>525.83333333333337</v>
      </c>
      <c r="E409" s="448">
        <v>518.51666666666677</v>
      </c>
      <c r="F409" s="448">
        <v>507.68333333333339</v>
      </c>
      <c r="G409" s="448">
        <v>500.36666666666679</v>
      </c>
      <c r="H409" s="448">
        <v>536.66666666666674</v>
      </c>
      <c r="I409" s="448">
        <v>543.98333333333335</v>
      </c>
      <c r="J409" s="448">
        <v>554.81666666666672</v>
      </c>
      <c r="K409" s="447">
        <v>533.15</v>
      </c>
      <c r="L409" s="447">
        <v>515</v>
      </c>
      <c r="M409" s="447">
        <v>5.1177099999999998</v>
      </c>
    </row>
    <row r="410" spans="1:13">
      <c r="A410" s="245">
        <v>400</v>
      </c>
      <c r="B410" s="450" t="s">
        <v>760</v>
      </c>
      <c r="C410" s="447">
        <v>112.7</v>
      </c>
      <c r="D410" s="448">
        <v>113.51666666666667</v>
      </c>
      <c r="E410" s="448">
        <v>111.68333333333334</v>
      </c>
      <c r="F410" s="448">
        <v>110.66666666666667</v>
      </c>
      <c r="G410" s="448">
        <v>108.83333333333334</v>
      </c>
      <c r="H410" s="448">
        <v>114.53333333333333</v>
      </c>
      <c r="I410" s="448">
        <v>116.36666666666667</v>
      </c>
      <c r="J410" s="448">
        <v>117.38333333333333</v>
      </c>
      <c r="K410" s="447">
        <v>115.35</v>
      </c>
      <c r="L410" s="447">
        <v>112.5</v>
      </c>
      <c r="M410" s="447">
        <v>17.49146</v>
      </c>
    </row>
    <row r="411" spans="1:13">
      <c r="A411" s="245">
        <v>401</v>
      </c>
      <c r="B411" s="450" t="s">
        <v>483</v>
      </c>
      <c r="C411" s="447">
        <v>230.05</v>
      </c>
      <c r="D411" s="448">
        <v>228.81666666666669</v>
      </c>
      <c r="E411" s="448">
        <v>224.68333333333339</v>
      </c>
      <c r="F411" s="448">
        <v>219.31666666666669</v>
      </c>
      <c r="G411" s="448">
        <v>215.18333333333339</v>
      </c>
      <c r="H411" s="448">
        <v>234.18333333333339</v>
      </c>
      <c r="I411" s="448">
        <v>238.31666666666666</v>
      </c>
      <c r="J411" s="448">
        <v>243.68333333333339</v>
      </c>
      <c r="K411" s="447">
        <v>232.95</v>
      </c>
      <c r="L411" s="447">
        <v>223.45</v>
      </c>
      <c r="M411" s="447">
        <v>4.4574699999999998</v>
      </c>
    </row>
    <row r="412" spans="1:13">
      <c r="A412" s="245">
        <v>402</v>
      </c>
      <c r="B412" s="450" t="s">
        <v>170</v>
      </c>
      <c r="C412" s="447">
        <v>27077.4</v>
      </c>
      <c r="D412" s="448">
        <v>27046.649999999998</v>
      </c>
      <c r="E412" s="448">
        <v>26894.299999999996</v>
      </c>
      <c r="F412" s="448">
        <v>26711.199999999997</v>
      </c>
      <c r="G412" s="448">
        <v>26558.849999999995</v>
      </c>
      <c r="H412" s="448">
        <v>27229.749999999996</v>
      </c>
      <c r="I412" s="448">
        <v>27382.099999999995</v>
      </c>
      <c r="J412" s="448">
        <v>27565.199999999997</v>
      </c>
      <c r="K412" s="447">
        <v>27199</v>
      </c>
      <c r="L412" s="447">
        <v>26863.55</v>
      </c>
      <c r="M412" s="447">
        <v>0.34953000000000001</v>
      </c>
    </row>
    <row r="413" spans="1:13">
      <c r="A413" s="245">
        <v>403</v>
      </c>
      <c r="B413" s="450" t="s">
        <v>484</v>
      </c>
      <c r="C413" s="447">
        <v>1802.8</v>
      </c>
      <c r="D413" s="448">
        <v>1831.9333333333334</v>
      </c>
      <c r="E413" s="448">
        <v>1763.8666666666668</v>
      </c>
      <c r="F413" s="448">
        <v>1724.9333333333334</v>
      </c>
      <c r="G413" s="448">
        <v>1656.8666666666668</v>
      </c>
      <c r="H413" s="448">
        <v>1870.8666666666668</v>
      </c>
      <c r="I413" s="448">
        <v>1938.9333333333334</v>
      </c>
      <c r="J413" s="448">
        <v>1977.8666666666668</v>
      </c>
      <c r="K413" s="447">
        <v>1900</v>
      </c>
      <c r="L413" s="447">
        <v>1793</v>
      </c>
      <c r="M413" s="447">
        <v>0.45234000000000002</v>
      </c>
    </row>
    <row r="414" spans="1:13">
      <c r="A414" s="245">
        <v>404</v>
      </c>
      <c r="B414" s="450" t="s">
        <v>173</v>
      </c>
      <c r="C414" s="447">
        <v>1432.75</v>
      </c>
      <c r="D414" s="448">
        <v>1439</v>
      </c>
      <c r="E414" s="448">
        <v>1422.25</v>
      </c>
      <c r="F414" s="448">
        <v>1411.75</v>
      </c>
      <c r="G414" s="448">
        <v>1395</v>
      </c>
      <c r="H414" s="448">
        <v>1449.5</v>
      </c>
      <c r="I414" s="448">
        <v>1466.25</v>
      </c>
      <c r="J414" s="448">
        <v>1476.75</v>
      </c>
      <c r="K414" s="447">
        <v>1455.75</v>
      </c>
      <c r="L414" s="447">
        <v>1428.5</v>
      </c>
      <c r="M414" s="447">
        <v>12.26383</v>
      </c>
    </row>
    <row r="415" spans="1:13">
      <c r="A415" s="245">
        <v>405</v>
      </c>
      <c r="B415" s="450" t="s">
        <v>171</v>
      </c>
      <c r="C415" s="447">
        <v>1995.2</v>
      </c>
      <c r="D415" s="448">
        <v>2005.7333333333333</v>
      </c>
      <c r="E415" s="448">
        <v>1979.4666666666667</v>
      </c>
      <c r="F415" s="448">
        <v>1963.7333333333333</v>
      </c>
      <c r="G415" s="448">
        <v>1937.4666666666667</v>
      </c>
      <c r="H415" s="448">
        <v>2021.4666666666667</v>
      </c>
      <c r="I415" s="448">
        <v>2047.7333333333336</v>
      </c>
      <c r="J415" s="448">
        <v>2063.4666666666667</v>
      </c>
      <c r="K415" s="447">
        <v>2032</v>
      </c>
      <c r="L415" s="447">
        <v>1990</v>
      </c>
      <c r="M415" s="447">
        <v>1.9797800000000001</v>
      </c>
    </row>
    <row r="416" spans="1:13">
      <c r="A416" s="245">
        <v>406</v>
      </c>
      <c r="B416" s="450" t="s">
        <v>485</v>
      </c>
      <c r="C416" s="447">
        <v>485.15</v>
      </c>
      <c r="D416" s="448">
        <v>483.05</v>
      </c>
      <c r="E416" s="448">
        <v>478.1</v>
      </c>
      <c r="F416" s="448">
        <v>471.05</v>
      </c>
      <c r="G416" s="448">
        <v>466.1</v>
      </c>
      <c r="H416" s="448">
        <v>490.1</v>
      </c>
      <c r="I416" s="448">
        <v>495.04999999999995</v>
      </c>
      <c r="J416" s="448">
        <v>502.1</v>
      </c>
      <c r="K416" s="447">
        <v>488</v>
      </c>
      <c r="L416" s="447">
        <v>476</v>
      </c>
      <c r="M416" s="447">
        <v>2.6758600000000001</v>
      </c>
    </row>
    <row r="417" spans="1:13">
      <c r="A417" s="245">
        <v>407</v>
      </c>
      <c r="B417" s="450" t="s">
        <v>486</v>
      </c>
      <c r="C417" s="447">
        <v>1326.95</v>
      </c>
      <c r="D417" s="448">
        <v>1331.95</v>
      </c>
      <c r="E417" s="448">
        <v>1314.9</v>
      </c>
      <c r="F417" s="448">
        <v>1302.8500000000001</v>
      </c>
      <c r="G417" s="448">
        <v>1285.8000000000002</v>
      </c>
      <c r="H417" s="448">
        <v>1344</v>
      </c>
      <c r="I417" s="448">
        <v>1361.0499999999997</v>
      </c>
      <c r="J417" s="448">
        <v>1373.1</v>
      </c>
      <c r="K417" s="447">
        <v>1349</v>
      </c>
      <c r="L417" s="447">
        <v>1319.9</v>
      </c>
      <c r="M417" s="447">
        <v>7.757E-2</v>
      </c>
    </row>
    <row r="418" spans="1:13">
      <c r="A418" s="245">
        <v>408</v>
      </c>
      <c r="B418" s="450" t="s">
        <v>762</v>
      </c>
      <c r="C418" s="447">
        <v>1780.8</v>
      </c>
      <c r="D418" s="448">
        <v>1786.0666666666666</v>
      </c>
      <c r="E418" s="448">
        <v>1747.7333333333331</v>
      </c>
      <c r="F418" s="448">
        <v>1714.6666666666665</v>
      </c>
      <c r="G418" s="448">
        <v>1676.333333333333</v>
      </c>
      <c r="H418" s="448">
        <v>1819.1333333333332</v>
      </c>
      <c r="I418" s="448">
        <v>1857.4666666666667</v>
      </c>
      <c r="J418" s="448">
        <v>1890.5333333333333</v>
      </c>
      <c r="K418" s="447">
        <v>1824.4</v>
      </c>
      <c r="L418" s="447">
        <v>1753</v>
      </c>
      <c r="M418" s="447">
        <v>0.90871000000000002</v>
      </c>
    </row>
    <row r="419" spans="1:13">
      <c r="A419" s="245">
        <v>409</v>
      </c>
      <c r="B419" s="450" t="s">
        <v>487</v>
      </c>
      <c r="C419" s="447">
        <v>644.54999999999995</v>
      </c>
      <c r="D419" s="448">
        <v>631.1</v>
      </c>
      <c r="E419" s="448">
        <v>602.40000000000009</v>
      </c>
      <c r="F419" s="448">
        <v>560.25000000000011</v>
      </c>
      <c r="G419" s="448">
        <v>531.55000000000018</v>
      </c>
      <c r="H419" s="448">
        <v>673.25</v>
      </c>
      <c r="I419" s="448">
        <v>701.95</v>
      </c>
      <c r="J419" s="448">
        <v>744.09999999999991</v>
      </c>
      <c r="K419" s="447">
        <v>659.8</v>
      </c>
      <c r="L419" s="447">
        <v>588.95000000000005</v>
      </c>
      <c r="M419" s="447">
        <v>18.14311</v>
      </c>
    </row>
    <row r="420" spans="1:13">
      <c r="A420" s="245">
        <v>410</v>
      </c>
      <c r="B420" s="450" t="s">
        <v>488</v>
      </c>
      <c r="C420" s="447">
        <v>10.6</v>
      </c>
      <c r="D420" s="448">
        <v>10.6</v>
      </c>
      <c r="E420" s="448">
        <v>10.45</v>
      </c>
      <c r="F420" s="448">
        <v>10.299999999999999</v>
      </c>
      <c r="G420" s="448">
        <v>10.149999999999999</v>
      </c>
      <c r="H420" s="448">
        <v>10.75</v>
      </c>
      <c r="I420" s="448">
        <v>10.900000000000002</v>
      </c>
      <c r="J420" s="448">
        <v>11.05</v>
      </c>
      <c r="K420" s="447">
        <v>10.75</v>
      </c>
      <c r="L420" s="447">
        <v>10.45</v>
      </c>
      <c r="M420" s="447">
        <v>190.65142</v>
      </c>
    </row>
    <row r="421" spans="1:13">
      <c r="A421" s="245">
        <v>411</v>
      </c>
      <c r="B421" s="450" t="s">
        <v>763</v>
      </c>
      <c r="C421" s="447">
        <v>81</v>
      </c>
      <c r="D421" s="448">
        <v>81.683333333333337</v>
      </c>
      <c r="E421" s="448">
        <v>80.066666666666677</v>
      </c>
      <c r="F421" s="448">
        <v>79.13333333333334</v>
      </c>
      <c r="G421" s="448">
        <v>77.51666666666668</v>
      </c>
      <c r="H421" s="448">
        <v>82.616666666666674</v>
      </c>
      <c r="I421" s="448">
        <v>84.233333333333348</v>
      </c>
      <c r="J421" s="448">
        <v>85.166666666666671</v>
      </c>
      <c r="K421" s="447">
        <v>83.3</v>
      </c>
      <c r="L421" s="447">
        <v>80.75</v>
      </c>
      <c r="M421" s="447">
        <v>54.155070000000002</v>
      </c>
    </row>
    <row r="422" spans="1:13">
      <c r="A422" s="245">
        <v>412</v>
      </c>
      <c r="B422" s="450" t="s">
        <v>489</v>
      </c>
      <c r="C422" s="447">
        <v>111.15</v>
      </c>
      <c r="D422" s="448">
        <v>111.51666666666667</v>
      </c>
      <c r="E422" s="448">
        <v>110.13333333333333</v>
      </c>
      <c r="F422" s="448">
        <v>109.11666666666666</v>
      </c>
      <c r="G422" s="448">
        <v>107.73333333333332</v>
      </c>
      <c r="H422" s="448">
        <v>112.53333333333333</v>
      </c>
      <c r="I422" s="448">
        <v>113.91666666666669</v>
      </c>
      <c r="J422" s="448">
        <v>114.93333333333334</v>
      </c>
      <c r="K422" s="447">
        <v>112.9</v>
      </c>
      <c r="L422" s="447">
        <v>110.5</v>
      </c>
      <c r="M422" s="447">
        <v>3.8011699999999999</v>
      </c>
    </row>
    <row r="423" spans="1:13">
      <c r="A423" s="245">
        <v>413</v>
      </c>
      <c r="B423" s="450" t="s">
        <v>169</v>
      </c>
      <c r="C423" s="447">
        <v>413.55</v>
      </c>
      <c r="D423" s="448">
        <v>414.36666666666662</v>
      </c>
      <c r="E423" s="448">
        <v>409.98333333333323</v>
      </c>
      <c r="F423" s="448">
        <v>406.41666666666663</v>
      </c>
      <c r="G423" s="448">
        <v>402.03333333333325</v>
      </c>
      <c r="H423" s="448">
        <v>417.93333333333322</v>
      </c>
      <c r="I423" s="448">
        <v>422.31666666666655</v>
      </c>
      <c r="J423" s="448">
        <v>425.88333333333321</v>
      </c>
      <c r="K423" s="447">
        <v>418.75</v>
      </c>
      <c r="L423" s="447">
        <v>410.8</v>
      </c>
      <c r="M423" s="447">
        <v>523.57718999999997</v>
      </c>
    </row>
    <row r="424" spans="1:13">
      <c r="A424" s="245">
        <v>414</v>
      </c>
      <c r="B424" s="450" t="s">
        <v>168</v>
      </c>
      <c r="C424" s="447">
        <v>118.75</v>
      </c>
      <c r="D424" s="448">
        <v>119.95</v>
      </c>
      <c r="E424" s="448">
        <v>116.9</v>
      </c>
      <c r="F424" s="448">
        <v>115.05</v>
      </c>
      <c r="G424" s="448">
        <v>112</v>
      </c>
      <c r="H424" s="448">
        <v>121.80000000000001</v>
      </c>
      <c r="I424" s="448">
        <v>124.85</v>
      </c>
      <c r="J424" s="448">
        <v>126.70000000000002</v>
      </c>
      <c r="K424" s="447">
        <v>123</v>
      </c>
      <c r="L424" s="447">
        <v>118.1</v>
      </c>
      <c r="M424" s="447">
        <v>671.41656999999998</v>
      </c>
    </row>
    <row r="425" spans="1:13">
      <c r="A425" s="245">
        <v>415</v>
      </c>
      <c r="B425" s="450" t="s">
        <v>766</v>
      </c>
      <c r="C425" s="447">
        <v>233.95</v>
      </c>
      <c r="D425" s="448">
        <v>234.9666666666667</v>
      </c>
      <c r="E425" s="448">
        <v>227.53333333333339</v>
      </c>
      <c r="F425" s="448">
        <v>221.1166666666667</v>
      </c>
      <c r="G425" s="448">
        <v>213.68333333333339</v>
      </c>
      <c r="H425" s="448">
        <v>241.38333333333338</v>
      </c>
      <c r="I425" s="448">
        <v>248.81666666666666</v>
      </c>
      <c r="J425" s="448">
        <v>255.23333333333338</v>
      </c>
      <c r="K425" s="447">
        <v>242.4</v>
      </c>
      <c r="L425" s="447">
        <v>228.55</v>
      </c>
      <c r="M425" s="447">
        <v>21.03417</v>
      </c>
    </row>
    <row r="426" spans="1:13">
      <c r="A426" s="245">
        <v>416</v>
      </c>
      <c r="B426" s="450" t="s">
        <v>833</v>
      </c>
      <c r="C426" s="447">
        <v>240.95</v>
      </c>
      <c r="D426" s="448">
        <v>240.81666666666669</v>
      </c>
      <c r="E426" s="448">
        <v>239.13333333333338</v>
      </c>
      <c r="F426" s="448">
        <v>237.31666666666669</v>
      </c>
      <c r="G426" s="448">
        <v>235.63333333333338</v>
      </c>
      <c r="H426" s="448">
        <v>242.63333333333338</v>
      </c>
      <c r="I426" s="448">
        <v>244.31666666666672</v>
      </c>
      <c r="J426" s="448">
        <v>246.13333333333338</v>
      </c>
      <c r="K426" s="447">
        <v>242.5</v>
      </c>
      <c r="L426" s="447">
        <v>239</v>
      </c>
      <c r="M426" s="447">
        <v>2.7899500000000002</v>
      </c>
    </row>
    <row r="427" spans="1:13">
      <c r="A427" s="245">
        <v>417</v>
      </c>
      <c r="B427" s="450" t="s">
        <v>174</v>
      </c>
      <c r="C427" s="447">
        <v>812.85</v>
      </c>
      <c r="D427" s="448">
        <v>810.94999999999993</v>
      </c>
      <c r="E427" s="448">
        <v>801.89999999999986</v>
      </c>
      <c r="F427" s="448">
        <v>790.94999999999993</v>
      </c>
      <c r="G427" s="448">
        <v>781.89999999999986</v>
      </c>
      <c r="H427" s="448">
        <v>821.89999999999986</v>
      </c>
      <c r="I427" s="448">
        <v>830.94999999999982</v>
      </c>
      <c r="J427" s="448">
        <v>841.89999999999986</v>
      </c>
      <c r="K427" s="447">
        <v>820</v>
      </c>
      <c r="L427" s="447">
        <v>800</v>
      </c>
      <c r="M427" s="447">
        <v>6.7486600000000001</v>
      </c>
    </row>
    <row r="428" spans="1:13">
      <c r="A428" s="245">
        <v>418</v>
      </c>
      <c r="B428" s="450" t="s">
        <v>490</v>
      </c>
      <c r="C428" s="447">
        <v>667.7</v>
      </c>
      <c r="D428" s="448">
        <v>673</v>
      </c>
      <c r="E428" s="448">
        <v>659.7</v>
      </c>
      <c r="F428" s="448">
        <v>651.70000000000005</v>
      </c>
      <c r="G428" s="448">
        <v>638.40000000000009</v>
      </c>
      <c r="H428" s="448">
        <v>681</v>
      </c>
      <c r="I428" s="448">
        <v>694.3</v>
      </c>
      <c r="J428" s="448">
        <v>702.3</v>
      </c>
      <c r="K428" s="447">
        <v>686.3</v>
      </c>
      <c r="L428" s="447">
        <v>665</v>
      </c>
      <c r="M428" s="447">
        <v>2.74716</v>
      </c>
    </row>
    <row r="429" spans="1:13">
      <c r="A429" s="245">
        <v>419</v>
      </c>
      <c r="B429" s="450" t="s">
        <v>793</v>
      </c>
      <c r="C429" s="447">
        <v>319.89999999999998</v>
      </c>
      <c r="D429" s="448">
        <v>317.13333333333333</v>
      </c>
      <c r="E429" s="448">
        <v>311.76666666666665</v>
      </c>
      <c r="F429" s="448">
        <v>303.63333333333333</v>
      </c>
      <c r="G429" s="448">
        <v>298.26666666666665</v>
      </c>
      <c r="H429" s="448">
        <v>325.26666666666665</v>
      </c>
      <c r="I429" s="448">
        <v>330.63333333333333</v>
      </c>
      <c r="J429" s="448">
        <v>338.76666666666665</v>
      </c>
      <c r="K429" s="447">
        <v>322.5</v>
      </c>
      <c r="L429" s="447">
        <v>309</v>
      </c>
      <c r="M429" s="447">
        <v>13.09891</v>
      </c>
    </row>
    <row r="430" spans="1:13">
      <c r="A430" s="245">
        <v>420</v>
      </c>
      <c r="B430" s="450" t="s">
        <v>491</v>
      </c>
      <c r="C430" s="447">
        <v>233.2</v>
      </c>
      <c r="D430" s="448">
        <v>233.81666666666669</v>
      </c>
      <c r="E430" s="448">
        <v>228.38333333333338</v>
      </c>
      <c r="F430" s="448">
        <v>223.56666666666669</v>
      </c>
      <c r="G430" s="448">
        <v>218.13333333333338</v>
      </c>
      <c r="H430" s="448">
        <v>238.63333333333338</v>
      </c>
      <c r="I430" s="448">
        <v>244.06666666666672</v>
      </c>
      <c r="J430" s="448">
        <v>248.88333333333338</v>
      </c>
      <c r="K430" s="447">
        <v>239.25</v>
      </c>
      <c r="L430" s="447">
        <v>229</v>
      </c>
      <c r="M430" s="447">
        <v>18.041350000000001</v>
      </c>
    </row>
    <row r="431" spans="1:13">
      <c r="A431" s="245">
        <v>421</v>
      </c>
      <c r="B431" s="450" t="s">
        <v>175</v>
      </c>
      <c r="C431" s="447">
        <v>703.8</v>
      </c>
      <c r="D431" s="448">
        <v>702.04999999999984</v>
      </c>
      <c r="E431" s="448">
        <v>697.9499999999997</v>
      </c>
      <c r="F431" s="448">
        <v>692.09999999999991</v>
      </c>
      <c r="G431" s="448">
        <v>687.99999999999977</v>
      </c>
      <c r="H431" s="448">
        <v>707.89999999999964</v>
      </c>
      <c r="I431" s="448">
        <v>711.99999999999977</v>
      </c>
      <c r="J431" s="448">
        <v>717.84999999999957</v>
      </c>
      <c r="K431" s="447">
        <v>706.15</v>
      </c>
      <c r="L431" s="447">
        <v>696.2</v>
      </c>
      <c r="M431" s="447">
        <v>62.354599999999998</v>
      </c>
    </row>
    <row r="432" spans="1:13">
      <c r="A432" s="245">
        <v>422</v>
      </c>
      <c r="B432" s="450" t="s">
        <v>176</v>
      </c>
      <c r="C432" s="447">
        <v>539.20000000000005</v>
      </c>
      <c r="D432" s="448">
        <v>531.83333333333337</v>
      </c>
      <c r="E432" s="448">
        <v>522.66666666666674</v>
      </c>
      <c r="F432" s="448">
        <v>506.13333333333333</v>
      </c>
      <c r="G432" s="448">
        <v>496.9666666666667</v>
      </c>
      <c r="H432" s="448">
        <v>548.36666666666679</v>
      </c>
      <c r="I432" s="448">
        <v>557.53333333333353</v>
      </c>
      <c r="J432" s="448">
        <v>574.06666666666683</v>
      </c>
      <c r="K432" s="447">
        <v>541</v>
      </c>
      <c r="L432" s="447">
        <v>515.29999999999995</v>
      </c>
      <c r="M432" s="447">
        <v>54.379480000000001</v>
      </c>
    </row>
    <row r="433" spans="1:13">
      <c r="A433" s="245">
        <v>423</v>
      </c>
      <c r="B433" s="450" t="s">
        <v>492</v>
      </c>
      <c r="C433" s="447">
        <v>2398.5</v>
      </c>
      <c r="D433" s="448">
        <v>2415.5833333333335</v>
      </c>
      <c r="E433" s="448">
        <v>2362.916666666667</v>
      </c>
      <c r="F433" s="448">
        <v>2327.3333333333335</v>
      </c>
      <c r="G433" s="448">
        <v>2274.666666666667</v>
      </c>
      <c r="H433" s="448">
        <v>2451.166666666667</v>
      </c>
      <c r="I433" s="448">
        <v>2503.8333333333339</v>
      </c>
      <c r="J433" s="448">
        <v>2539.416666666667</v>
      </c>
      <c r="K433" s="447">
        <v>2468.25</v>
      </c>
      <c r="L433" s="447">
        <v>2380</v>
      </c>
      <c r="M433" s="447">
        <v>0.18060000000000001</v>
      </c>
    </row>
    <row r="434" spans="1:13">
      <c r="A434" s="245">
        <v>424</v>
      </c>
      <c r="B434" s="450" t="s">
        <v>493</v>
      </c>
      <c r="C434" s="447">
        <v>775.4</v>
      </c>
      <c r="D434" s="448">
        <v>778.9666666666667</v>
      </c>
      <c r="E434" s="448">
        <v>766.53333333333342</v>
      </c>
      <c r="F434" s="448">
        <v>757.66666666666674</v>
      </c>
      <c r="G434" s="448">
        <v>745.23333333333346</v>
      </c>
      <c r="H434" s="448">
        <v>787.83333333333337</v>
      </c>
      <c r="I434" s="448">
        <v>800.26666666666677</v>
      </c>
      <c r="J434" s="448">
        <v>809.13333333333333</v>
      </c>
      <c r="K434" s="447">
        <v>791.4</v>
      </c>
      <c r="L434" s="447">
        <v>770.1</v>
      </c>
      <c r="M434" s="447">
        <v>0.68523999999999996</v>
      </c>
    </row>
    <row r="435" spans="1:13">
      <c r="A435" s="245">
        <v>425</v>
      </c>
      <c r="B435" s="450" t="s">
        <v>494</v>
      </c>
      <c r="C435" s="447">
        <v>272.39999999999998</v>
      </c>
      <c r="D435" s="448">
        <v>270.63333333333333</v>
      </c>
      <c r="E435" s="448">
        <v>263.26666666666665</v>
      </c>
      <c r="F435" s="448">
        <v>254.13333333333333</v>
      </c>
      <c r="G435" s="448">
        <v>246.76666666666665</v>
      </c>
      <c r="H435" s="448">
        <v>279.76666666666665</v>
      </c>
      <c r="I435" s="448">
        <v>287.13333333333333</v>
      </c>
      <c r="J435" s="448">
        <v>296.26666666666665</v>
      </c>
      <c r="K435" s="447">
        <v>278</v>
      </c>
      <c r="L435" s="447">
        <v>261.5</v>
      </c>
      <c r="M435" s="447">
        <v>22.212990000000001</v>
      </c>
    </row>
    <row r="436" spans="1:13">
      <c r="A436" s="245">
        <v>426</v>
      </c>
      <c r="B436" s="450" t="s">
        <v>495</v>
      </c>
      <c r="C436" s="447">
        <v>270.5</v>
      </c>
      <c r="D436" s="448">
        <v>273.16666666666669</v>
      </c>
      <c r="E436" s="448">
        <v>267.43333333333339</v>
      </c>
      <c r="F436" s="448">
        <v>264.36666666666673</v>
      </c>
      <c r="G436" s="448">
        <v>258.63333333333344</v>
      </c>
      <c r="H436" s="448">
        <v>276.23333333333335</v>
      </c>
      <c r="I436" s="448">
        <v>281.96666666666658</v>
      </c>
      <c r="J436" s="448">
        <v>285.0333333333333</v>
      </c>
      <c r="K436" s="447">
        <v>278.89999999999998</v>
      </c>
      <c r="L436" s="447">
        <v>270.10000000000002</v>
      </c>
      <c r="M436" s="447">
        <v>1.24736</v>
      </c>
    </row>
    <row r="437" spans="1:13">
      <c r="A437" s="245">
        <v>427</v>
      </c>
      <c r="B437" s="450" t="s">
        <v>496</v>
      </c>
      <c r="C437" s="447">
        <v>2230.0500000000002</v>
      </c>
      <c r="D437" s="448">
        <v>2231.65</v>
      </c>
      <c r="E437" s="448">
        <v>2205.4</v>
      </c>
      <c r="F437" s="448">
        <v>2180.75</v>
      </c>
      <c r="G437" s="448">
        <v>2154.5</v>
      </c>
      <c r="H437" s="448">
        <v>2256.3000000000002</v>
      </c>
      <c r="I437" s="448">
        <v>2282.5500000000002</v>
      </c>
      <c r="J437" s="448">
        <v>2307.2000000000003</v>
      </c>
      <c r="K437" s="447">
        <v>2257.9</v>
      </c>
      <c r="L437" s="447">
        <v>2207</v>
      </c>
      <c r="M437" s="447">
        <v>1.0461100000000001</v>
      </c>
    </row>
    <row r="438" spans="1:13">
      <c r="A438" s="245">
        <v>428</v>
      </c>
      <c r="B438" s="450" t="s">
        <v>764</v>
      </c>
      <c r="C438" s="447">
        <v>760.7</v>
      </c>
      <c r="D438" s="448">
        <v>776.9</v>
      </c>
      <c r="E438" s="448">
        <v>738.8</v>
      </c>
      <c r="F438" s="448">
        <v>716.9</v>
      </c>
      <c r="G438" s="448">
        <v>678.8</v>
      </c>
      <c r="H438" s="448">
        <v>798.8</v>
      </c>
      <c r="I438" s="448">
        <v>836.90000000000009</v>
      </c>
      <c r="J438" s="448">
        <v>858.8</v>
      </c>
      <c r="K438" s="447">
        <v>815</v>
      </c>
      <c r="L438" s="447">
        <v>755</v>
      </c>
      <c r="M438" s="447">
        <v>2.8491599999999999</v>
      </c>
    </row>
    <row r="439" spans="1:13">
      <c r="A439" s="245">
        <v>429</v>
      </c>
      <c r="B439" s="450" t="s">
        <v>813</v>
      </c>
      <c r="C439" s="447">
        <v>508.55</v>
      </c>
      <c r="D439" s="448">
        <v>511.4666666666667</v>
      </c>
      <c r="E439" s="448">
        <v>504.68333333333339</v>
      </c>
      <c r="F439" s="448">
        <v>500.81666666666672</v>
      </c>
      <c r="G439" s="448">
        <v>494.03333333333342</v>
      </c>
      <c r="H439" s="448">
        <v>515.33333333333337</v>
      </c>
      <c r="I439" s="448">
        <v>522.11666666666667</v>
      </c>
      <c r="J439" s="448">
        <v>525.98333333333335</v>
      </c>
      <c r="K439" s="447">
        <v>518.25</v>
      </c>
      <c r="L439" s="447">
        <v>507.6</v>
      </c>
      <c r="M439" s="447">
        <v>1.15205</v>
      </c>
    </row>
    <row r="440" spans="1:13">
      <c r="A440" s="245">
        <v>430</v>
      </c>
      <c r="B440" s="450" t="s">
        <v>497</v>
      </c>
      <c r="C440" s="447">
        <v>5.9</v>
      </c>
      <c r="D440" s="448">
        <v>5.7166666666666659</v>
      </c>
      <c r="E440" s="448">
        <v>5.5333333333333314</v>
      </c>
      <c r="F440" s="448">
        <v>5.1666666666666652</v>
      </c>
      <c r="G440" s="448">
        <v>4.9833333333333307</v>
      </c>
      <c r="H440" s="448">
        <v>6.0833333333333321</v>
      </c>
      <c r="I440" s="448">
        <v>6.2666666666666675</v>
      </c>
      <c r="J440" s="448">
        <v>6.6333333333333329</v>
      </c>
      <c r="K440" s="447">
        <v>5.9</v>
      </c>
      <c r="L440" s="447">
        <v>5.35</v>
      </c>
      <c r="M440" s="447">
        <v>556.85267999999996</v>
      </c>
    </row>
    <row r="441" spans="1:13">
      <c r="A441" s="245">
        <v>431</v>
      </c>
      <c r="B441" s="450" t="s">
        <v>498</v>
      </c>
      <c r="C441" s="447">
        <v>136.85</v>
      </c>
      <c r="D441" s="448">
        <v>136.54999999999998</v>
      </c>
      <c r="E441" s="448">
        <v>135.29999999999995</v>
      </c>
      <c r="F441" s="448">
        <v>133.74999999999997</v>
      </c>
      <c r="G441" s="448">
        <v>132.49999999999994</v>
      </c>
      <c r="H441" s="448">
        <v>138.09999999999997</v>
      </c>
      <c r="I441" s="448">
        <v>139.35000000000002</v>
      </c>
      <c r="J441" s="448">
        <v>140.89999999999998</v>
      </c>
      <c r="K441" s="447">
        <v>137.80000000000001</v>
      </c>
      <c r="L441" s="447">
        <v>135</v>
      </c>
      <c r="M441" s="447">
        <v>1.2898499999999999</v>
      </c>
    </row>
    <row r="442" spans="1:13">
      <c r="A442" s="245">
        <v>432</v>
      </c>
      <c r="B442" s="450" t="s">
        <v>765</v>
      </c>
      <c r="C442" s="447">
        <v>1533.1</v>
      </c>
      <c r="D442" s="448">
        <v>1535.4666666666665</v>
      </c>
      <c r="E442" s="448">
        <v>1525.9333333333329</v>
      </c>
      <c r="F442" s="448">
        <v>1518.7666666666664</v>
      </c>
      <c r="G442" s="448">
        <v>1509.2333333333329</v>
      </c>
      <c r="H442" s="448">
        <v>1542.633333333333</v>
      </c>
      <c r="I442" s="448">
        <v>1552.1666666666663</v>
      </c>
      <c r="J442" s="448">
        <v>1559.333333333333</v>
      </c>
      <c r="K442" s="447">
        <v>1545</v>
      </c>
      <c r="L442" s="447">
        <v>1528.3</v>
      </c>
      <c r="M442" s="447">
        <v>5.8729999999999997E-2</v>
      </c>
    </row>
    <row r="443" spans="1:13">
      <c r="A443" s="245">
        <v>433</v>
      </c>
      <c r="B443" s="450" t="s">
        <v>499</v>
      </c>
      <c r="C443" s="447">
        <v>1088.45</v>
      </c>
      <c r="D443" s="448">
        <v>1094.1499999999999</v>
      </c>
      <c r="E443" s="448">
        <v>1080.2999999999997</v>
      </c>
      <c r="F443" s="448">
        <v>1072.1499999999999</v>
      </c>
      <c r="G443" s="448">
        <v>1058.2999999999997</v>
      </c>
      <c r="H443" s="448">
        <v>1102.2999999999997</v>
      </c>
      <c r="I443" s="448">
        <v>1116.1499999999996</v>
      </c>
      <c r="J443" s="448">
        <v>1124.2999999999997</v>
      </c>
      <c r="K443" s="447">
        <v>1108</v>
      </c>
      <c r="L443" s="447">
        <v>1086</v>
      </c>
      <c r="M443" s="447">
        <v>0.74809000000000003</v>
      </c>
    </row>
    <row r="444" spans="1:13">
      <c r="A444" s="245">
        <v>434</v>
      </c>
      <c r="B444" s="450" t="s">
        <v>275</v>
      </c>
      <c r="C444" s="447">
        <v>580.70000000000005</v>
      </c>
      <c r="D444" s="448">
        <v>581.16666666666663</v>
      </c>
      <c r="E444" s="448">
        <v>574.93333333333328</v>
      </c>
      <c r="F444" s="448">
        <v>569.16666666666663</v>
      </c>
      <c r="G444" s="448">
        <v>562.93333333333328</v>
      </c>
      <c r="H444" s="448">
        <v>586.93333333333328</v>
      </c>
      <c r="I444" s="448">
        <v>593.16666666666663</v>
      </c>
      <c r="J444" s="448">
        <v>598.93333333333328</v>
      </c>
      <c r="K444" s="447">
        <v>587.4</v>
      </c>
      <c r="L444" s="447">
        <v>575.4</v>
      </c>
      <c r="M444" s="447">
        <v>2.2034199999999999</v>
      </c>
    </row>
    <row r="445" spans="1:13">
      <c r="A445" s="245">
        <v>435</v>
      </c>
      <c r="B445" s="450" t="s">
        <v>500</v>
      </c>
      <c r="C445" s="447">
        <v>1357.05</v>
      </c>
      <c r="D445" s="448">
        <v>1377.25</v>
      </c>
      <c r="E445" s="448">
        <v>1329.8</v>
      </c>
      <c r="F445" s="448">
        <v>1302.55</v>
      </c>
      <c r="G445" s="448">
        <v>1255.0999999999999</v>
      </c>
      <c r="H445" s="448">
        <v>1404.5</v>
      </c>
      <c r="I445" s="448">
        <v>1451.9499999999998</v>
      </c>
      <c r="J445" s="448">
        <v>1479.2</v>
      </c>
      <c r="K445" s="447">
        <v>1424.7</v>
      </c>
      <c r="L445" s="447">
        <v>1350</v>
      </c>
      <c r="M445" s="447">
        <v>0.85804000000000002</v>
      </c>
    </row>
    <row r="446" spans="1:13">
      <c r="A446" s="245">
        <v>436</v>
      </c>
      <c r="B446" s="450" t="s">
        <v>501</v>
      </c>
      <c r="C446" s="447">
        <v>573.20000000000005</v>
      </c>
      <c r="D446" s="448">
        <v>564.93333333333339</v>
      </c>
      <c r="E446" s="448">
        <v>552.26666666666677</v>
      </c>
      <c r="F446" s="448">
        <v>531.33333333333337</v>
      </c>
      <c r="G446" s="448">
        <v>518.66666666666674</v>
      </c>
      <c r="H446" s="448">
        <v>585.86666666666679</v>
      </c>
      <c r="I446" s="448">
        <v>598.5333333333333</v>
      </c>
      <c r="J446" s="448">
        <v>619.46666666666681</v>
      </c>
      <c r="K446" s="447">
        <v>577.6</v>
      </c>
      <c r="L446" s="447">
        <v>544</v>
      </c>
      <c r="M446" s="447">
        <v>1.3886400000000001</v>
      </c>
    </row>
    <row r="447" spans="1:13">
      <c r="A447" s="245">
        <v>437</v>
      </c>
      <c r="B447" s="450" t="s">
        <v>502</v>
      </c>
      <c r="C447" s="447">
        <v>8263.25</v>
      </c>
      <c r="D447" s="448">
        <v>8390.4333333333325</v>
      </c>
      <c r="E447" s="448">
        <v>7994.8166666666657</v>
      </c>
      <c r="F447" s="448">
        <v>7726.3833333333332</v>
      </c>
      <c r="G447" s="448">
        <v>7330.7666666666664</v>
      </c>
      <c r="H447" s="448">
        <v>8658.866666666665</v>
      </c>
      <c r="I447" s="448">
        <v>9054.4833333333299</v>
      </c>
      <c r="J447" s="448">
        <v>9322.9166666666642</v>
      </c>
      <c r="K447" s="447">
        <v>8786.0499999999993</v>
      </c>
      <c r="L447" s="447">
        <v>8122</v>
      </c>
      <c r="M447" s="447">
        <v>2.1634799999999998</v>
      </c>
    </row>
    <row r="448" spans="1:13">
      <c r="A448" s="245">
        <v>438</v>
      </c>
      <c r="B448" s="450" t="s">
        <v>503</v>
      </c>
      <c r="C448" s="447">
        <v>357.85</v>
      </c>
      <c r="D448" s="448">
        <v>359.66666666666669</v>
      </c>
      <c r="E448" s="448">
        <v>349.88333333333338</v>
      </c>
      <c r="F448" s="448">
        <v>341.91666666666669</v>
      </c>
      <c r="G448" s="448">
        <v>332.13333333333338</v>
      </c>
      <c r="H448" s="448">
        <v>367.63333333333338</v>
      </c>
      <c r="I448" s="448">
        <v>377.41666666666669</v>
      </c>
      <c r="J448" s="448">
        <v>385.38333333333338</v>
      </c>
      <c r="K448" s="447">
        <v>369.45</v>
      </c>
      <c r="L448" s="447">
        <v>351.7</v>
      </c>
      <c r="M448" s="447">
        <v>3.23576</v>
      </c>
    </row>
    <row r="449" spans="1:13">
      <c r="A449" s="245">
        <v>439</v>
      </c>
      <c r="B449" s="450" t="s">
        <v>504</v>
      </c>
      <c r="C449" s="447">
        <v>40.950000000000003</v>
      </c>
      <c r="D449" s="448">
        <v>41.066666666666663</v>
      </c>
      <c r="E449" s="448">
        <v>40.233333333333327</v>
      </c>
      <c r="F449" s="448">
        <v>39.516666666666666</v>
      </c>
      <c r="G449" s="448">
        <v>38.68333333333333</v>
      </c>
      <c r="H449" s="448">
        <v>41.783333333333324</v>
      </c>
      <c r="I449" s="448">
        <v>42.616666666666667</v>
      </c>
      <c r="J449" s="448">
        <v>43.333333333333321</v>
      </c>
      <c r="K449" s="447">
        <v>41.9</v>
      </c>
      <c r="L449" s="447">
        <v>40.35</v>
      </c>
      <c r="M449" s="447">
        <v>124.50864</v>
      </c>
    </row>
    <row r="450" spans="1:13">
      <c r="A450" s="245">
        <v>440</v>
      </c>
      <c r="B450" s="450" t="s">
        <v>188</v>
      </c>
      <c r="C450" s="447">
        <v>651.45000000000005</v>
      </c>
      <c r="D450" s="448">
        <v>647.4666666666667</v>
      </c>
      <c r="E450" s="448">
        <v>634.88333333333344</v>
      </c>
      <c r="F450" s="448">
        <v>618.31666666666672</v>
      </c>
      <c r="G450" s="448">
        <v>605.73333333333346</v>
      </c>
      <c r="H450" s="448">
        <v>664.03333333333342</v>
      </c>
      <c r="I450" s="448">
        <v>676.61666666666667</v>
      </c>
      <c r="J450" s="448">
        <v>693.18333333333339</v>
      </c>
      <c r="K450" s="447">
        <v>660.05</v>
      </c>
      <c r="L450" s="447">
        <v>630.9</v>
      </c>
      <c r="M450" s="447">
        <v>42.722009999999997</v>
      </c>
    </row>
    <row r="451" spans="1:13">
      <c r="A451" s="245">
        <v>441</v>
      </c>
      <c r="B451" s="450" t="s">
        <v>767</v>
      </c>
      <c r="C451" s="447">
        <v>15568.65</v>
      </c>
      <c r="D451" s="448">
        <v>15526.199999999999</v>
      </c>
      <c r="E451" s="448">
        <v>15252.449999999997</v>
      </c>
      <c r="F451" s="448">
        <v>14936.249999999998</v>
      </c>
      <c r="G451" s="448">
        <v>14662.499999999996</v>
      </c>
      <c r="H451" s="448">
        <v>15842.399999999998</v>
      </c>
      <c r="I451" s="448">
        <v>16116.150000000001</v>
      </c>
      <c r="J451" s="448">
        <v>16432.349999999999</v>
      </c>
      <c r="K451" s="447">
        <v>15799.95</v>
      </c>
      <c r="L451" s="447">
        <v>15210</v>
      </c>
      <c r="M451" s="447">
        <v>1.6959999999999999E-2</v>
      </c>
    </row>
    <row r="452" spans="1:13">
      <c r="A452" s="245">
        <v>442</v>
      </c>
      <c r="B452" s="450" t="s">
        <v>177</v>
      </c>
      <c r="C452" s="447">
        <v>699.8</v>
      </c>
      <c r="D452" s="448">
        <v>700.65</v>
      </c>
      <c r="E452" s="448">
        <v>696.15</v>
      </c>
      <c r="F452" s="448">
        <v>692.5</v>
      </c>
      <c r="G452" s="448">
        <v>688</v>
      </c>
      <c r="H452" s="448">
        <v>704.3</v>
      </c>
      <c r="I452" s="448">
        <v>708.8</v>
      </c>
      <c r="J452" s="448">
        <v>712.44999999999993</v>
      </c>
      <c r="K452" s="447">
        <v>705.15</v>
      </c>
      <c r="L452" s="447">
        <v>697</v>
      </c>
      <c r="M452" s="447">
        <v>20.753979999999999</v>
      </c>
    </row>
    <row r="453" spans="1:13">
      <c r="A453" s="245">
        <v>443</v>
      </c>
      <c r="B453" s="450" t="s">
        <v>768</v>
      </c>
      <c r="C453" s="447">
        <v>178.65</v>
      </c>
      <c r="D453" s="448">
        <v>178.73333333333335</v>
      </c>
      <c r="E453" s="448">
        <v>175.9666666666667</v>
      </c>
      <c r="F453" s="448">
        <v>173.28333333333336</v>
      </c>
      <c r="G453" s="448">
        <v>170.51666666666671</v>
      </c>
      <c r="H453" s="448">
        <v>181.41666666666669</v>
      </c>
      <c r="I453" s="448">
        <v>184.18333333333334</v>
      </c>
      <c r="J453" s="448">
        <v>186.86666666666667</v>
      </c>
      <c r="K453" s="447">
        <v>181.5</v>
      </c>
      <c r="L453" s="447">
        <v>176.05</v>
      </c>
      <c r="M453" s="447">
        <v>42.516300000000001</v>
      </c>
    </row>
    <row r="454" spans="1:13">
      <c r="A454" s="245">
        <v>444</v>
      </c>
      <c r="B454" s="450" t="s">
        <v>769</v>
      </c>
      <c r="C454" s="447">
        <v>1061.0999999999999</v>
      </c>
      <c r="D454" s="448">
        <v>1061.05</v>
      </c>
      <c r="E454" s="448">
        <v>1037.0999999999999</v>
      </c>
      <c r="F454" s="448">
        <v>1013.0999999999999</v>
      </c>
      <c r="G454" s="448">
        <v>989.14999999999986</v>
      </c>
      <c r="H454" s="448">
        <v>1085.05</v>
      </c>
      <c r="I454" s="448">
        <v>1109.0000000000002</v>
      </c>
      <c r="J454" s="448">
        <v>1133</v>
      </c>
      <c r="K454" s="447">
        <v>1085</v>
      </c>
      <c r="L454" s="447">
        <v>1037.05</v>
      </c>
      <c r="M454" s="447">
        <v>3.03037</v>
      </c>
    </row>
    <row r="455" spans="1:13">
      <c r="A455" s="245">
        <v>445</v>
      </c>
      <c r="B455" s="450" t="s">
        <v>183</v>
      </c>
      <c r="C455" s="447">
        <v>3158.5</v>
      </c>
      <c r="D455" s="448">
        <v>3142.4333333333329</v>
      </c>
      <c r="E455" s="448">
        <v>3119.8666666666659</v>
      </c>
      <c r="F455" s="448">
        <v>3081.2333333333331</v>
      </c>
      <c r="G455" s="448">
        <v>3058.6666666666661</v>
      </c>
      <c r="H455" s="448">
        <v>3181.0666666666657</v>
      </c>
      <c r="I455" s="448">
        <v>3203.6333333333323</v>
      </c>
      <c r="J455" s="448">
        <v>3242.2666666666655</v>
      </c>
      <c r="K455" s="447">
        <v>3165</v>
      </c>
      <c r="L455" s="447">
        <v>3103.8</v>
      </c>
      <c r="M455" s="447">
        <v>19.23753</v>
      </c>
    </row>
    <row r="456" spans="1:13">
      <c r="A456" s="245">
        <v>446</v>
      </c>
      <c r="B456" s="450" t="s">
        <v>804</v>
      </c>
      <c r="C456" s="447">
        <v>641.9</v>
      </c>
      <c r="D456" s="448">
        <v>645.85</v>
      </c>
      <c r="E456" s="448">
        <v>636.70000000000005</v>
      </c>
      <c r="F456" s="448">
        <v>631.5</v>
      </c>
      <c r="G456" s="448">
        <v>622.35</v>
      </c>
      <c r="H456" s="448">
        <v>651.05000000000007</v>
      </c>
      <c r="I456" s="448">
        <v>660.19999999999993</v>
      </c>
      <c r="J456" s="448">
        <v>665.40000000000009</v>
      </c>
      <c r="K456" s="447">
        <v>655</v>
      </c>
      <c r="L456" s="447">
        <v>640.65</v>
      </c>
      <c r="M456" s="447">
        <v>23.146940000000001</v>
      </c>
    </row>
    <row r="457" spans="1:13">
      <c r="A457" s="245">
        <v>447</v>
      </c>
      <c r="B457" s="450" t="s">
        <v>178</v>
      </c>
      <c r="C457" s="447">
        <v>3561.45</v>
      </c>
      <c r="D457" s="448">
        <v>3585.8166666666671</v>
      </c>
      <c r="E457" s="448">
        <v>3507.6333333333341</v>
      </c>
      <c r="F457" s="448">
        <v>3453.8166666666671</v>
      </c>
      <c r="G457" s="448">
        <v>3375.6333333333341</v>
      </c>
      <c r="H457" s="448">
        <v>3639.6333333333341</v>
      </c>
      <c r="I457" s="448">
        <v>3717.8166666666675</v>
      </c>
      <c r="J457" s="448">
        <v>3771.6333333333341</v>
      </c>
      <c r="K457" s="447">
        <v>3664</v>
      </c>
      <c r="L457" s="447">
        <v>3532</v>
      </c>
      <c r="M457" s="447">
        <v>1.44295</v>
      </c>
    </row>
    <row r="458" spans="1:13">
      <c r="A458" s="245">
        <v>448</v>
      </c>
      <c r="B458" s="450" t="s">
        <v>505</v>
      </c>
      <c r="C458" s="447">
        <v>1054.05</v>
      </c>
      <c r="D458" s="448">
        <v>1054.9833333333333</v>
      </c>
      <c r="E458" s="448">
        <v>1050.0666666666666</v>
      </c>
      <c r="F458" s="448">
        <v>1046.0833333333333</v>
      </c>
      <c r="G458" s="448">
        <v>1041.1666666666665</v>
      </c>
      <c r="H458" s="448">
        <v>1058.9666666666667</v>
      </c>
      <c r="I458" s="448">
        <v>1063.8833333333332</v>
      </c>
      <c r="J458" s="448">
        <v>1067.8666666666668</v>
      </c>
      <c r="K458" s="447">
        <v>1059.9000000000001</v>
      </c>
      <c r="L458" s="447">
        <v>1051</v>
      </c>
      <c r="M458" s="447">
        <v>0.43298999999999999</v>
      </c>
    </row>
    <row r="459" spans="1:13">
      <c r="A459" s="245">
        <v>449</v>
      </c>
      <c r="B459" s="450" t="s">
        <v>180</v>
      </c>
      <c r="C459" s="447">
        <v>147.05000000000001</v>
      </c>
      <c r="D459" s="448">
        <v>148.76666666666668</v>
      </c>
      <c r="E459" s="448">
        <v>144.78333333333336</v>
      </c>
      <c r="F459" s="448">
        <v>142.51666666666668</v>
      </c>
      <c r="G459" s="448">
        <v>138.53333333333336</v>
      </c>
      <c r="H459" s="448">
        <v>151.03333333333336</v>
      </c>
      <c r="I459" s="448">
        <v>155.01666666666665</v>
      </c>
      <c r="J459" s="448">
        <v>157.28333333333336</v>
      </c>
      <c r="K459" s="447">
        <v>152.75</v>
      </c>
      <c r="L459" s="447">
        <v>146.5</v>
      </c>
      <c r="M459" s="447">
        <v>24.934370000000001</v>
      </c>
    </row>
    <row r="460" spans="1:13">
      <c r="A460" s="245">
        <v>450</v>
      </c>
      <c r="B460" s="450" t="s">
        <v>179</v>
      </c>
      <c r="C460" s="447">
        <v>315.5</v>
      </c>
      <c r="D460" s="448">
        <v>316.76666666666665</v>
      </c>
      <c r="E460" s="448">
        <v>313.5333333333333</v>
      </c>
      <c r="F460" s="448">
        <v>311.56666666666666</v>
      </c>
      <c r="G460" s="448">
        <v>308.33333333333331</v>
      </c>
      <c r="H460" s="448">
        <v>318.73333333333329</v>
      </c>
      <c r="I460" s="448">
        <v>321.96666666666664</v>
      </c>
      <c r="J460" s="448">
        <v>323.93333333333328</v>
      </c>
      <c r="K460" s="447">
        <v>320</v>
      </c>
      <c r="L460" s="447">
        <v>314.8</v>
      </c>
      <c r="M460" s="447">
        <v>286.39717000000002</v>
      </c>
    </row>
    <row r="461" spans="1:13">
      <c r="A461" s="245">
        <v>451</v>
      </c>
      <c r="B461" s="450" t="s">
        <v>181</v>
      </c>
      <c r="C461" s="447">
        <v>106.1</v>
      </c>
      <c r="D461" s="448">
        <v>106.73333333333333</v>
      </c>
      <c r="E461" s="448">
        <v>105.16666666666667</v>
      </c>
      <c r="F461" s="448">
        <v>104.23333333333333</v>
      </c>
      <c r="G461" s="448">
        <v>102.66666666666667</v>
      </c>
      <c r="H461" s="448">
        <v>107.66666666666667</v>
      </c>
      <c r="I461" s="448">
        <v>109.23333333333333</v>
      </c>
      <c r="J461" s="448">
        <v>110.16666666666667</v>
      </c>
      <c r="K461" s="447">
        <v>108.3</v>
      </c>
      <c r="L461" s="447">
        <v>105.8</v>
      </c>
      <c r="M461" s="447">
        <v>267.72471999999999</v>
      </c>
    </row>
    <row r="462" spans="1:13">
      <c r="A462" s="245">
        <v>452</v>
      </c>
      <c r="B462" s="450" t="s">
        <v>770</v>
      </c>
      <c r="C462" s="447">
        <v>96.5</v>
      </c>
      <c r="D462" s="448">
        <v>96.716666666666654</v>
      </c>
      <c r="E462" s="448">
        <v>95.783333333333303</v>
      </c>
      <c r="F462" s="448">
        <v>95.066666666666649</v>
      </c>
      <c r="G462" s="448">
        <v>94.133333333333297</v>
      </c>
      <c r="H462" s="448">
        <v>97.433333333333309</v>
      </c>
      <c r="I462" s="448">
        <v>98.366666666666674</v>
      </c>
      <c r="J462" s="448">
        <v>99.083333333333314</v>
      </c>
      <c r="K462" s="447">
        <v>97.65</v>
      </c>
      <c r="L462" s="447">
        <v>96</v>
      </c>
      <c r="M462" s="447">
        <v>59.618980000000001</v>
      </c>
    </row>
    <row r="463" spans="1:13">
      <c r="A463" s="245">
        <v>453</v>
      </c>
      <c r="B463" s="450" t="s">
        <v>182</v>
      </c>
      <c r="C463" s="447">
        <v>1082.1500000000001</v>
      </c>
      <c r="D463" s="448">
        <v>1082.8833333333334</v>
      </c>
      <c r="E463" s="448">
        <v>1071.7666666666669</v>
      </c>
      <c r="F463" s="448">
        <v>1061.3833333333334</v>
      </c>
      <c r="G463" s="448">
        <v>1050.2666666666669</v>
      </c>
      <c r="H463" s="448">
        <v>1093.2666666666669</v>
      </c>
      <c r="I463" s="448">
        <v>1104.3833333333332</v>
      </c>
      <c r="J463" s="448">
        <v>1114.7666666666669</v>
      </c>
      <c r="K463" s="447">
        <v>1094</v>
      </c>
      <c r="L463" s="447">
        <v>1072.5</v>
      </c>
      <c r="M463" s="447">
        <v>154.32703000000001</v>
      </c>
    </row>
    <row r="464" spans="1:13">
      <c r="A464" s="245">
        <v>454</v>
      </c>
      <c r="B464" s="450" t="s">
        <v>506</v>
      </c>
      <c r="C464" s="447">
        <v>3593.45</v>
      </c>
      <c r="D464" s="448">
        <v>3536.65</v>
      </c>
      <c r="E464" s="448">
        <v>3398.3</v>
      </c>
      <c r="F464" s="448">
        <v>3203.15</v>
      </c>
      <c r="G464" s="448">
        <v>3064.8</v>
      </c>
      <c r="H464" s="448">
        <v>3731.8</v>
      </c>
      <c r="I464" s="448">
        <v>3870.1499999999996</v>
      </c>
      <c r="J464" s="448">
        <v>4065.3</v>
      </c>
      <c r="K464" s="447">
        <v>3675</v>
      </c>
      <c r="L464" s="447">
        <v>3341.5</v>
      </c>
      <c r="M464" s="447">
        <v>0.49631999999999998</v>
      </c>
    </row>
    <row r="465" spans="1:13">
      <c r="A465" s="245">
        <v>455</v>
      </c>
      <c r="B465" s="450" t="s">
        <v>184</v>
      </c>
      <c r="C465" s="447">
        <v>1007.8</v>
      </c>
      <c r="D465" s="448">
        <v>1004.2666666666668</v>
      </c>
      <c r="E465" s="448">
        <v>996.53333333333353</v>
      </c>
      <c r="F465" s="448">
        <v>985.26666666666677</v>
      </c>
      <c r="G465" s="448">
        <v>977.53333333333353</v>
      </c>
      <c r="H465" s="448">
        <v>1015.5333333333335</v>
      </c>
      <c r="I465" s="448">
        <v>1023.2666666666669</v>
      </c>
      <c r="J465" s="448">
        <v>1034.5333333333335</v>
      </c>
      <c r="K465" s="447">
        <v>1012</v>
      </c>
      <c r="L465" s="447">
        <v>993</v>
      </c>
      <c r="M465" s="447">
        <v>20.137879999999999</v>
      </c>
    </row>
    <row r="466" spans="1:13">
      <c r="A466" s="245">
        <v>456</v>
      </c>
      <c r="B466" s="450" t="s">
        <v>276</v>
      </c>
      <c r="C466" s="447">
        <v>164.3</v>
      </c>
      <c r="D466" s="448">
        <v>165.54999999999998</v>
      </c>
      <c r="E466" s="448">
        <v>162.74999999999997</v>
      </c>
      <c r="F466" s="448">
        <v>161.19999999999999</v>
      </c>
      <c r="G466" s="448">
        <v>158.39999999999998</v>
      </c>
      <c r="H466" s="448">
        <v>167.09999999999997</v>
      </c>
      <c r="I466" s="448">
        <v>169.89999999999998</v>
      </c>
      <c r="J466" s="448">
        <v>171.44999999999996</v>
      </c>
      <c r="K466" s="447">
        <v>168.35</v>
      </c>
      <c r="L466" s="447">
        <v>164</v>
      </c>
      <c r="M466" s="447">
        <v>4.6953800000000001</v>
      </c>
    </row>
    <row r="467" spans="1:13">
      <c r="A467" s="245">
        <v>457</v>
      </c>
      <c r="B467" s="450" t="s">
        <v>164</v>
      </c>
      <c r="C467" s="447">
        <v>946.3</v>
      </c>
      <c r="D467" s="448">
        <v>946.23333333333323</v>
      </c>
      <c r="E467" s="448">
        <v>935.06666666666649</v>
      </c>
      <c r="F467" s="448">
        <v>923.83333333333326</v>
      </c>
      <c r="G467" s="448">
        <v>912.66666666666652</v>
      </c>
      <c r="H467" s="448">
        <v>957.46666666666647</v>
      </c>
      <c r="I467" s="448">
        <v>968.63333333333321</v>
      </c>
      <c r="J467" s="448">
        <v>979.86666666666645</v>
      </c>
      <c r="K467" s="447">
        <v>957.4</v>
      </c>
      <c r="L467" s="447">
        <v>935</v>
      </c>
      <c r="M467" s="447">
        <v>6.9101299999999997</v>
      </c>
    </row>
    <row r="468" spans="1:13">
      <c r="A468" s="245">
        <v>458</v>
      </c>
      <c r="B468" s="450" t="s">
        <v>507</v>
      </c>
      <c r="C468" s="447">
        <v>1462.4</v>
      </c>
      <c r="D468" s="448">
        <v>1477.0833333333333</v>
      </c>
      <c r="E468" s="448">
        <v>1424.1666666666665</v>
      </c>
      <c r="F468" s="448">
        <v>1385.9333333333332</v>
      </c>
      <c r="G468" s="448">
        <v>1333.0166666666664</v>
      </c>
      <c r="H468" s="448">
        <v>1515.3166666666666</v>
      </c>
      <c r="I468" s="448">
        <v>1568.2333333333331</v>
      </c>
      <c r="J468" s="448">
        <v>1606.4666666666667</v>
      </c>
      <c r="K468" s="447">
        <v>1530</v>
      </c>
      <c r="L468" s="447">
        <v>1438.85</v>
      </c>
      <c r="M468" s="447">
        <v>6.74594</v>
      </c>
    </row>
    <row r="469" spans="1:13">
      <c r="A469" s="245">
        <v>459</v>
      </c>
      <c r="B469" s="450" t="s">
        <v>508</v>
      </c>
      <c r="C469" s="447">
        <v>1008.35</v>
      </c>
      <c r="D469" s="448">
        <v>1007.1999999999999</v>
      </c>
      <c r="E469" s="448">
        <v>994.39999999999986</v>
      </c>
      <c r="F469" s="448">
        <v>980.44999999999993</v>
      </c>
      <c r="G469" s="448">
        <v>967.64999999999986</v>
      </c>
      <c r="H469" s="448">
        <v>1021.1499999999999</v>
      </c>
      <c r="I469" s="448">
        <v>1033.9499999999998</v>
      </c>
      <c r="J469" s="448">
        <v>1047.8999999999999</v>
      </c>
      <c r="K469" s="447">
        <v>1020</v>
      </c>
      <c r="L469" s="447">
        <v>993.25</v>
      </c>
      <c r="M469" s="447">
        <v>1.6472199999999999</v>
      </c>
    </row>
    <row r="470" spans="1:13">
      <c r="A470" s="245">
        <v>460</v>
      </c>
      <c r="B470" s="450" t="s">
        <v>509</v>
      </c>
      <c r="C470" s="447">
        <v>1286.5999999999999</v>
      </c>
      <c r="D470" s="448">
        <v>1281.6000000000001</v>
      </c>
      <c r="E470" s="448">
        <v>1268.2000000000003</v>
      </c>
      <c r="F470" s="448">
        <v>1249.8000000000002</v>
      </c>
      <c r="G470" s="448">
        <v>1236.4000000000003</v>
      </c>
      <c r="H470" s="448">
        <v>1300.0000000000002</v>
      </c>
      <c r="I470" s="448">
        <v>1313.4000000000003</v>
      </c>
      <c r="J470" s="448">
        <v>1331.8000000000002</v>
      </c>
      <c r="K470" s="447">
        <v>1295</v>
      </c>
      <c r="L470" s="447">
        <v>1263.2</v>
      </c>
      <c r="M470" s="447">
        <v>0.16225999999999999</v>
      </c>
    </row>
    <row r="471" spans="1:13">
      <c r="A471" s="245">
        <v>461</v>
      </c>
      <c r="B471" s="450" t="s">
        <v>185</v>
      </c>
      <c r="C471" s="447">
        <v>1582.95</v>
      </c>
      <c r="D471" s="448">
        <v>1591.2</v>
      </c>
      <c r="E471" s="448">
        <v>1568.4</v>
      </c>
      <c r="F471" s="448">
        <v>1553.8500000000001</v>
      </c>
      <c r="G471" s="448">
        <v>1531.0500000000002</v>
      </c>
      <c r="H471" s="448">
        <v>1605.75</v>
      </c>
      <c r="I471" s="448">
        <v>1628.5499999999997</v>
      </c>
      <c r="J471" s="448">
        <v>1643.1</v>
      </c>
      <c r="K471" s="447">
        <v>1614</v>
      </c>
      <c r="L471" s="447">
        <v>1576.65</v>
      </c>
      <c r="M471" s="447">
        <v>38.392479999999999</v>
      </c>
    </row>
    <row r="472" spans="1:13">
      <c r="A472" s="245">
        <v>462</v>
      </c>
      <c r="B472" s="450" t="s">
        <v>186</v>
      </c>
      <c r="C472" s="447">
        <v>2710.2</v>
      </c>
      <c r="D472" s="448">
        <v>2720.6833333333329</v>
      </c>
      <c r="E472" s="448">
        <v>2691.1666666666661</v>
      </c>
      <c r="F472" s="448">
        <v>2672.1333333333332</v>
      </c>
      <c r="G472" s="448">
        <v>2642.6166666666663</v>
      </c>
      <c r="H472" s="448">
        <v>2739.7166666666658</v>
      </c>
      <c r="I472" s="448">
        <v>2769.2333333333331</v>
      </c>
      <c r="J472" s="448">
        <v>2788.2666666666655</v>
      </c>
      <c r="K472" s="447">
        <v>2750.2</v>
      </c>
      <c r="L472" s="447">
        <v>2701.65</v>
      </c>
      <c r="M472" s="447">
        <v>1.53851</v>
      </c>
    </row>
    <row r="473" spans="1:13">
      <c r="A473" s="245">
        <v>463</v>
      </c>
      <c r="B473" s="450" t="s">
        <v>187</v>
      </c>
      <c r="C473" s="447">
        <v>424.85</v>
      </c>
      <c r="D473" s="448">
        <v>429.2</v>
      </c>
      <c r="E473" s="448">
        <v>418.9</v>
      </c>
      <c r="F473" s="448">
        <v>412.95</v>
      </c>
      <c r="G473" s="448">
        <v>402.65</v>
      </c>
      <c r="H473" s="448">
        <v>435.15</v>
      </c>
      <c r="I473" s="448">
        <v>445.45000000000005</v>
      </c>
      <c r="J473" s="448">
        <v>451.4</v>
      </c>
      <c r="K473" s="447">
        <v>439.5</v>
      </c>
      <c r="L473" s="447">
        <v>423.25</v>
      </c>
      <c r="M473" s="447">
        <v>12.88204</v>
      </c>
    </row>
    <row r="474" spans="1:13">
      <c r="A474" s="245">
        <v>464</v>
      </c>
      <c r="B474" s="450" t="s">
        <v>510</v>
      </c>
      <c r="C474" s="447">
        <v>826</v>
      </c>
      <c r="D474" s="448">
        <v>828.94999999999993</v>
      </c>
      <c r="E474" s="448">
        <v>821.04999999999984</v>
      </c>
      <c r="F474" s="448">
        <v>816.09999999999991</v>
      </c>
      <c r="G474" s="448">
        <v>808.19999999999982</v>
      </c>
      <c r="H474" s="448">
        <v>833.89999999999986</v>
      </c>
      <c r="I474" s="448">
        <v>841.8</v>
      </c>
      <c r="J474" s="448">
        <v>846.74999999999989</v>
      </c>
      <c r="K474" s="447">
        <v>836.85</v>
      </c>
      <c r="L474" s="447">
        <v>824</v>
      </c>
      <c r="M474" s="447">
        <v>4.99153</v>
      </c>
    </row>
    <row r="475" spans="1:13">
      <c r="A475" s="245">
        <v>465</v>
      </c>
      <c r="B475" s="450" t="s">
        <v>511</v>
      </c>
      <c r="C475" s="447">
        <v>16.8</v>
      </c>
      <c r="D475" s="448">
        <v>16.933333333333334</v>
      </c>
      <c r="E475" s="448">
        <v>16.466666666666669</v>
      </c>
      <c r="F475" s="448">
        <v>16.133333333333336</v>
      </c>
      <c r="G475" s="448">
        <v>15.666666666666671</v>
      </c>
      <c r="H475" s="448">
        <v>17.266666666666666</v>
      </c>
      <c r="I475" s="448">
        <v>17.733333333333327</v>
      </c>
      <c r="J475" s="448">
        <v>18.066666666666663</v>
      </c>
      <c r="K475" s="447">
        <v>17.399999999999999</v>
      </c>
      <c r="L475" s="447">
        <v>16.600000000000001</v>
      </c>
      <c r="M475" s="447">
        <v>392.10185000000001</v>
      </c>
    </row>
    <row r="476" spans="1:13">
      <c r="A476" s="245">
        <v>466</v>
      </c>
      <c r="B476" s="450" t="s">
        <v>512</v>
      </c>
      <c r="C476" s="447">
        <v>1201.0999999999999</v>
      </c>
      <c r="D476" s="448">
        <v>1197.3666666666666</v>
      </c>
      <c r="E476" s="448">
        <v>1175.9333333333332</v>
      </c>
      <c r="F476" s="448">
        <v>1150.7666666666667</v>
      </c>
      <c r="G476" s="448">
        <v>1129.3333333333333</v>
      </c>
      <c r="H476" s="448">
        <v>1222.5333333333331</v>
      </c>
      <c r="I476" s="448">
        <v>1243.9666666666665</v>
      </c>
      <c r="J476" s="448">
        <v>1269.133333333333</v>
      </c>
      <c r="K476" s="447">
        <v>1218.8</v>
      </c>
      <c r="L476" s="447">
        <v>1172.2</v>
      </c>
      <c r="M476" s="447">
        <v>0.59428999999999998</v>
      </c>
    </row>
    <row r="477" spans="1:13">
      <c r="A477" s="245">
        <v>467</v>
      </c>
      <c r="B477" s="450" t="s">
        <v>513</v>
      </c>
      <c r="C477" s="447">
        <v>12.95</v>
      </c>
      <c r="D477" s="448">
        <v>12.983333333333334</v>
      </c>
      <c r="E477" s="448">
        <v>12.766666666666669</v>
      </c>
      <c r="F477" s="448">
        <v>12.583333333333336</v>
      </c>
      <c r="G477" s="448">
        <v>12.366666666666671</v>
      </c>
      <c r="H477" s="448">
        <v>13.166666666666668</v>
      </c>
      <c r="I477" s="448">
        <v>13.383333333333333</v>
      </c>
      <c r="J477" s="448">
        <v>13.566666666666666</v>
      </c>
      <c r="K477" s="447">
        <v>13.2</v>
      </c>
      <c r="L477" s="447">
        <v>12.8</v>
      </c>
      <c r="M477" s="447">
        <v>131.61158</v>
      </c>
    </row>
    <row r="478" spans="1:13">
      <c r="A478" s="245">
        <v>468</v>
      </c>
      <c r="B478" s="450" t="s">
        <v>514</v>
      </c>
      <c r="C478" s="447">
        <v>440.65</v>
      </c>
      <c r="D478" s="448">
        <v>443.33333333333331</v>
      </c>
      <c r="E478" s="448">
        <v>436.41666666666663</v>
      </c>
      <c r="F478" s="448">
        <v>432.18333333333334</v>
      </c>
      <c r="G478" s="448">
        <v>425.26666666666665</v>
      </c>
      <c r="H478" s="448">
        <v>447.56666666666661</v>
      </c>
      <c r="I478" s="448">
        <v>454.48333333333323</v>
      </c>
      <c r="J478" s="448">
        <v>458.71666666666658</v>
      </c>
      <c r="K478" s="447">
        <v>450.25</v>
      </c>
      <c r="L478" s="447">
        <v>439.1</v>
      </c>
      <c r="M478" s="447">
        <v>0.70777000000000001</v>
      </c>
    </row>
    <row r="479" spans="1:13">
      <c r="A479" s="245">
        <v>469</v>
      </c>
      <c r="B479" s="450" t="s">
        <v>193</v>
      </c>
      <c r="C479" s="447">
        <v>812.6</v>
      </c>
      <c r="D479" s="448">
        <v>806.61666666666667</v>
      </c>
      <c r="E479" s="448">
        <v>797.48333333333335</v>
      </c>
      <c r="F479" s="448">
        <v>782.36666666666667</v>
      </c>
      <c r="G479" s="448">
        <v>773.23333333333335</v>
      </c>
      <c r="H479" s="448">
        <v>821.73333333333335</v>
      </c>
      <c r="I479" s="448">
        <v>830.86666666666679</v>
      </c>
      <c r="J479" s="448">
        <v>845.98333333333335</v>
      </c>
      <c r="K479" s="447">
        <v>815.75</v>
      </c>
      <c r="L479" s="447">
        <v>791.5</v>
      </c>
      <c r="M479" s="447">
        <v>78.228210000000004</v>
      </c>
    </row>
    <row r="480" spans="1:13">
      <c r="A480" s="245">
        <v>470</v>
      </c>
      <c r="B480" s="450" t="s">
        <v>190</v>
      </c>
      <c r="C480" s="447">
        <v>220.2</v>
      </c>
      <c r="D480" s="448">
        <v>218.94999999999996</v>
      </c>
      <c r="E480" s="448">
        <v>215.19999999999993</v>
      </c>
      <c r="F480" s="448">
        <v>210.19999999999996</v>
      </c>
      <c r="G480" s="448">
        <v>206.44999999999993</v>
      </c>
      <c r="H480" s="448">
        <v>223.94999999999993</v>
      </c>
      <c r="I480" s="448">
        <v>227.7</v>
      </c>
      <c r="J480" s="448">
        <v>232.69999999999993</v>
      </c>
      <c r="K480" s="447">
        <v>222.7</v>
      </c>
      <c r="L480" s="447">
        <v>213.95</v>
      </c>
      <c r="M480" s="447">
        <v>14.37696</v>
      </c>
    </row>
    <row r="481" spans="1:13">
      <c r="A481" s="245">
        <v>471</v>
      </c>
      <c r="B481" s="450" t="s">
        <v>784</v>
      </c>
      <c r="C481" s="447">
        <v>29.9</v>
      </c>
      <c r="D481" s="448">
        <v>30</v>
      </c>
      <c r="E481" s="448">
        <v>29.7</v>
      </c>
      <c r="F481" s="448">
        <v>29.5</v>
      </c>
      <c r="G481" s="448">
        <v>29.2</v>
      </c>
      <c r="H481" s="448">
        <v>30.2</v>
      </c>
      <c r="I481" s="448">
        <v>30.499999999999996</v>
      </c>
      <c r="J481" s="448">
        <v>30.7</v>
      </c>
      <c r="K481" s="447">
        <v>30.3</v>
      </c>
      <c r="L481" s="447">
        <v>29.8</v>
      </c>
      <c r="M481" s="447">
        <v>27.776060000000001</v>
      </c>
    </row>
    <row r="482" spans="1:13">
      <c r="A482" s="245">
        <v>472</v>
      </c>
      <c r="B482" s="450" t="s">
        <v>191</v>
      </c>
      <c r="C482" s="447">
        <v>6580.9</v>
      </c>
      <c r="D482" s="448">
        <v>6574.6833333333334</v>
      </c>
      <c r="E482" s="448">
        <v>6531.3666666666668</v>
      </c>
      <c r="F482" s="448">
        <v>6481.833333333333</v>
      </c>
      <c r="G482" s="448">
        <v>6438.5166666666664</v>
      </c>
      <c r="H482" s="448">
        <v>6624.2166666666672</v>
      </c>
      <c r="I482" s="448">
        <v>6667.5333333333347</v>
      </c>
      <c r="J482" s="448">
        <v>6717.0666666666675</v>
      </c>
      <c r="K482" s="447">
        <v>6618</v>
      </c>
      <c r="L482" s="447">
        <v>6525.15</v>
      </c>
      <c r="M482" s="447">
        <v>2.4801500000000001</v>
      </c>
    </row>
    <row r="483" spans="1:13">
      <c r="A483" s="245">
        <v>473</v>
      </c>
      <c r="B483" s="450" t="s">
        <v>192</v>
      </c>
      <c r="C483" s="447">
        <v>34.1</v>
      </c>
      <c r="D483" s="448">
        <v>34.583333333333336</v>
      </c>
      <c r="E483" s="448">
        <v>33.516666666666673</v>
      </c>
      <c r="F483" s="448">
        <v>32.933333333333337</v>
      </c>
      <c r="G483" s="448">
        <v>31.866666666666674</v>
      </c>
      <c r="H483" s="448">
        <v>35.166666666666671</v>
      </c>
      <c r="I483" s="448">
        <v>36.233333333333334</v>
      </c>
      <c r="J483" s="448">
        <v>36.81666666666667</v>
      </c>
      <c r="K483" s="447">
        <v>35.65</v>
      </c>
      <c r="L483" s="447">
        <v>34</v>
      </c>
      <c r="M483" s="447">
        <v>490.82362999999998</v>
      </c>
    </row>
    <row r="484" spans="1:13">
      <c r="A484" s="245">
        <v>474</v>
      </c>
      <c r="B484" s="450" t="s">
        <v>189</v>
      </c>
      <c r="C484" s="447">
        <v>1299.1500000000001</v>
      </c>
      <c r="D484" s="448">
        <v>1298.8166666666666</v>
      </c>
      <c r="E484" s="448">
        <v>1282.7833333333333</v>
      </c>
      <c r="F484" s="448">
        <v>1266.4166666666667</v>
      </c>
      <c r="G484" s="448">
        <v>1250.3833333333334</v>
      </c>
      <c r="H484" s="448">
        <v>1315.1833333333332</v>
      </c>
      <c r="I484" s="448">
        <v>1331.2166666666665</v>
      </c>
      <c r="J484" s="448">
        <v>1347.583333333333</v>
      </c>
      <c r="K484" s="447">
        <v>1314.85</v>
      </c>
      <c r="L484" s="447">
        <v>1282.45</v>
      </c>
      <c r="M484" s="447">
        <v>5.3011600000000003</v>
      </c>
    </row>
    <row r="485" spans="1:13">
      <c r="A485" s="245">
        <v>475</v>
      </c>
      <c r="B485" s="450" t="s">
        <v>141</v>
      </c>
      <c r="C485" s="447">
        <v>590.85</v>
      </c>
      <c r="D485" s="448">
        <v>592.03333333333342</v>
      </c>
      <c r="E485" s="448">
        <v>587.11666666666679</v>
      </c>
      <c r="F485" s="448">
        <v>583.38333333333333</v>
      </c>
      <c r="G485" s="448">
        <v>578.4666666666667</v>
      </c>
      <c r="H485" s="448">
        <v>595.76666666666688</v>
      </c>
      <c r="I485" s="448">
        <v>600.68333333333362</v>
      </c>
      <c r="J485" s="448">
        <v>604.41666666666697</v>
      </c>
      <c r="K485" s="447">
        <v>596.95000000000005</v>
      </c>
      <c r="L485" s="447">
        <v>588.29999999999995</v>
      </c>
      <c r="M485" s="447">
        <v>21.934550000000002</v>
      </c>
    </row>
    <row r="486" spans="1:13">
      <c r="A486" s="245">
        <v>476</v>
      </c>
      <c r="B486" s="450" t="s">
        <v>277</v>
      </c>
      <c r="C486" s="447">
        <v>248.9</v>
      </c>
      <c r="D486" s="448">
        <v>247.33333333333334</v>
      </c>
      <c r="E486" s="448">
        <v>242.16666666666669</v>
      </c>
      <c r="F486" s="448">
        <v>235.43333333333334</v>
      </c>
      <c r="G486" s="448">
        <v>230.26666666666668</v>
      </c>
      <c r="H486" s="448">
        <v>254.06666666666669</v>
      </c>
      <c r="I486" s="448">
        <v>259.23333333333335</v>
      </c>
      <c r="J486" s="448">
        <v>265.9666666666667</v>
      </c>
      <c r="K486" s="447">
        <v>252.5</v>
      </c>
      <c r="L486" s="447">
        <v>240.6</v>
      </c>
      <c r="M486" s="447">
        <v>28.647010000000002</v>
      </c>
    </row>
    <row r="487" spans="1:13">
      <c r="A487" s="245">
        <v>477</v>
      </c>
      <c r="B487" s="450" t="s">
        <v>515</v>
      </c>
      <c r="C487" s="447">
        <v>2760.3</v>
      </c>
      <c r="D487" s="448">
        <v>2786.4333333333329</v>
      </c>
      <c r="E487" s="448">
        <v>2723.8666666666659</v>
      </c>
      <c r="F487" s="448">
        <v>2687.4333333333329</v>
      </c>
      <c r="G487" s="448">
        <v>2624.8666666666659</v>
      </c>
      <c r="H487" s="448">
        <v>2822.8666666666659</v>
      </c>
      <c r="I487" s="448">
        <v>2885.4333333333325</v>
      </c>
      <c r="J487" s="448">
        <v>2921.8666666666659</v>
      </c>
      <c r="K487" s="447">
        <v>2849</v>
      </c>
      <c r="L487" s="447">
        <v>2750</v>
      </c>
      <c r="M487" s="447">
        <v>0.64151999999999998</v>
      </c>
    </row>
    <row r="488" spans="1:13">
      <c r="A488" s="245">
        <v>478</v>
      </c>
      <c r="B488" s="450" t="s">
        <v>516</v>
      </c>
      <c r="C488" s="447">
        <v>363.5</v>
      </c>
      <c r="D488" s="448">
        <v>359.66666666666669</v>
      </c>
      <c r="E488" s="448">
        <v>353.88333333333338</v>
      </c>
      <c r="F488" s="448">
        <v>344.26666666666671</v>
      </c>
      <c r="G488" s="448">
        <v>338.48333333333341</v>
      </c>
      <c r="H488" s="448">
        <v>369.28333333333336</v>
      </c>
      <c r="I488" s="448">
        <v>375.06666666666666</v>
      </c>
      <c r="J488" s="448">
        <v>384.68333333333334</v>
      </c>
      <c r="K488" s="447">
        <v>365.45</v>
      </c>
      <c r="L488" s="447">
        <v>350.05</v>
      </c>
      <c r="M488" s="447">
        <v>9.2245200000000001</v>
      </c>
    </row>
    <row r="489" spans="1:13">
      <c r="A489" s="245">
        <v>479</v>
      </c>
      <c r="B489" s="450" t="s">
        <v>517</v>
      </c>
      <c r="C489" s="447">
        <v>248.15</v>
      </c>
      <c r="D489" s="448">
        <v>249.20000000000002</v>
      </c>
      <c r="E489" s="448">
        <v>245.95000000000005</v>
      </c>
      <c r="F489" s="448">
        <v>243.75000000000003</v>
      </c>
      <c r="G489" s="448">
        <v>240.50000000000006</v>
      </c>
      <c r="H489" s="448">
        <v>251.40000000000003</v>
      </c>
      <c r="I489" s="448">
        <v>254.64999999999998</v>
      </c>
      <c r="J489" s="448">
        <v>256.85000000000002</v>
      </c>
      <c r="K489" s="447">
        <v>252.45</v>
      </c>
      <c r="L489" s="447">
        <v>247</v>
      </c>
      <c r="M489" s="447">
        <v>1.1857500000000001</v>
      </c>
    </row>
    <row r="490" spans="1:13">
      <c r="A490" s="245">
        <v>480</v>
      </c>
      <c r="B490" s="450" t="s">
        <v>518</v>
      </c>
      <c r="C490" s="447">
        <v>3285.85</v>
      </c>
      <c r="D490" s="448">
        <v>3295.6333333333337</v>
      </c>
      <c r="E490" s="448">
        <v>3271.2666666666673</v>
      </c>
      <c r="F490" s="448">
        <v>3256.6833333333338</v>
      </c>
      <c r="G490" s="448">
        <v>3232.3166666666675</v>
      </c>
      <c r="H490" s="448">
        <v>3310.2166666666672</v>
      </c>
      <c r="I490" s="448">
        <v>3334.583333333333</v>
      </c>
      <c r="J490" s="448">
        <v>3349.166666666667</v>
      </c>
      <c r="K490" s="447">
        <v>3320</v>
      </c>
      <c r="L490" s="447">
        <v>3281.05</v>
      </c>
      <c r="M490" s="447">
        <v>5.475E-2</v>
      </c>
    </row>
    <row r="491" spans="1:13">
      <c r="A491" s="245">
        <v>481</v>
      </c>
      <c r="B491" s="450" t="s">
        <v>519</v>
      </c>
      <c r="C491" s="447">
        <v>825.35</v>
      </c>
      <c r="D491" s="448">
        <v>831.44999999999993</v>
      </c>
      <c r="E491" s="448">
        <v>814.89999999999986</v>
      </c>
      <c r="F491" s="448">
        <v>804.44999999999993</v>
      </c>
      <c r="G491" s="448">
        <v>787.89999999999986</v>
      </c>
      <c r="H491" s="448">
        <v>841.89999999999986</v>
      </c>
      <c r="I491" s="448">
        <v>858.44999999999982</v>
      </c>
      <c r="J491" s="448">
        <v>868.89999999999986</v>
      </c>
      <c r="K491" s="447">
        <v>848</v>
      </c>
      <c r="L491" s="447">
        <v>821</v>
      </c>
      <c r="M491" s="447">
        <v>1.23976</v>
      </c>
    </row>
    <row r="492" spans="1:13">
      <c r="A492" s="245">
        <v>482</v>
      </c>
      <c r="B492" s="450" t="s">
        <v>520</v>
      </c>
      <c r="C492" s="447">
        <v>44.85</v>
      </c>
      <c r="D492" s="448">
        <v>45.683333333333337</v>
      </c>
      <c r="E492" s="448">
        <v>44.016666666666673</v>
      </c>
      <c r="F492" s="448">
        <v>43.183333333333337</v>
      </c>
      <c r="G492" s="448">
        <v>41.516666666666673</v>
      </c>
      <c r="H492" s="448">
        <v>46.516666666666673</v>
      </c>
      <c r="I492" s="448">
        <v>48.18333333333333</v>
      </c>
      <c r="J492" s="448">
        <v>49.016666666666673</v>
      </c>
      <c r="K492" s="447">
        <v>47.35</v>
      </c>
      <c r="L492" s="447">
        <v>44.85</v>
      </c>
      <c r="M492" s="447">
        <v>39.470370000000003</v>
      </c>
    </row>
    <row r="493" spans="1:13">
      <c r="A493" s="245">
        <v>483</v>
      </c>
      <c r="B493" s="450" t="s">
        <v>521</v>
      </c>
      <c r="C493" s="447">
        <v>1302</v>
      </c>
      <c r="D493" s="448">
        <v>1310.8666666666666</v>
      </c>
      <c r="E493" s="448">
        <v>1284.0333333333331</v>
      </c>
      <c r="F493" s="448">
        <v>1266.0666666666666</v>
      </c>
      <c r="G493" s="448">
        <v>1239.2333333333331</v>
      </c>
      <c r="H493" s="448">
        <v>1328.833333333333</v>
      </c>
      <c r="I493" s="448">
        <v>1355.6666666666665</v>
      </c>
      <c r="J493" s="448">
        <v>1373.633333333333</v>
      </c>
      <c r="K493" s="447">
        <v>1337.7</v>
      </c>
      <c r="L493" s="447">
        <v>1292.9000000000001</v>
      </c>
      <c r="M493" s="447">
        <v>0.90430999999999995</v>
      </c>
    </row>
    <row r="494" spans="1:13">
      <c r="A494" s="245">
        <v>484</v>
      </c>
      <c r="B494" s="450" t="s">
        <v>278</v>
      </c>
      <c r="C494" s="447">
        <v>404.2</v>
      </c>
      <c r="D494" s="448">
        <v>407.45</v>
      </c>
      <c r="E494" s="448">
        <v>399.95</v>
      </c>
      <c r="F494" s="448">
        <v>395.7</v>
      </c>
      <c r="G494" s="448">
        <v>388.2</v>
      </c>
      <c r="H494" s="448">
        <v>411.7</v>
      </c>
      <c r="I494" s="448">
        <v>419.2</v>
      </c>
      <c r="J494" s="448">
        <v>423.45</v>
      </c>
      <c r="K494" s="447">
        <v>414.95</v>
      </c>
      <c r="L494" s="447">
        <v>403.2</v>
      </c>
      <c r="M494" s="447">
        <v>1.0374699999999999</v>
      </c>
    </row>
    <row r="495" spans="1:13">
      <c r="A495" s="245">
        <v>485</v>
      </c>
      <c r="B495" s="450" t="s">
        <v>522</v>
      </c>
      <c r="C495" s="447">
        <v>1016.4</v>
      </c>
      <c r="D495" s="448">
        <v>1020.9166666666666</v>
      </c>
      <c r="E495" s="448">
        <v>1004.4833333333333</v>
      </c>
      <c r="F495" s="448">
        <v>992.56666666666672</v>
      </c>
      <c r="G495" s="448">
        <v>976.13333333333344</v>
      </c>
      <c r="H495" s="448">
        <v>1032.8333333333333</v>
      </c>
      <c r="I495" s="448">
        <v>1049.2666666666664</v>
      </c>
      <c r="J495" s="448">
        <v>1061.1833333333332</v>
      </c>
      <c r="K495" s="447">
        <v>1037.3499999999999</v>
      </c>
      <c r="L495" s="447">
        <v>1009</v>
      </c>
      <c r="M495" s="447">
        <v>1.94615</v>
      </c>
    </row>
    <row r="496" spans="1:13">
      <c r="A496" s="245">
        <v>486</v>
      </c>
      <c r="B496" s="450" t="s">
        <v>523</v>
      </c>
      <c r="C496" s="447">
        <v>2285.35</v>
      </c>
      <c r="D496" s="448">
        <v>2290.9166666666665</v>
      </c>
      <c r="E496" s="448">
        <v>2245.833333333333</v>
      </c>
      <c r="F496" s="448">
        <v>2206.3166666666666</v>
      </c>
      <c r="G496" s="448">
        <v>2161.2333333333331</v>
      </c>
      <c r="H496" s="448">
        <v>2330.4333333333329</v>
      </c>
      <c r="I496" s="448">
        <v>2375.516666666666</v>
      </c>
      <c r="J496" s="448">
        <v>2415.0333333333328</v>
      </c>
      <c r="K496" s="447">
        <v>2336</v>
      </c>
      <c r="L496" s="447">
        <v>2251.4</v>
      </c>
      <c r="M496" s="447">
        <v>0.46128000000000002</v>
      </c>
    </row>
    <row r="497" spans="1:13">
      <c r="A497" s="245">
        <v>487</v>
      </c>
      <c r="B497" s="450" t="s">
        <v>524</v>
      </c>
      <c r="C497" s="447">
        <v>1772.1</v>
      </c>
      <c r="D497" s="448">
        <v>1775.5333333333335</v>
      </c>
      <c r="E497" s="448">
        <v>1746.5666666666671</v>
      </c>
      <c r="F497" s="448">
        <v>1721.0333333333335</v>
      </c>
      <c r="G497" s="448">
        <v>1692.0666666666671</v>
      </c>
      <c r="H497" s="448">
        <v>1801.0666666666671</v>
      </c>
      <c r="I497" s="448">
        <v>1830.0333333333338</v>
      </c>
      <c r="J497" s="448">
        <v>1855.5666666666671</v>
      </c>
      <c r="K497" s="447">
        <v>1804.5</v>
      </c>
      <c r="L497" s="447">
        <v>1750</v>
      </c>
      <c r="M497" s="447">
        <v>0.79568000000000005</v>
      </c>
    </row>
    <row r="498" spans="1:13">
      <c r="A498" s="245">
        <v>488</v>
      </c>
      <c r="B498" s="450" t="s">
        <v>118</v>
      </c>
      <c r="C498" s="447">
        <v>8.5500000000000007</v>
      </c>
      <c r="D498" s="448">
        <v>8.5666666666666682</v>
      </c>
      <c r="E498" s="448">
        <v>8.4833333333333361</v>
      </c>
      <c r="F498" s="448">
        <v>8.4166666666666679</v>
      </c>
      <c r="G498" s="448">
        <v>8.3333333333333357</v>
      </c>
      <c r="H498" s="448">
        <v>8.6333333333333364</v>
      </c>
      <c r="I498" s="448">
        <v>8.7166666666666686</v>
      </c>
      <c r="J498" s="448">
        <v>8.7833333333333368</v>
      </c>
      <c r="K498" s="447">
        <v>8.65</v>
      </c>
      <c r="L498" s="447">
        <v>8.5</v>
      </c>
      <c r="M498" s="447">
        <v>749.51766999999995</v>
      </c>
    </row>
    <row r="499" spans="1:13">
      <c r="A499" s="245">
        <v>489</v>
      </c>
      <c r="B499" s="450" t="s">
        <v>195</v>
      </c>
      <c r="C499" s="447">
        <v>989.3</v>
      </c>
      <c r="D499" s="448">
        <v>986.63333333333333</v>
      </c>
      <c r="E499" s="448">
        <v>977.76666666666665</v>
      </c>
      <c r="F499" s="448">
        <v>966.23333333333335</v>
      </c>
      <c r="G499" s="448">
        <v>957.36666666666667</v>
      </c>
      <c r="H499" s="448">
        <v>998.16666666666663</v>
      </c>
      <c r="I499" s="448">
        <v>1007.0333333333332</v>
      </c>
      <c r="J499" s="448">
        <v>1018.5666666666666</v>
      </c>
      <c r="K499" s="447">
        <v>995.5</v>
      </c>
      <c r="L499" s="447">
        <v>975.1</v>
      </c>
      <c r="M499" s="447">
        <v>13.67362</v>
      </c>
    </row>
    <row r="500" spans="1:13">
      <c r="A500" s="245">
        <v>490</v>
      </c>
      <c r="B500" s="450" t="s">
        <v>525</v>
      </c>
      <c r="C500" s="447">
        <v>6715.8</v>
      </c>
      <c r="D500" s="448">
        <v>6782.5</v>
      </c>
      <c r="E500" s="448">
        <v>6633.3</v>
      </c>
      <c r="F500" s="448">
        <v>6550.8</v>
      </c>
      <c r="G500" s="448">
        <v>6401.6</v>
      </c>
      <c r="H500" s="448">
        <v>6865</v>
      </c>
      <c r="I500" s="448">
        <v>7014.2000000000007</v>
      </c>
      <c r="J500" s="448">
        <v>7096.7</v>
      </c>
      <c r="K500" s="447">
        <v>6931.7</v>
      </c>
      <c r="L500" s="447">
        <v>6700</v>
      </c>
      <c r="M500" s="447">
        <v>0.11333</v>
      </c>
    </row>
    <row r="501" spans="1:13">
      <c r="A501" s="245">
        <v>491</v>
      </c>
      <c r="B501" s="450" t="s">
        <v>526</v>
      </c>
      <c r="C501" s="447">
        <v>145.55000000000001</v>
      </c>
      <c r="D501" s="448">
        <v>145.69999999999999</v>
      </c>
      <c r="E501" s="448">
        <v>144.04999999999998</v>
      </c>
      <c r="F501" s="448">
        <v>142.54999999999998</v>
      </c>
      <c r="G501" s="448">
        <v>140.89999999999998</v>
      </c>
      <c r="H501" s="448">
        <v>147.19999999999999</v>
      </c>
      <c r="I501" s="448">
        <v>148.84999999999997</v>
      </c>
      <c r="J501" s="448">
        <v>150.35</v>
      </c>
      <c r="K501" s="447">
        <v>147.35</v>
      </c>
      <c r="L501" s="447">
        <v>144.19999999999999</v>
      </c>
      <c r="M501" s="447">
        <v>13.52413</v>
      </c>
    </row>
    <row r="502" spans="1:13">
      <c r="A502" s="245">
        <v>492</v>
      </c>
      <c r="B502" s="450" t="s">
        <v>527</v>
      </c>
      <c r="C502" s="447">
        <v>93.05</v>
      </c>
      <c r="D502" s="448">
        <v>93.233333333333334</v>
      </c>
      <c r="E502" s="448">
        <v>92.066666666666663</v>
      </c>
      <c r="F502" s="448">
        <v>91.083333333333329</v>
      </c>
      <c r="G502" s="448">
        <v>89.916666666666657</v>
      </c>
      <c r="H502" s="448">
        <v>94.216666666666669</v>
      </c>
      <c r="I502" s="448">
        <v>95.383333333333326</v>
      </c>
      <c r="J502" s="448">
        <v>96.366666666666674</v>
      </c>
      <c r="K502" s="447">
        <v>94.4</v>
      </c>
      <c r="L502" s="447">
        <v>92.25</v>
      </c>
      <c r="M502" s="447">
        <v>18.501349999999999</v>
      </c>
    </row>
    <row r="503" spans="1:13">
      <c r="A503" s="245">
        <v>493</v>
      </c>
      <c r="B503" s="450" t="s">
        <v>771</v>
      </c>
      <c r="C503" s="447">
        <v>471.25</v>
      </c>
      <c r="D503" s="448">
        <v>474.58333333333331</v>
      </c>
      <c r="E503" s="448">
        <v>464.91666666666663</v>
      </c>
      <c r="F503" s="448">
        <v>458.58333333333331</v>
      </c>
      <c r="G503" s="448">
        <v>448.91666666666663</v>
      </c>
      <c r="H503" s="448">
        <v>480.91666666666663</v>
      </c>
      <c r="I503" s="448">
        <v>490.58333333333326</v>
      </c>
      <c r="J503" s="448">
        <v>496.91666666666663</v>
      </c>
      <c r="K503" s="447">
        <v>484.25</v>
      </c>
      <c r="L503" s="447">
        <v>468.25</v>
      </c>
      <c r="M503" s="447">
        <v>0.69350000000000001</v>
      </c>
    </row>
    <row r="504" spans="1:13">
      <c r="A504" s="245">
        <v>494</v>
      </c>
      <c r="B504" s="450" t="s">
        <v>528</v>
      </c>
      <c r="C504" s="447">
        <v>2163.5500000000002</v>
      </c>
      <c r="D504" s="448">
        <v>2176.2000000000003</v>
      </c>
      <c r="E504" s="448">
        <v>2140.5000000000005</v>
      </c>
      <c r="F504" s="448">
        <v>2117.4500000000003</v>
      </c>
      <c r="G504" s="448">
        <v>2081.7500000000005</v>
      </c>
      <c r="H504" s="448">
        <v>2199.2500000000005</v>
      </c>
      <c r="I504" s="448">
        <v>2234.9500000000003</v>
      </c>
      <c r="J504" s="448">
        <v>2258.0000000000005</v>
      </c>
      <c r="K504" s="447">
        <v>2211.9</v>
      </c>
      <c r="L504" s="447">
        <v>2153.15</v>
      </c>
      <c r="M504" s="447">
        <v>0.84140999999999999</v>
      </c>
    </row>
    <row r="505" spans="1:13">
      <c r="A505" s="245">
        <v>495</v>
      </c>
      <c r="B505" s="450" t="s">
        <v>196</v>
      </c>
      <c r="C505" s="447">
        <v>527.25</v>
      </c>
      <c r="D505" s="448">
        <v>524.15</v>
      </c>
      <c r="E505" s="448">
        <v>517.84999999999991</v>
      </c>
      <c r="F505" s="448">
        <v>508.44999999999993</v>
      </c>
      <c r="G505" s="448">
        <v>502.14999999999986</v>
      </c>
      <c r="H505" s="448">
        <v>533.54999999999995</v>
      </c>
      <c r="I505" s="448">
        <v>539.84999999999991</v>
      </c>
      <c r="J505" s="448">
        <v>549.25</v>
      </c>
      <c r="K505" s="447">
        <v>530.45000000000005</v>
      </c>
      <c r="L505" s="447">
        <v>514.75</v>
      </c>
      <c r="M505" s="447">
        <v>88.231899999999996</v>
      </c>
    </row>
    <row r="506" spans="1:13">
      <c r="A506" s="245">
        <v>496</v>
      </c>
      <c r="B506" s="450" t="s">
        <v>529</v>
      </c>
      <c r="C506" s="447">
        <v>786.65</v>
      </c>
      <c r="D506" s="448">
        <v>774.51666666666677</v>
      </c>
      <c r="E506" s="448">
        <v>744.13333333333355</v>
      </c>
      <c r="F506" s="448">
        <v>701.61666666666679</v>
      </c>
      <c r="G506" s="448">
        <v>671.23333333333358</v>
      </c>
      <c r="H506" s="448">
        <v>817.03333333333353</v>
      </c>
      <c r="I506" s="448">
        <v>847.41666666666674</v>
      </c>
      <c r="J506" s="448">
        <v>889.93333333333351</v>
      </c>
      <c r="K506" s="447">
        <v>804.9</v>
      </c>
      <c r="L506" s="447">
        <v>732</v>
      </c>
      <c r="M506" s="447">
        <v>89.82799</v>
      </c>
    </row>
    <row r="507" spans="1:13">
      <c r="A507" s="245">
        <v>497</v>
      </c>
      <c r="B507" s="450" t="s">
        <v>197</v>
      </c>
      <c r="C507" s="447">
        <v>13.45</v>
      </c>
      <c r="D507" s="448">
        <v>13.516666666666666</v>
      </c>
      <c r="E507" s="448">
        <v>13.333333333333332</v>
      </c>
      <c r="F507" s="448">
        <v>13.216666666666667</v>
      </c>
      <c r="G507" s="448">
        <v>13.033333333333333</v>
      </c>
      <c r="H507" s="448">
        <v>13.633333333333331</v>
      </c>
      <c r="I507" s="448">
        <v>13.816666666666665</v>
      </c>
      <c r="J507" s="448">
        <v>13.93333333333333</v>
      </c>
      <c r="K507" s="447">
        <v>13.7</v>
      </c>
      <c r="L507" s="447">
        <v>13.4</v>
      </c>
      <c r="M507" s="447">
        <v>1102.4303500000001</v>
      </c>
    </row>
    <row r="508" spans="1:13">
      <c r="A508" s="245">
        <v>498</v>
      </c>
      <c r="B508" s="450" t="s">
        <v>198</v>
      </c>
      <c r="C508" s="447">
        <v>205.95</v>
      </c>
      <c r="D508" s="448">
        <v>205.35</v>
      </c>
      <c r="E508" s="448">
        <v>203.64999999999998</v>
      </c>
      <c r="F508" s="448">
        <v>201.35</v>
      </c>
      <c r="G508" s="448">
        <v>199.64999999999998</v>
      </c>
      <c r="H508" s="448">
        <v>207.64999999999998</v>
      </c>
      <c r="I508" s="448">
        <v>209.34999999999997</v>
      </c>
      <c r="J508" s="448">
        <v>211.64999999999998</v>
      </c>
      <c r="K508" s="447">
        <v>207.05</v>
      </c>
      <c r="L508" s="447">
        <v>203.05</v>
      </c>
      <c r="M508" s="447">
        <v>173.20393000000001</v>
      </c>
    </row>
    <row r="509" spans="1:13">
      <c r="A509" s="245">
        <v>499</v>
      </c>
      <c r="B509" s="450" t="s">
        <v>530</v>
      </c>
      <c r="C509" s="447">
        <v>299.2</v>
      </c>
      <c r="D509" s="448">
        <v>295.7</v>
      </c>
      <c r="E509" s="448">
        <v>284.5</v>
      </c>
      <c r="F509" s="448">
        <v>269.8</v>
      </c>
      <c r="G509" s="448">
        <v>258.60000000000002</v>
      </c>
      <c r="H509" s="448">
        <v>310.39999999999998</v>
      </c>
      <c r="I509" s="448">
        <v>321.59999999999991</v>
      </c>
      <c r="J509" s="448">
        <v>336.29999999999995</v>
      </c>
      <c r="K509" s="447">
        <v>306.89999999999998</v>
      </c>
      <c r="L509" s="447">
        <v>281</v>
      </c>
      <c r="M509" s="447">
        <v>14.46598</v>
      </c>
    </row>
    <row r="510" spans="1:13">
      <c r="A510" s="245">
        <v>500</v>
      </c>
      <c r="B510" s="450" t="s">
        <v>531</v>
      </c>
      <c r="C510" s="447">
        <v>2113.5500000000002</v>
      </c>
      <c r="D510" s="448">
        <v>2118.3666666666668</v>
      </c>
      <c r="E510" s="448">
        <v>2090.2833333333338</v>
      </c>
      <c r="F510" s="448">
        <v>2067.0166666666669</v>
      </c>
      <c r="G510" s="448">
        <v>2038.9333333333338</v>
      </c>
      <c r="H510" s="448">
        <v>2141.6333333333337</v>
      </c>
      <c r="I510" s="448">
        <v>2169.7166666666667</v>
      </c>
      <c r="J510" s="448">
        <v>2192.9833333333336</v>
      </c>
      <c r="K510" s="447">
        <v>2146.4499999999998</v>
      </c>
      <c r="L510" s="447">
        <v>2095.1</v>
      </c>
      <c r="M510" s="447">
        <v>0.38146999999999998</v>
      </c>
    </row>
    <row r="511" spans="1:13">
      <c r="A511" s="245">
        <v>501</v>
      </c>
      <c r="B511" s="450" t="s">
        <v>741</v>
      </c>
      <c r="C511" s="447">
        <v>1120.9000000000001</v>
      </c>
      <c r="D511" s="448">
        <v>1127.7333333333333</v>
      </c>
      <c r="E511" s="448">
        <v>1097.2166666666667</v>
      </c>
      <c r="F511" s="448">
        <v>1073.5333333333333</v>
      </c>
      <c r="G511" s="448">
        <v>1043.0166666666667</v>
      </c>
      <c r="H511" s="448">
        <v>1151.4166666666667</v>
      </c>
      <c r="I511" s="448">
        <v>1181.9333333333336</v>
      </c>
      <c r="J511" s="448">
        <v>1205.6166666666668</v>
      </c>
      <c r="K511" s="447">
        <v>1158.25</v>
      </c>
      <c r="L511" s="447">
        <v>1104.05</v>
      </c>
      <c r="M511" s="447">
        <v>0.58265999999999996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2" sqref="D32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40"/>
      <c r="B5" s="540"/>
      <c r="C5" s="541"/>
      <c r="D5" s="541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42" t="s">
        <v>533</v>
      </c>
      <c r="C7" s="542"/>
      <c r="D7" s="239">
        <f>Main!B10</f>
        <v>44343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44342</v>
      </c>
      <c r="B10" s="244">
        <v>543210</v>
      </c>
      <c r="C10" s="245" t="s">
        <v>997</v>
      </c>
      <c r="D10" s="245" t="s">
        <v>1023</v>
      </c>
      <c r="E10" s="521" t="s">
        <v>543</v>
      </c>
      <c r="F10" s="338">
        <v>370000</v>
      </c>
      <c r="G10" s="244">
        <v>1249.1099999999999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44342</v>
      </c>
      <c r="B11" s="244">
        <v>543210</v>
      </c>
      <c r="C11" s="245" t="s">
        <v>997</v>
      </c>
      <c r="D11" s="245" t="s">
        <v>1024</v>
      </c>
      <c r="E11" s="245" t="s">
        <v>542</v>
      </c>
      <c r="F11" s="338">
        <v>47411</v>
      </c>
      <c r="G11" s="244">
        <v>1250.48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44342</v>
      </c>
      <c r="B12" s="244">
        <v>543210</v>
      </c>
      <c r="C12" s="245" t="s">
        <v>997</v>
      </c>
      <c r="D12" s="245" t="s">
        <v>1024</v>
      </c>
      <c r="E12" s="521" t="s">
        <v>543</v>
      </c>
      <c r="F12" s="338">
        <v>15167</v>
      </c>
      <c r="G12" s="244">
        <v>1342.48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44342</v>
      </c>
      <c r="B13" s="244">
        <v>543210</v>
      </c>
      <c r="C13" s="245" t="s">
        <v>997</v>
      </c>
      <c r="D13" s="245" t="s">
        <v>1025</v>
      </c>
      <c r="E13" s="521" t="s">
        <v>542</v>
      </c>
      <c r="F13" s="338">
        <v>40000</v>
      </c>
      <c r="G13" s="244">
        <v>1283.1300000000001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44342</v>
      </c>
      <c r="B14" s="244">
        <v>543210</v>
      </c>
      <c r="C14" s="245" t="s">
        <v>997</v>
      </c>
      <c r="D14" s="245" t="s">
        <v>1026</v>
      </c>
      <c r="E14" s="245" t="s">
        <v>542</v>
      </c>
      <c r="F14" s="338">
        <v>97500</v>
      </c>
      <c r="G14" s="244">
        <v>1399.65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44342</v>
      </c>
      <c r="B15" s="244">
        <v>543210</v>
      </c>
      <c r="C15" s="245" t="s">
        <v>997</v>
      </c>
      <c r="D15" s="245" t="s">
        <v>851</v>
      </c>
      <c r="E15" s="245" t="s">
        <v>542</v>
      </c>
      <c r="F15" s="338">
        <v>110613</v>
      </c>
      <c r="G15" s="244">
        <v>1251.92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44342</v>
      </c>
      <c r="B16" s="244">
        <v>543210</v>
      </c>
      <c r="C16" s="245" t="s">
        <v>997</v>
      </c>
      <c r="D16" s="245" t="s">
        <v>851</v>
      </c>
      <c r="E16" s="245" t="s">
        <v>543</v>
      </c>
      <c r="F16" s="338">
        <v>27392</v>
      </c>
      <c r="G16" s="244">
        <v>1304.52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44342</v>
      </c>
      <c r="B17" s="244">
        <v>543210</v>
      </c>
      <c r="C17" s="245" t="s">
        <v>997</v>
      </c>
      <c r="D17" s="245" t="s">
        <v>1027</v>
      </c>
      <c r="E17" s="245" t="s">
        <v>542</v>
      </c>
      <c r="F17" s="338">
        <v>52565</v>
      </c>
      <c r="G17" s="244">
        <v>1268.06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44342</v>
      </c>
      <c r="B18" s="244">
        <v>543210</v>
      </c>
      <c r="C18" s="245" t="s">
        <v>997</v>
      </c>
      <c r="D18" s="245" t="s">
        <v>1027</v>
      </c>
      <c r="E18" s="521" t="s">
        <v>543</v>
      </c>
      <c r="F18" s="338">
        <v>35930</v>
      </c>
      <c r="G18" s="244">
        <v>1336.13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44342</v>
      </c>
      <c r="B19" s="244">
        <v>500009</v>
      </c>
      <c r="C19" s="245" t="s">
        <v>1007</v>
      </c>
      <c r="D19" s="245" t="s">
        <v>1008</v>
      </c>
      <c r="E19" s="245" t="s">
        <v>543</v>
      </c>
      <c r="F19" s="338">
        <v>500000</v>
      </c>
      <c r="G19" s="244">
        <v>60.8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44342</v>
      </c>
      <c r="B20" s="244">
        <v>531752</v>
      </c>
      <c r="C20" s="245" t="s">
        <v>1028</v>
      </c>
      <c r="D20" s="245" t="s">
        <v>1029</v>
      </c>
      <c r="E20" s="245" t="s">
        <v>542</v>
      </c>
      <c r="F20" s="338">
        <v>7114681</v>
      </c>
      <c r="G20" s="244">
        <v>0.23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44342</v>
      </c>
      <c r="B21" s="244">
        <v>531752</v>
      </c>
      <c r="C21" s="245" t="s">
        <v>1028</v>
      </c>
      <c r="D21" s="245" t="s">
        <v>1029</v>
      </c>
      <c r="E21" s="245" t="s">
        <v>543</v>
      </c>
      <c r="F21" s="338">
        <v>4633</v>
      </c>
      <c r="G21" s="244">
        <v>0.23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44342</v>
      </c>
      <c r="B22" s="244">
        <v>538521</v>
      </c>
      <c r="C22" s="245" t="s">
        <v>1030</v>
      </c>
      <c r="D22" s="245" t="s">
        <v>1031</v>
      </c>
      <c r="E22" s="521" t="s">
        <v>542</v>
      </c>
      <c r="F22" s="338">
        <v>15707</v>
      </c>
      <c r="G22" s="244">
        <v>18.53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44342</v>
      </c>
      <c r="B23" s="244">
        <v>540811</v>
      </c>
      <c r="C23" s="245" t="s">
        <v>1032</v>
      </c>
      <c r="D23" s="245" t="s">
        <v>1033</v>
      </c>
      <c r="E23" s="245" t="s">
        <v>543</v>
      </c>
      <c r="F23" s="338">
        <v>60000</v>
      </c>
      <c r="G23" s="244">
        <v>11.5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44342</v>
      </c>
      <c r="B24" s="244">
        <v>541627</v>
      </c>
      <c r="C24" s="245" t="s">
        <v>1034</v>
      </c>
      <c r="D24" s="245" t="s">
        <v>1035</v>
      </c>
      <c r="E24" s="245" t="s">
        <v>543</v>
      </c>
      <c r="F24" s="338">
        <v>26100</v>
      </c>
      <c r="G24" s="244">
        <v>4.8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44342</v>
      </c>
      <c r="B25" s="244">
        <v>541627</v>
      </c>
      <c r="C25" s="245" t="s">
        <v>1034</v>
      </c>
      <c r="D25" s="245" t="s">
        <v>1036</v>
      </c>
      <c r="E25" s="521" t="s">
        <v>543</v>
      </c>
      <c r="F25" s="338">
        <v>31500</v>
      </c>
      <c r="G25" s="244">
        <v>4.9400000000000004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44342</v>
      </c>
      <c r="B26" s="244">
        <v>541627</v>
      </c>
      <c r="C26" s="245" t="s">
        <v>1034</v>
      </c>
      <c r="D26" s="245" t="s">
        <v>1037</v>
      </c>
      <c r="E26" s="245" t="s">
        <v>543</v>
      </c>
      <c r="F26" s="338">
        <v>35000</v>
      </c>
      <c r="G26" s="244">
        <v>4.9400000000000004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44342</v>
      </c>
      <c r="B27" s="244">
        <v>541627</v>
      </c>
      <c r="C27" s="245" t="s">
        <v>1034</v>
      </c>
      <c r="D27" s="245" t="s">
        <v>1038</v>
      </c>
      <c r="E27" s="521" t="s">
        <v>542</v>
      </c>
      <c r="F27" s="338">
        <v>32813</v>
      </c>
      <c r="G27" s="244">
        <v>4.8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44342</v>
      </c>
      <c r="B28" s="244">
        <v>539097</v>
      </c>
      <c r="C28" s="245" t="s">
        <v>1009</v>
      </c>
      <c r="D28" s="245" t="s">
        <v>1010</v>
      </c>
      <c r="E28" s="521" t="s">
        <v>542</v>
      </c>
      <c r="F28" s="338">
        <v>110000</v>
      </c>
      <c r="G28" s="244">
        <v>55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44342</v>
      </c>
      <c r="B29" s="244">
        <v>539097</v>
      </c>
      <c r="C29" s="245" t="s">
        <v>1009</v>
      </c>
      <c r="D29" s="245" t="s">
        <v>1010</v>
      </c>
      <c r="E29" s="245" t="s">
        <v>543</v>
      </c>
      <c r="F29" s="338">
        <v>45000</v>
      </c>
      <c r="G29" s="244">
        <v>55.91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44342</v>
      </c>
      <c r="B30" s="244">
        <v>531337</v>
      </c>
      <c r="C30" s="245" t="s">
        <v>1039</v>
      </c>
      <c r="D30" s="245" t="s">
        <v>1040</v>
      </c>
      <c r="E30" s="521" t="s">
        <v>542</v>
      </c>
      <c r="F30" s="338">
        <v>720000</v>
      </c>
      <c r="G30" s="244">
        <v>7.36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44342</v>
      </c>
      <c r="B31" s="244">
        <v>522287</v>
      </c>
      <c r="C31" s="245" t="s">
        <v>421</v>
      </c>
      <c r="D31" s="245" t="s">
        <v>1041</v>
      </c>
      <c r="E31" s="521" t="s">
        <v>542</v>
      </c>
      <c r="F31" s="338">
        <v>2827724</v>
      </c>
      <c r="G31" s="244">
        <v>425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44342</v>
      </c>
      <c r="B32" s="244">
        <v>522287</v>
      </c>
      <c r="C32" s="245" t="s">
        <v>421</v>
      </c>
      <c r="D32" s="245" t="s">
        <v>1042</v>
      </c>
      <c r="E32" s="245" t="s">
        <v>543</v>
      </c>
      <c r="F32" s="338">
        <v>2888800</v>
      </c>
      <c r="G32" s="244">
        <v>425.01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44342</v>
      </c>
      <c r="B33" s="244">
        <v>505523</v>
      </c>
      <c r="C33" s="245" t="s">
        <v>1043</v>
      </c>
      <c r="D33" s="245" t="s">
        <v>1044</v>
      </c>
      <c r="E33" s="521" t="s">
        <v>543</v>
      </c>
      <c r="F33" s="338">
        <v>1200000</v>
      </c>
      <c r="G33" s="244">
        <v>0.56999999999999995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44342</v>
      </c>
      <c r="B34" s="244">
        <v>539519</v>
      </c>
      <c r="C34" s="245" t="s">
        <v>1045</v>
      </c>
      <c r="D34" s="245" t="s">
        <v>1046</v>
      </c>
      <c r="E34" s="245" t="s">
        <v>542</v>
      </c>
      <c r="F34" s="338">
        <v>35000</v>
      </c>
      <c r="G34" s="244">
        <v>18.149999999999999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44342</v>
      </c>
      <c r="B35" s="244">
        <v>539519</v>
      </c>
      <c r="C35" s="245" t="s">
        <v>1045</v>
      </c>
      <c r="D35" s="245" t="s">
        <v>1047</v>
      </c>
      <c r="E35" s="521" t="s">
        <v>543</v>
      </c>
      <c r="F35" s="338">
        <v>56465</v>
      </c>
      <c r="G35" s="244">
        <v>18.21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44342</v>
      </c>
      <c r="B36" s="244">
        <v>539519</v>
      </c>
      <c r="C36" s="245" t="s">
        <v>1045</v>
      </c>
      <c r="D36" s="245" t="s">
        <v>1048</v>
      </c>
      <c r="E36" s="245" t="s">
        <v>542</v>
      </c>
      <c r="F36" s="338">
        <v>50000</v>
      </c>
      <c r="G36" s="244">
        <v>18.2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44342</v>
      </c>
      <c r="B37" s="244">
        <v>539519</v>
      </c>
      <c r="C37" s="245" t="s">
        <v>1045</v>
      </c>
      <c r="D37" s="245" t="s">
        <v>1049</v>
      </c>
      <c r="E37" s="521" t="s">
        <v>543</v>
      </c>
      <c r="F37" s="338">
        <v>40000</v>
      </c>
      <c r="G37" s="244">
        <v>18.2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44342</v>
      </c>
      <c r="B38" s="244">
        <v>526723</v>
      </c>
      <c r="C38" s="245" t="s">
        <v>1050</v>
      </c>
      <c r="D38" s="245" t="s">
        <v>1051</v>
      </c>
      <c r="E38" s="245" t="s">
        <v>543</v>
      </c>
      <c r="F38" s="338">
        <v>60000</v>
      </c>
      <c r="G38" s="244">
        <v>60.14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44342</v>
      </c>
      <c r="B39" s="244">
        <v>539287</v>
      </c>
      <c r="C39" s="245" t="s">
        <v>1052</v>
      </c>
      <c r="D39" s="245" t="s">
        <v>1053</v>
      </c>
      <c r="E39" s="521" t="s">
        <v>543</v>
      </c>
      <c r="F39" s="338">
        <v>55212</v>
      </c>
      <c r="G39" s="244">
        <v>28.13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44342</v>
      </c>
      <c r="B40" s="244">
        <v>506852</v>
      </c>
      <c r="C40" s="245" t="s">
        <v>1011</v>
      </c>
      <c r="D40" s="245" t="s">
        <v>851</v>
      </c>
      <c r="E40" s="521" t="s">
        <v>542</v>
      </c>
      <c r="F40" s="338">
        <v>149475</v>
      </c>
      <c r="G40" s="244">
        <v>83.35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44342</v>
      </c>
      <c r="B41" s="244">
        <v>506852</v>
      </c>
      <c r="C41" s="245" t="s">
        <v>1011</v>
      </c>
      <c r="D41" s="245" t="s">
        <v>851</v>
      </c>
      <c r="E41" s="245" t="s">
        <v>543</v>
      </c>
      <c r="F41" s="338">
        <v>167216</v>
      </c>
      <c r="G41" s="244">
        <v>83.18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44342</v>
      </c>
      <c r="B42" s="244">
        <v>506122</v>
      </c>
      <c r="C42" s="245" t="s">
        <v>1054</v>
      </c>
      <c r="D42" s="245" t="s">
        <v>1055</v>
      </c>
      <c r="E42" s="245" t="s">
        <v>542</v>
      </c>
      <c r="F42" s="338">
        <v>2065</v>
      </c>
      <c r="G42" s="244">
        <v>59.94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44342</v>
      </c>
      <c r="B43" s="244">
        <v>539561</v>
      </c>
      <c r="C43" s="245" t="s">
        <v>1056</v>
      </c>
      <c r="D43" s="245" t="s">
        <v>1057</v>
      </c>
      <c r="E43" s="521" t="s">
        <v>543</v>
      </c>
      <c r="F43" s="338">
        <v>25000</v>
      </c>
      <c r="G43" s="244">
        <v>88.29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44342</v>
      </c>
      <c r="B44" s="244">
        <v>532527</v>
      </c>
      <c r="C44" s="245" t="s">
        <v>1058</v>
      </c>
      <c r="D44" s="245" t="s">
        <v>1059</v>
      </c>
      <c r="E44" s="521" t="s">
        <v>542</v>
      </c>
      <c r="F44" s="338">
        <v>208498</v>
      </c>
      <c r="G44" s="244">
        <v>663.75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44342</v>
      </c>
      <c r="B45" s="244">
        <v>532527</v>
      </c>
      <c r="C45" s="245" t="s">
        <v>1058</v>
      </c>
      <c r="D45" s="245" t="s">
        <v>1059</v>
      </c>
      <c r="E45" s="245" t="s">
        <v>543</v>
      </c>
      <c r="F45" s="338">
        <v>57488</v>
      </c>
      <c r="G45" s="244">
        <v>667.9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44342</v>
      </c>
      <c r="B46" s="244">
        <v>540259</v>
      </c>
      <c r="C46" s="245" t="s">
        <v>983</v>
      </c>
      <c r="D46" s="245" t="s">
        <v>1060</v>
      </c>
      <c r="E46" s="521" t="s">
        <v>542</v>
      </c>
      <c r="F46" s="338">
        <v>10136</v>
      </c>
      <c r="G46" s="244">
        <v>11.55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44342</v>
      </c>
      <c r="B47" s="244">
        <v>540259</v>
      </c>
      <c r="C47" s="245" t="s">
        <v>983</v>
      </c>
      <c r="D47" s="245" t="s">
        <v>1060</v>
      </c>
      <c r="E47" s="245" t="s">
        <v>543</v>
      </c>
      <c r="F47" s="338">
        <v>81478</v>
      </c>
      <c r="G47" s="244">
        <v>11.26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44342</v>
      </c>
      <c r="B48" s="244">
        <v>540259</v>
      </c>
      <c r="C48" s="245" t="s">
        <v>983</v>
      </c>
      <c r="D48" s="245" t="s">
        <v>1061</v>
      </c>
      <c r="E48" s="521" t="s">
        <v>542</v>
      </c>
      <c r="F48" s="338">
        <v>82010</v>
      </c>
      <c r="G48" s="244">
        <v>11.15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44342</v>
      </c>
      <c r="B49" s="244">
        <v>540259</v>
      </c>
      <c r="C49" s="245" t="s">
        <v>983</v>
      </c>
      <c r="D49" s="245" t="s">
        <v>1061</v>
      </c>
      <c r="E49" s="521" t="s">
        <v>543</v>
      </c>
      <c r="F49" s="338">
        <v>109985</v>
      </c>
      <c r="G49" s="244">
        <v>11.21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44342</v>
      </c>
      <c r="B50" s="244">
        <v>540259</v>
      </c>
      <c r="C50" s="245" t="s">
        <v>983</v>
      </c>
      <c r="D50" s="245" t="s">
        <v>1062</v>
      </c>
      <c r="E50" s="245" t="s">
        <v>543</v>
      </c>
      <c r="F50" s="338">
        <v>100000</v>
      </c>
      <c r="G50" s="244">
        <v>11.15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44342</v>
      </c>
      <c r="B51" s="244">
        <v>532070</v>
      </c>
      <c r="C51" s="245" t="s">
        <v>1063</v>
      </c>
      <c r="D51" s="245" t="s">
        <v>1064</v>
      </c>
      <c r="E51" s="245" t="s">
        <v>543</v>
      </c>
      <c r="F51" s="338">
        <v>47567</v>
      </c>
      <c r="G51" s="244">
        <v>12.07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44342</v>
      </c>
      <c r="B52" s="244" t="s">
        <v>997</v>
      </c>
      <c r="C52" s="245" t="s">
        <v>998</v>
      </c>
      <c r="D52" s="245" t="s">
        <v>1065</v>
      </c>
      <c r="E52" s="245" t="s">
        <v>542</v>
      </c>
      <c r="F52" s="338">
        <v>66312</v>
      </c>
      <c r="G52" s="244">
        <v>1356.58</v>
      </c>
      <c r="H52" s="315" t="s">
        <v>839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44342</v>
      </c>
      <c r="B53" s="244" t="s">
        <v>997</v>
      </c>
      <c r="C53" s="245" t="s">
        <v>998</v>
      </c>
      <c r="D53" s="245" t="s">
        <v>851</v>
      </c>
      <c r="E53" s="521" t="s">
        <v>542</v>
      </c>
      <c r="F53" s="338">
        <v>23384</v>
      </c>
      <c r="G53" s="244">
        <v>1329.82</v>
      </c>
      <c r="H53" s="315" t="s">
        <v>839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44342</v>
      </c>
      <c r="B54" s="244" t="s">
        <v>997</v>
      </c>
      <c r="C54" s="245" t="s">
        <v>998</v>
      </c>
      <c r="D54" s="245" t="s">
        <v>1066</v>
      </c>
      <c r="E54" s="521" t="s">
        <v>542</v>
      </c>
      <c r="F54" s="338">
        <v>101646</v>
      </c>
      <c r="G54" s="244">
        <v>1372.22</v>
      </c>
      <c r="H54" s="315" t="s">
        <v>839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44342</v>
      </c>
      <c r="B55" s="244" t="s">
        <v>997</v>
      </c>
      <c r="C55" s="245" t="s">
        <v>998</v>
      </c>
      <c r="D55" s="245" t="s">
        <v>1067</v>
      </c>
      <c r="E55" s="245" t="s">
        <v>542</v>
      </c>
      <c r="F55" s="338">
        <v>100000</v>
      </c>
      <c r="G55" s="244">
        <v>1280.99</v>
      </c>
      <c r="H55" s="315" t="s">
        <v>839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44342</v>
      </c>
      <c r="B56" s="244" t="s">
        <v>997</v>
      </c>
      <c r="C56" s="245" t="s">
        <v>998</v>
      </c>
      <c r="D56" s="245" t="s">
        <v>1014</v>
      </c>
      <c r="E56" s="245" t="s">
        <v>542</v>
      </c>
      <c r="F56" s="338">
        <v>45057</v>
      </c>
      <c r="G56" s="244">
        <v>1269.06</v>
      </c>
      <c r="H56" s="315" t="s">
        <v>839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44342</v>
      </c>
      <c r="B57" s="244" t="s">
        <v>1068</v>
      </c>
      <c r="C57" s="245" t="s">
        <v>1069</v>
      </c>
      <c r="D57" s="245" t="s">
        <v>902</v>
      </c>
      <c r="E57" s="521" t="s">
        <v>542</v>
      </c>
      <c r="F57" s="338">
        <v>671648</v>
      </c>
      <c r="G57" s="244">
        <v>109.91</v>
      </c>
      <c r="H57" s="315" t="s">
        <v>839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44342</v>
      </c>
      <c r="B58" s="244" t="s">
        <v>318</v>
      </c>
      <c r="C58" s="245" t="s">
        <v>1070</v>
      </c>
      <c r="D58" s="245" t="s">
        <v>902</v>
      </c>
      <c r="E58" s="245" t="s">
        <v>542</v>
      </c>
      <c r="F58" s="338">
        <v>1086293</v>
      </c>
      <c r="G58" s="244">
        <v>84.25</v>
      </c>
      <c r="H58" s="315" t="s">
        <v>839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44342</v>
      </c>
      <c r="B59" s="244" t="s">
        <v>305</v>
      </c>
      <c r="C59" s="245" t="s">
        <v>1071</v>
      </c>
      <c r="D59" s="245" t="s">
        <v>902</v>
      </c>
      <c r="E59" s="245" t="s">
        <v>542</v>
      </c>
      <c r="F59" s="338">
        <v>420555</v>
      </c>
      <c r="G59" s="244">
        <v>874.44</v>
      </c>
      <c r="H59" s="315" t="s">
        <v>839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44342</v>
      </c>
      <c r="B60" s="244" t="s">
        <v>305</v>
      </c>
      <c r="C60" s="245" t="s">
        <v>1071</v>
      </c>
      <c r="D60" s="245" t="s">
        <v>1072</v>
      </c>
      <c r="E60" s="245" t="s">
        <v>542</v>
      </c>
      <c r="F60" s="338">
        <v>296147</v>
      </c>
      <c r="G60" s="244">
        <v>878.78</v>
      </c>
      <c r="H60" s="315" t="s">
        <v>839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44342</v>
      </c>
      <c r="B61" s="244" t="s">
        <v>1073</v>
      </c>
      <c r="C61" s="245" t="s">
        <v>1074</v>
      </c>
      <c r="D61" s="245" t="s">
        <v>1075</v>
      </c>
      <c r="E61" s="245" t="s">
        <v>542</v>
      </c>
      <c r="F61" s="338">
        <v>11400</v>
      </c>
      <c r="G61" s="244">
        <v>9.5399999999999991</v>
      </c>
      <c r="H61" s="315" t="s">
        <v>839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44342</v>
      </c>
      <c r="B62" s="244" t="s">
        <v>1076</v>
      </c>
      <c r="C62" s="222" t="s">
        <v>1077</v>
      </c>
      <c r="D62" s="222" t="s">
        <v>851</v>
      </c>
      <c r="E62" s="245" t="s">
        <v>542</v>
      </c>
      <c r="F62" s="338">
        <v>1486813</v>
      </c>
      <c r="G62" s="244">
        <v>34.69</v>
      </c>
      <c r="H62" s="315" t="s">
        <v>839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44342</v>
      </c>
      <c r="B63" s="244" t="s">
        <v>89</v>
      </c>
      <c r="C63" s="245" t="s">
        <v>1012</v>
      </c>
      <c r="D63" s="245" t="s">
        <v>1078</v>
      </c>
      <c r="E63" s="245" t="s">
        <v>542</v>
      </c>
      <c r="F63" s="338">
        <v>9528348</v>
      </c>
      <c r="G63" s="244">
        <v>17.260000000000002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44342</v>
      </c>
      <c r="B64" s="244" t="s">
        <v>1079</v>
      </c>
      <c r="C64" s="245" t="s">
        <v>1080</v>
      </c>
      <c r="D64" s="245" t="s">
        <v>1081</v>
      </c>
      <c r="E64" s="245" t="s">
        <v>542</v>
      </c>
      <c r="F64" s="338">
        <v>90000</v>
      </c>
      <c r="G64" s="244">
        <v>62.67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44342</v>
      </c>
      <c r="B65" s="244" t="s">
        <v>383</v>
      </c>
      <c r="C65" s="245" t="s">
        <v>1082</v>
      </c>
      <c r="D65" s="245" t="s">
        <v>902</v>
      </c>
      <c r="E65" s="245" t="s">
        <v>542</v>
      </c>
      <c r="F65" s="338">
        <v>2421829</v>
      </c>
      <c r="G65" s="244">
        <v>53.43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44342</v>
      </c>
      <c r="B66" s="244" t="s">
        <v>1039</v>
      </c>
      <c r="C66" s="245" t="s">
        <v>1083</v>
      </c>
      <c r="D66" s="245" t="s">
        <v>1013</v>
      </c>
      <c r="E66" s="245" t="s">
        <v>542</v>
      </c>
      <c r="F66" s="338">
        <v>610875</v>
      </c>
      <c r="G66" s="244">
        <v>7.18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44342</v>
      </c>
      <c r="B67" s="244" t="s">
        <v>1039</v>
      </c>
      <c r="C67" s="245" t="s">
        <v>1083</v>
      </c>
      <c r="D67" s="245" t="s">
        <v>1040</v>
      </c>
      <c r="E67" s="245" t="s">
        <v>542</v>
      </c>
      <c r="F67" s="338">
        <v>1202000</v>
      </c>
      <c r="G67" s="244">
        <v>7.05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44342</v>
      </c>
      <c r="B68" s="244" t="s">
        <v>130</v>
      </c>
      <c r="C68" s="245" t="s">
        <v>1084</v>
      </c>
      <c r="D68" s="245" t="s">
        <v>902</v>
      </c>
      <c r="E68" s="245" t="s">
        <v>542</v>
      </c>
      <c r="F68" s="338">
        <v>719359</v>
      </c>
      <c r="G68" s="244">
        <v>831.71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44342</v>
      </c>
      <c r="B69" s="244" t="s">
        <v>1085</v>
      </c>
      <c r="C69" s="245" t="s">
        <v>1086</v>
      </c>
      <c r="D69" s="245" t="s">
        <v>902</v>
      </c>
      <c r="E69" s="245" t="s">
        <v>542</v>
      </c>
      <c r="F69" s="338">
        <v>136439</v>
      </c>
      <c r="G69" s="244">
        <v>124.61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44342</v>
      </c>
      <c r="B70" s="244" t="s">
        <v>1085</v>
      </c>
      <c r="C70" s="245" t="s">
        <v>1086</v>
      </c>
      <c r="D70" s="245" t="s">
        <v>1087</v>
      </c>
      <c r="E70" s="245" t="s">
        <v>542</v>
      </c>
      <c r="F70" s="338">
        <v>100604</v>
      </c>
      <c r="G70" s="244">
        <v>126.66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44342</v>
      </c>
      <c r="B71" s="244" t="s">
        <v>432</v>
      </c>
      <c r="C71" s="245" t="s">
        <v>1088</v>
      </c>
      <c r="D71" s="245" t="s">
        <v>1089</v>
      </c>
      <c r="E71" s="245" t="s">
        <v>542</v>
      </c>
      <c r="F71" s="338">
        <v>144080</v>
      </c>
      <c r="G71" s="244">
        <v>2537.7199999999998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44342</v>
      </c>
      <c r="B72" s="244" t="s">
        <v>1090</v>
      </c>
      <c r="C72" s="245" t="s">
        <v>1091</v>
      </c>
      <c r="D72" s="245" t="s">
        <v>1092</v>
      </c>
      <c r="E72" s="245" t="s">
        <v>542</v>
      </c>
      <c r="F72" s="338">
        <v>80000</v>
      </c>
      <c r="G72" s="244">
        <v>12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44342</v>
      </c>
      <c r="B73" s="244" t="s">
        <v>1093</v>
      </c>
      <c r="C73" s="245" t="s">
        <v>1094</v>
      </c>
      <c r="D73" s="245" t="s">
        <v>1095</v>
      </c>
      <c r="E73" s="245" t="s">
        <v>542</v>
      </c>
      <c r="F73" s="338">
        <v>1000000</v>
      </c>
      <c r="G73" s="244">
        <v>12.1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44342</v>
      </c>
      <c r="B74" s="244" t="s">
        <v>1096</v>
      </c>
      <c r="C74" s="245" t="s">
        <v>1097</v>
      </c>
      <c r="D74" s="245" t="s">
        <v>1014</v>
      </c>
      <c r="E74" s="245" t="s">
        <v>542</v>
      </c>
      <c r="F74" s="338">
        <v>250050</v>
      </c>
      <c r="G74" s="244">
        <v>90.6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44342</v>
      </c>
      <c r="B75" s="244" t="s">
        <v>1098</v>
      </c>
      <c r="C75" s="245" t="s">
        <v>1099</v>
      </c>
      <c r="D75" s="245" t="s">
        <v>902</v>
      </c>
      <c r="E75" s="245" t="s">
        <v>542</v>
      </c>
      <c r="F75" s="338">
        <v>94775</v>
      </c>
      <c r="G75" s="244">
        <v>153.1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44342</v>
      </c>
      <c r="B76" s="244" t="s">
        <v>973</v>
      </c>
      <c r="C76" s="245" t="s">
        <v>974</v>
      </c>
      <c r="D76" s="245" t="s">
        <v>851</v>
      </c>
      <c r="E76" s="245" t="s">
        <v>542</v>
      </c>
      <c r="F76" s="338">
        <v>198991</v>
      </c>
      <c r="G76" s="244">
        <v>62.7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44342</v>
      </c>
      <c r="B77" s="244" t="s">
        <v>1100</v>
      </c>
      <c r="C77" s="245" t="s">
        <v>1101</v>
      </c>
      <c r="D77" s="245" t="s">
        <v>1060</v>
      </c>
      <c r="E77" s="245" t="s">
        <v>542</v>
      </c>
      <c r="F77" s="338">
        <v>95432</v>
      </c>
      <c r="G77" s="244">
        <v>239.54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44342</v>
      </c>
      <c r="B78" s="244" t="s">
        <v>1102</v>
      </c>
      <c r="C78" s="245" t="s">
        <v>1103</v>
      </c>
      <c r="D78" s="245" t="s">
        <v>1060</v>
      </c>
      <c r="E78" s="245" t="s">
        <v>542</v>
      </c>
      <c r="F78" s="338">
        <v>5800000</v>
      </c>
      <c r="G78" s="244">
        <v>1.05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44342</v>
      </c>
      <c r="B79" s="244" t="s">
        <v>997</v>
      </c>
      <c r="C79" s="245" t="s">
        <v>998</v>
      </c>
      <c r="D79" s="245" t="s">
        <v>851</v>
      </c>
      <c r="E79" s="245" t="s">
        <v>543</v>
      </c>
      <c r="F79" s="338">
        <v>105903</v>
      </c>
      <c r="G79" s="244">
        <v>1309.73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44342</v>
      </c>
      <c r="B80" s="244" t="s">
        <v>997</v>
      </c>
      <c r="C80" s="245" t="s">
        <v>998</v>
      </c>
      <c r="D80" s="245" t="s">
        <v>1065</v>
      </c>
      <c r="E80" s="245" t="s">
        <v>543</v>
      </c>
      <c r="F80" s="338">
        <v>82947</v>
      </c>
      <c r="G80" s="244">
        <v>1317.57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44342</v>
      </c>
      <c r="B81" s="244" t="s">
        <v>997</v>
      </c>
      <c r="C81" s="245" t="s">
        <v>998</v>
      </c>
      <c r="D81" s="245" t="s">
        <v>1014</v>
      </c>
      <c r="E81" s="245" t="s">
        <v>543</v>
      </c>
      <c r="F81" s="338">
        <v>72169</v>
      </c>
      <c r="G81" s="244">
        <v>1320.74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44342</v>
      </c>
      <c r="B82" s="244" t="s">
        <v>1015</v>
      </c>
      <c r="C82" s="245" t="s">
        <v>1016</v>
      </c>
      <c r="D82" s="245" t="s">
        <v>1017</v>
      </c>
      <c r="E82" s="245" t="s">
        <v>543</v>
      </c>
      <c r="F82" s="338">
        <v>304976</v>
      </c>
      <c r="G82" s="244">
        <v>69.989999999999995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44342</v>
      </c>
      <c r="B83" s="244" t="s">
        <v>1104</v>
      </c>
      <c r="C83" s="245" t="s">
        <v>1105</v>
      </c>
      <c r="D83" s="245" t="s">
        <v>851</v>
      </c>
      <c r="E83" s="245" t="s">
        <v>543</v>
      </c>
      <c r="F83" s="338">
        <v>86198</v>
      </c>
      <c r="G83" s="244">
        <v>24.05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44342</v>
      </c>
      <c r="B84" s="244" t="s">
        <v>1068</v>
      </c>
      <c r="C84" s="245" t="s">
        <v>1069</v>
      </c>
      <c r="D84" s="245" t="s">
        <v>902</v>
      </c>
      <c r="E84" s="245" t="s">
        <v>543</v>
      </c>
      <c r="F84" s="338">
        <v>671648</v>
      </c>
      <c r="G84" s="244">
        <v>109.99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44342</v>
      </c>
      <c r="B85" s="244" t="s">
        <v>318</v>
      </c>
      <c r="C85" s="245" t="s">
        <v>1070</v>
      </c>
      <c r="D85" s="245" t="s">
        <v>902</v>
      </c>
      <c r="E85" s="245" t="s">
        <v>543</v>
      </c>
      <c r="F85" s="338">
        <v>1086293</v>
      </c>
      <c r="G85" s="244">
        <v>84.21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44342</v>
      </c>
      <c r="B86" s="244" t="s">
        <v>305</v>
      </c>
      <c r="C86" s="245" t="s">
        <v>1071</v>
      </c>
      <c r="D86" s="245" t="s">
        <v>902</v>
      </c>
      <c r="E86" s="245" t="s">
        <v>543</v>
      </c>
      <c r="F86" s="338">
        <v>420555</v>
      </c>
      <c r="G86" s="244">
        <v>875.67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44342</v>
      </c>
      <c r="B87" s="244" t="s">
        <v>305</v>
      </c>
      <c r="C87" s="245" t="s">
        <v>1071</v>
      </c>
      <c r="D87" s="245" t="s">
        <v>1072</v>
      </c>
      <c r="E87" s="245" t="s">
        <v>543</v>
      </c>
      <c r="F87" s="338">
        <v>293149</v>
      </c>
      <c r="G87" s="244">
        <v>881.02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44342</v>
      </c>
      <c r="B88" s="244" t="s">
        <v>1073</v>
      </c>
      <c r="C88" s="245" t="s">
        <v>1074</v>
      </c>
      <c r="D88" s="245" t="s">
        <v>1075</v>
      </c>
      <c r="E88" s="245" t="s">
        <v>543</v>
      </c>
      <c r="F88" s="338">
        <v>84100</v>
      </c>
      <c r="G88" s="244">
        <v>9.8000000000000007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44342</v>
      </c>
      <c r="B89" s="244" t="s">
        <v>1076</v>
      </c>
      <c r="C89" s="245" t="s">
        <v>1077</v>
      </c>
      <c r="D89" s="245" t="s">
        <v>851</v>
      </c>
      <c r="E89" s="245" t="s">
        <v>543</v>
      </c>
      <c r="F89" s="338">
        <v>1452475</v>
      </c>
      <c r="G89" s="244">
        <v>34.9</v>
      </c>
      <c r="H89" s="315" t="s">
        <v>839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44342</v>
      </c>
      <c r="B90" s="244" t="s">
        <v>89</v>
      </c>
      <c r="C90" s="245" t="s">
        <v>1012</v>
      </c>
      <c r="D90" s="245" t="s">
        <v>1078</v>
      </c>
      <c r="E90" s="245" t="s">
        <v>543</v>
      </c>
      <c r="F90" s="338">
        <v>2028348</v>
      </c>
      <c r="G90" s="244">
        <v>17.309999999999999</v>
      </c>
      <c r="H90" s="315" t="s">
        <v>839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44342</v>
      </c>
      <c r="B91" s="244" t="s">
        <v>1079</v>
      </c>
      <c r="C91" s="245" t="s">
        <v>1080</v>
      </c>
      <c r="D91" s="245" t="s">
        <v>1106</v>
      </c>
      <c r="E91" s="245" t="s">
        <v>543</v>
      </c>
      <c r="F91" s="338">
        <v>388710</v>
      </c>
      <c r="G91" s="244">
        <v>62.35</v>
      </c>
      <c r="H91" s="315" t="s">
        <v>839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44342</v>
      </c>
      <c r="B92" s="244" t="s">
        <v>1079</v>
      </c>
      <c r="C92" s="245" t="s">
        <v>1080</v>
      </c>
      <c r="D92" s="245" t="s">
        <v>1107</v>
      </c>
      <c r="E92" s="245" t="s">
        <v>543</v>
      </c>
      <c r="F92" s="338">
        <v>241500</v>
      </c>
      <c r="G92" s="244">
        <v>63.95</v>
      </c>
      <c r="H92" s="315" t="s">
        <v>839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44342</v>
      </c>
      <c r="B93" s="244" t="s">
        <v>383</v>
      </c>
      <c r="C93" s="245" t="s">
        <v>1082</v>
      </c>
      <c r="D93" s="245" t="s">
        <v>902</v>
      </c>
      <c r="E93" s="245" t="s">
        <v>543</v>
      </c>
      <c r="F93" s="338">
        <v>2421829</v>
      </c>
      <c r="G93" s="244">
        <v>53.31</v>
      </c>
      <c r="H93" s="315" t="s">
        <v>839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44342</v>
      </c>
      <c r="B94" s="244" t="s">
        <v>1039</v>
      </c>
      <c r="C94" s="245" t="s">
        <v>1083</v>
      </c>
      <c r="D94" s="245" t="s">
        <v>1013</v>
      </c>
      <c r="E94" s="245" t="s">
        <v>543</v>
      </c>
      <c r="F94" s="338">
        <v>447660</v>
      </c>
      <c r="G94" s="244">
        <v>7.19</v>
      </c>
      <c r="H94" s="315" t="s">
        <v>839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44342</v>
      </c>
      <c r="B95" s="244" t="s">
        <v>1039</v>
      </c>
      <c r="C95" s="245" t="s">
        <v>1083</v>
      </c>
      <c r="D95" s="245" t="s">
        <v>1108</v>
      </c>
      <c r="E95" s="245" t="s">
        <v>543</v>
      </c>
      <c r="F95" s="338">
        <v>700000</v>
      </c>
      <c r="G95" s="244">
        <v>7.23</v>
      </c>
      <c r="H95" s="315" t="s">
        <v>839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44342</v>
      </c>
      <c r="B96" s="244" t="s">
        <v>1039</v>
      </c>
      <c r="C96" s="245" t="s">
        <v>1083</v>
      </c>
      <c r="D96" s="245" t="s">
        <v>1107</v>
      </c>
      <c r="E96" s="245" t="s">
        <v>543</v>
      </c>
      <c r="F96" s="338">
        <v>2550000</v>
      </c>
      <c r="G96" s="244">
        <v>7.19</v>
      </c>
      <c r="H96" s="315" t="s">
        <v>839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44342</v>
      </c>
      <c r="B97" s="244" t="s">
        <v>130</v>
      </c>
      <c r="C97" s="245" t="s">
        <v>1084</v>
      </c>
      <c r="D97" s="245" t="s">
        <v>902</v>
      </c>
      <c r="E97" s="245" t="s">
        <v>543</v>
      </c>
      <c r="F97" s="338">
        <v>719359</v>
      </c>
      <c r="G97" s="244">
        <v>831.86</v>
      </c>
      <c r="H97" s="315" t="s">
        <v>839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44342</v>
      </c>
      <c r="B98" s="244" t="s">
        <v>1085</v>
      </c>
      <c r="C98" s="245" t="s">
        <v>1086</v>
      </c>
      <c r="D98" s="245" t="s">
        <v>1087</v>
      </c>
      <c r="E98" s="245" t="s">
        <v>543</v>
      </c>
      <c r="F98" s="338">
        <v>100668</v>
      </c>
      <c r="G98" s="244">
        <v>126.8</v>
      </c>
      <c r="H98" s="315" t="s">
        <v>839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44342</v>
      </c>
      <c r="B99" s="244" t="s">
        <v>1085</v>
      </c>
      <c r="C99" s="245" t="s">
        <v>1086</v>
      </c>
      <c r="D99" s="245" t="s">
        <v>902</v>
      </c>
      <c r="E99" s="245" t="s">
        <v>543</v>
      </c>
      <c r="F99" s="338">
        <v>136439</v>
      </c>
      <c r="G99" s="244">
        <v>124.71</v>
      </c>
      <c r="H99" s="315" t="s">
        <v>839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44342</v>
      </c>
      <c r="B100" s="244" t="s">
        <v>1093</v>
      </c>
      <c r="C100" s="245" t="s">
        <v>1094</v>
      </c>
      <c r="D100" s="245" t="s">
        <v>1109</v>
      </c>
      <c r="E100" s="245" t="s">
        <v>543</v>
      </c>
      <c r="F100" s="338">
        <v>360593</v>
      </c>
      <c r="G100" s="244">
        <v>12.1</v>
      </c>
      <c r="H100" s="315" t="s">
        <v>839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44342</v>
      </c>
      <c r="B101" s="244" t="s">
        <v>1093</v>
      </c>
      <c r="C101" s="245" t="s">
        <v>1094</v>
      </c>
      <c r="D101" s="245" t="s">
        <v>1110</v>
      </c>
      <c r="E101" s="245" t="s">
        <v>543</v>
      </c>
      <c r="F101" s="338">
        <v>900000</v>
      </c>
      <c r="G101" s="244">
        <v>12.1</v>
      </c>
      <c r="H101" s="315" t="s">
        <v>839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44342</v>
      </c>
      <c r="B102" s="244" t="s">
        <v>1111</v>
      </c>
      <c r="C102" s="245" t="s">
        <v>661</v>
      </c>
      <c r="D102" s="245" t="s">
        <v>1112</v>
      </c>
      <c r="E102" s="245" t="s">
        <v>543</v>
      </c>
      <c r="F102" s="338">
        <v>1113529</v>
      </c>
      <c r="G102" s="244">
        <v>21.14</v>
      </c>
      <c r="H102" s="315" t="s">
        <v>839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44342</v>
      </c>
      <c r="B103" s="244" t="s">
        <v>1096</v>
      </c>
      <c r="C103" s="245" t="s">
        <v>1097</v>
      </c>
      <c r="D103" s="245" t="s">
        <v>1014</v>
      </c>
      <c r="E103" s="245" t="s">
        <v>543</v>
      </c>
      <c r="F103" s="338">
        <v>150042</v>
      </c>
      <c r="G103" s="244">
        <v>90.65</v>
      </c>
      <c r="H103" s="315" t="s">
        <v>839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44342</v>
      </c>
      <c r="B104" s="244" t="s">
        <v>1096</v>
      </c>
      <c r="C104" s="245" t="s">
        <v>1097</v>
      </c>
      <c r="D104" s="245" t="s">
        <v>1113</v>
      </c>
      <c r="E104" s="245" t="s">
        <v>543</v>
      </c>
      <c r="F104" s="338">
        <v>275000</v>
      </c>
      <c r="G104" s="244">
        <v>90.65</v>
      </c>
      <c r="H104" s="315" t="s">
        <v>839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44342</v>
      </c>
      <c r="B105" s="244" t="s">
        <v>1114</v>
      </c>
      <c r="C105" s="245" t="s">
        <v>1115</v>
      </c>
      <c r="D105" s="245" t="s">
        <v>1116</v>
      </c>
      <c r="E105" s="245" t="s">
        <v>543</v>
      </c>
      <c r="F105" s="338">
        <v>150000</v>
      </c>
      <c r="G105" s="244">
        <v>167.51</v>
      </c>
      <c r="H105" s="315" t="s">
        <v>839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44342</v>
      </c>
      <c r="B106" s="244" t="s">
        <v>999</v>
      </c>
      <c r="C106" s="245" t="s">
        <v>1000</v>
      </c>
      <c r="D106" s="245" t="s">
        <v>1117</v>
      </c>
      <c r="E106" s="245" t="s">
        <v>543</v>
      </c>
      <c r="F106" s="338">
        <v>3186811</v>
      </c>
      <c r="G106" s="244">
        <v>58.92</v>
      </c>
      <c r="H106" s="315" t="s">
        <v>839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44342</v>
      </c>
      <c r="B107" s="244" t="s">
        <v>1118</v>
      </c>
      <c r="C107" s="245" t="s">
        <v>1119</v>
      </c>
      <c r="D107" s="245" t="s">
        <v>1120</v>
      </c>
      <c r="E107" s="245" t="s">
        <v>543</v>
      </c>
      <c r="F107" s="338">
        <v>57000</v>
      </c>
      <c r="G107" s="244">
        <v>108.88</v>
      </c>
      <c r="H107" s="315" t="s">
        <v>839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44342</v>
      </c>
      <c r="B108" s="244" t="s">
        <v>1121</v>
      </c>
      <c r="C108" s="245" t="s">
        <v>1122</v>
      </c>
      <c r="D108" s="245" t="s">
        <v>1123</v>
      </c>
      <c r="E108" s="245" t="s">
        <v>543</v>
      </c>
      <c r="F108" s="338">
        <v>416717</v>
      </c>
      <c r="G108" s="244">
        <v>338.14</v>
      </c>
      <c r="H108" s="315" t="s">
        <v>839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44342</v>
      </c>
      <c r="B109" s="244" t="s">
        <v>1098</v>
      </c>
      <c r="C109" s="245" t="s">
        <v>1099</v>
      </c>
      <c r="D109" s="245" t="s">
        <v>902</v>
      </c>
      <c r="E109" s="245" t="s">
        <v>543</v>
      </c>
      <c r="F109" s="338">
        <v>94775</v>
      </c>
      <c r="G109" s="244">
        <v>153.19</v>
      </c>
      <c r="H109" s="315" t="s">
        <v>839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44342</v>
      </c>
      <c r="B110" s="244" t="s">
        <v>973</v>
      </c>
      <c r="C110" s="245" t="s">
        <v>974</v>
      </c>
      <c r="D110" s="245" t="s">
        <v>851</v>
      </c>
      <c r="E110" s="245" t="s">
        <v>543</v>
      </c>
      <c r="F110" s="338">
        <v>300000</v>
      </c>
      <c r="G110" s="244">
        <v>62.7</v>
      </c>
      <c r="H110" s="315" t="s">
        <v>839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44342</v>
      </c>
      <c r="B111" s="244" t="s">
        <v>1124</v>
      </c>
      <c r="C111" s="245" t="s">
        <v>1125</v>
      </c>
      <c r="D111" s="245" t="s">
        <v>1126</v>
      </c>
      <c r="E111" s="245" t="s">
        <v>543</v>
      </c>
      <c r="F111" s="338">
        <v>48000</v>
      </c>
      <c r="G111" s="244">
        <v>1006.92</v>
      </c>
      <c r="H111" s="315" t="s">
        <v>839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44342</v>
      </c>
      <c r="B112" s="244" t="s">
        <v>1100</v>
      </c>
      <c r="C112" s="245" t="s">
        <v>1101</v>
      </c>
      <c r="D112" s="245" t="s">
        <v>1060</v>
      </c>
      <c r="E112" s="245" t="s">
        <v>543</v>
      </c>
      <c r="F112" s="338">
        <v>60562</v>
      </c>
      <c r="G112" s="244">
        <v>237.42</v>
      </c>
      <c r="H112" s="315" t="s">
        <v>839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44342</v>
      </c>
      <c r="B113" s="244" t="s">
        <v>1102</v>
      </c>
      <c r="C113" s="245" t="s">
        <v>1103</v>
      </c>
      <c r="D113" s="245" t="s">
        <v>1127</v>
      </c>
      <c r="E113" s="245" t="s">
        <v>543</v>
      </c>
      <c r="F113" s="338">
        <v>2000000</v>
      </c>
      <c r="G113" s="244">
        <v>1.05</v>
      </c>
      <c r="H113" s="315" t="s">
        <v>839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44342</v>
      </c>
      <c r="B114" s="244" t="s">
        <v>1102</v>
      </c>
      <c r="C114" s="245" t="s">
        <v>1103</v>
      </c>
      <c r="D114" s="245" t="s">
        <v>1128</v>
      </c>
      <c r="E114" s="245" t="s">
        <v>543</v>
      </c>
      <c r="F114" s="338">
        <v>1500000</v>
      </c>
      <c r="G114" s="244">
        <v>1.05</v>
      </c>
      <c r="H114" s="315" t="s">
        <v>839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44342</v>
      </c>
      <c r="B115" s="244" t="s">
        <v>1102</v>
      </c>
      <c r="C115" s="245" t="s">
        <v>1103</v>
      </c>
      <c r="D115" s="245" t="s">
        <v>1129</v>
      </c>
      <c r="E115" s="245" t="s">
        <v>543</v>
      </c>
      <c r="F115" s="338">
        <v>2500000</v>
      </c>
      <c r="G115" s="244">
        <v>1.05</v>
      </c>
      <c r="H115" s="315" t="s">
        <v>839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3"/>
  <sheetViews>
    <sheetView zoomScale="83" zoomScaleNormal="85" workbookViewId="0">
      <selection activeCell="P50" sqref="P50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44343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52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51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842</v>
      </c>
      <c r="G10" s="364">
        <v>1370</v>
      </c>
      <c r="H10" s="359"/>
      <c r="I10" s="356" t="s">
        <v>843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51" customFormat="1" ht="14.25">
      <c r="A11" s="470">
        <v>2</v>
      </c>
      <c r="B11" s="509">
        <v>44295</v>
      </c>
      <c r="C11" s="471"/>
      <c r="D11" s="424" t="s">
        <v>365</v>
      </c>
      <c r="E11" s="472" t="s">
        <v>557</v>
      </c>
      <c r="F11" s="422">
        <v>1440</v>
      </c>
      <c r="G11" s="473">
        <v>1370</v>
      </c>
      <c r="H11" s="472">
        <v>1545</v>
      </c>
      <c r="I11" s="474" t="s">
        <v>845</v>
      </c>
      <c r="J11" s="423" t="s">
        <v>947</v>
      </c>
      <c r="K11" s="423">
        <f t="shared" ref="K11" si="0">H11-F11</f>
        <v>105</v>
      </c>
      <c r="L11" s="453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75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51" customFormat="1" ht="14.25">
      <c r="A12" s="470">
        <v>3</v>
      </c>
      <c r="B12" s="442">
        <v>44301</v>
      </c>
      <c r="C12" s="471"/>
      <c r="D12" s="424" t="s">
        <v>744</v>
      </c>
      <c r="E12" s="472" t="s">
        <v>557</v>
      </c>
      <c r="F12" s="422">
        <v>4125</v>
      </c>
      <c r="G12" s="473">
        <v>3850</v>
      </c>
      <c r="H12" s="472">
        <v>4390</v>
      </c>
      <c r="I12" s="474" t="s">
        <v>846</v>
      </c>
      <c r="J12" s="423" t="s">
        <v>901</v>
      </c>
      <c r="K12" s="423">
        <f t="shared" ref="K12" si="3">H12-F12</f>
        <v>265</v>
      </c>
      <c r="L12" s="453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75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51" customFormat="1" ht="14.25">
      <c r="A13" s="470">
        <v>4</v>
      </c>
      <c r="B13" s="442">
        <v>44313</v>
      </c>
      <c r="C13" s="471"/>
      <c r="D13" s="424" t="s">
        <v>242</v>
      </c>
      <c r="E13" s="472" t="s">
        <v>557</v>
      </c>
      <c r="F13" s="422">
        <v>492.5</v>
      </c>
      <c r="G13" s="473">
        <v>460</v>
      </c>
      <c r="H13" s="472">
        <v>524</v>
      </c>
      <c r="I13" s="474">
        <v>550</v>
      </c>
      <c r="J13" s="423" t="s">
        <v>872</v>
      </c>
      <c r="K13" s="423">
        <f t="shared" ref="K13" si="6">H13-F13</f>
        <v>31.5</v>
      </c>
      <c r="L13" s="453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75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51" customFormat="1" ht="14.25">
      <c r="A14" s="340">
        <v>5</v>
      </c>
      <c r="B14" s="354">
        <v>44314</v>
      </c>
      <c r="C14" s="355"/>
      <c r="D14" s="391" t="s">
        <v>852</v>
      </c>
      <c r="E14" s="359" t="s">
        <v>557</v>
      </c>
      <c r="F14" s="364" t="s">
        <v>853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51" customFormat="1" ht="14.25">
      <c r="A15" s="470">
        <v>6</v>
      </c>
      <c r="B15" s="509">
        <v>44315</v>
      </c>
      <c r="C15" s="471"/>
      <c r="D15" s="424" t="s">
        <v>855</v>
      </c>
      <c r="E15" s="472" t="s">
        <v>557</v>
      </c>
      <c r="F15" s="422">
        <v>300</v>
      </c>
      <c r="G15" s="473">
        <v>278</v>
      </c>
      <c r="H15" s="472">
        <v>318</v>
      </c>
      <c r="I15" s="474" t="s">
        <v>856</v>
      </c>
      <c r="J15" s="423" t="s">
        <v>937</v>
      </c>
      <c r="K15" s="423">
        <f t="shared" ref="K15" si="9">H15-F15</f>
        <v>18</v>
      </c>
      <c r="L15" s="453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75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51" customFormat="1" ht="14.25">
      <c r="A16" s="470">
        <v>7</v>
      </c>
      <c r="B16" s="442">
        <v>44319</v>
      </c>
      <c r="C16" s="471"/>
      <c r="D16" s="424" t="s">
        <v>59</v>
      </c>
      <c r="E16" s="472" t="s">
        <v>557</v>
      </c>
      <c r="F16" s="422">
        <v>1750</v>
      </c>
      <c r="G16" s="473">
        <v>1635</v>
      </c>
      <c r="H16" s="472">
        <v>1857.5</v>
      </c>
      <c r="I16" s="474">
        <v>1950</v>
      </c>
      <c r="J16" s="423" t="s">
        <v>900</v>
      </c>
      <c r="K16" s="423">
        <f t="shared" ref="K16" si="12">H16-F16</f>
        <v>107.5</v>
      </c>
      <c r="L16" s="453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75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51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861</v>
      </c>
      <c r="G17" s="364">
        <v>619</v>
      </c>
      <c r="H17" s="359"/>
      <c r="I17" s="356" t="s">
        <v>862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51" customFormat="1" ht="14.25">
      <c r="A18" s="470">
        <v>9</v>
      </c>
      <c r="B18" s="509">
        <v>44333</v>
      </c>
      <c r="C18" s="471"/>
      <c r="D18" s="424" t="s">
        <v>260</v>
      </c>
      <c r="E18" s="472" t="s">
        <v>557</v>
      </c>
      <c r="F18" s="473">
        <v>3535</v>
      </c>
      <c r="G18" s="473">
        <v>3340</v>
      </c>
      <c r="H18" s="472">
        <v>3752.5</v>
      </c>
      <c r="I18" s="474" t="s">
        <v>938</v>
      </c>
      <c r="J18" s="423" t="s">
        <v>957</v>
      </c>
      <c r="K18" s="423">
        <f t="shared" ref="K18" si="15">H18-F18</f>
        <v>217.5</v>
      </c>
      <c r="L18" s="453">
        <f t="shared" ref="L18" si="16">(F18*-0.8)/100</f>
        <v>-28.28</v>
      </c>
      <c r="M18" s="421">
        <f t="shared" ref="M18" si="17">(K18+L18)/F18</f>
        <v>5.3527581329561529E-2</v>
      </c>
      <c r="N18" s="423" t="s">
        <v>556</v>
      </c>
      <c r="O18" s="475">
        <v>44335</v>
      </c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51" customFormat="1" ht="14.25">
      <c r="A19" s="470">
        <v>10</v>
      </c>
      <c r="B19" s="442">
        <v>44335</v>
      </c>
      <c r="C19" s="471"/>
      <c r="D19" s="424" t="s">
        <v>960</v>
      </c>
      <c r="E19" s="472" t="s">
        <v>557</v>
      </c>
      <c r="F19" s="473">
        <v>141.5</v>
      </c>
      <c r="G19" s="473">
        <v>129</v>
      </c>
      <c r="H19" s="472">
        <v>155</v>
      </c>
      <c r="I19" s="474" t="s">
        <v>961</v>
      </c>
      <c r="J19" s="423" t="s">
        <v>913</v>
      </c>
      <c r="K19" s="423">
        <f t="shared" ref="K19" si="18">H19-F19</f>
        <v>13.5</v>
      </c>
      <c r="L19" s="453">
        <f t="shared" ref="L19" si="19">(F19*-0.8)/100</f>
        <v>-1.1320000000000001</v>
      </c>
      <c r="M19" s="421">
        <f t="shared" ref="M19" si="20">(K19+L19)/F19</f>
        <v>8.7406360424028273E-2</v>
      </c>
      <c r="N19" s="423" t="s">
        <v>556</v>
      </c>
      <c r="O19" s="475">
        <v>44341</v>
      </c>
      <c r="P19" s="432"/>
      <c r="Q19" s="4"/>
      <c r="R19" s="43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51" customFormat="1" ht="14.25">
      <c r="A20" s="340">
        <v>11</v>
      </c>
      <c r="B20" s="354">
        <v>44337</v>
      </c>
      <c r="C20" s="355"/>
      <c r="D20" s="391" t="s">
        <v>466</v>
      </c>
      <c r="E20" s="359" t="s">
        <v>557</v>
      </c>
      <c r="F20" s="364" t="s">
        <v>978</v>
      </c>
      <c r="G20" s="364">
        <v>555</v>
      </c>
      <c r="H20" s="359"/>
      <c r="I20" s="356" t="s">
        <v>979</v>
      </c>
      <c r="J20" s="361" t="s">
        <v>558</v>
      </c>
      <c r="K20" s="361"/>
      <c r="L20" s="369"/>
      <c r="M20" s="333"/>
      <c r="N20" s="342"/>
      <c r="O20" s="339"/>
      <c r="P20" s="432"/>
      <c r="Q20" s="4"/>
      <c r="R20" s="43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451" customFormat="1" ht="14.25">
      <c r="A21" s="340">
        <v>12</v>
      </c>
      <c r="B21" s="354">
        <v>44340</v>
      </c>
      <c r="C21" s="355"/>
      <c r="D21" s="391" t="s">
        <v>418</v>
      </c>
      <c r="E21" s="359" t="s">
        <v>557</v>
      </c>
      <c r="F21" s="368" t="s">
        <v>995</v>
      </c>
      <c r="G21" s="364">
        <v>217.5</v>
      </c>
      <c r="H21" s="359"/>
      <c r="I21" s="356" t="s">
        <v>996</v>
      </c>
      <c r="J21" s="361" t="s">
        <v>558</v>
      </c>
      <c r="K21" s="361"/>
      <c r="L21" s="369"/>
      <c r="M21" s="333"/>
      <c r="N21" s="342"/>
      <c r="O21" s="339"/>
      <c r="P21" s="432"/>
      <c r="Q21" s="4"/>
      <c r="R21" s="433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451" customFormat="1" ht="14.25">
      <c r="A22" s="340">
        <v>13</v>
      </c>
      <c r="B22" s="354">
        <v>44342</v>
      </c>
      <c r="C22" s="355"/>
      <c r="D22" s="391" t="s">
        <v>402</v>
      </c>
      <c r="E22" s="359" t="s">
        <v>557</v>
      </c>
      <c r="F22" s="368" t="s">
        <v>1018</v>
      </c>
      <c r="G22" s="364">
        <v>2650</v>
      </c>
      <c r="H22" s="359"/>
      <c r="I22" s="356" t="s">
        <v>1019</v>
      </c>
      <c r="J22" s="361" t="s">
        <v>558</v>
      </c>
      <c r="K22" s="361"/>
      <c r="L22" s="369"/>
      <c r="M22" s="333"/>
      <c r="N22" s="342"/>
      <c r="O22" s="339"/>
      <c r="P22" s="432"/>
      <c r="Q22" s="4"/>
      <c r="R22" s="433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340"/>
      <c r="B23" s="354"/>
      <c r="C23" s="355"/>
      <c r="D23" s="366"/>
      <c r="E23" s="359"/>
      <c r="F23" s="359"/>
      <c r="G23" s="364"/>
      <c r="H23" s="359"/>
      <c r="I23" s="356"/>
      <c r="J23" s="361"/>
      <c r="K23" s="361"/>
      <c r="L23" s="369"/>
      <c r="M23" s="333"/>
      <c r="N23" s="342"/>
      <c r="O23" s="339"/>
      <c r="P23" s="432"/>
      <c r="Q23" s="4"/>
      <c r="R23" s="433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412"/>
      <c r="B24" s="413"/>
      <c r="C24" s="414"/>
      <c r="D24" s="415"/>
      <c r="E24" s="416"/>
      <c r="F24" s="416"/>
      <c r="G24" s="379"/>
      <c r="H24" s="416"/>
      <c r="I24" s="417"/>
      <c r="J24" s="380"/>
      <c r="K24" s="380"/>
      <c r="L24" s="418"/>
      <c r="M24" s="76"/>
      <c r="N24" s="419"/>
      <c r="O24" s="420"/>
      <c r="P24" s="362"/>
      <c r="Q24" s="61"/>
      <c r="R24" s="312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4.25">
      <c r="A25" s="412"/>
      <c r="B25" s="413"/>
      <c r="C25" s="414"/>
      <c r="D25" s="415"/>
      <c r="E25" s="416"/>
      <c r="F25" s="416"/>
      <c r="G25" s="379"/>
      <c r="H25" s="416"/>
      <c r="I25" s="417"/>
      <c r="J25" s="380"/>
      <c r="K25" s="380"/>
      <c r="L25" s="418"/>
      <c r="M25" s="76"/>
      <c r="N25" s="419"/>
      <c r="O25" s="420"/>
      <c r="P25" s="362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2" customHeight="1">
      <c r="A26" s="20" t="s">
        <v>560</v>
      </c>
      <c r="B26" s="21"/>
      <c r="C26" s="22"/>
      <c r="D26" s="23"/>
      <c r="E26" s="24"/>
      <c r="F26" s="25"/>
      <c r="G26" s="25"/>
      <c r="H26" s="25"/>
      <c r="I26" s="25"/>
      <c r="J26" s="62"/>
      <c r="K26" s="25"/>
      <c r="L26" s="370"/>
      <c r="M26" s="35"/>
      <c r="N26" s="62"/>
      <c r="O26" s="63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6" t="s">
        <v>561</v>
      </c>
      <c r="B27" s="20"/>
      <c r="C27" s="20"/>
      <c r="D27" s="20"/>
      <c r="F27" s="27" t="s">
        <v>562</v>
      </c>
      <c r="G27" s="14"/>
      <c r="H27" s="28"/>
      <c r="I27" s="33"/>
      <c r="J27" s="64"/>
      <c r="K27" s="65"/>
      <c r="L27" s="371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 t="s">
        <v>563</v>
      </c>
      <c r="B28" s="20"/>
      <c r="C28" s="20"/>
      <c r="D28" s="20"/>
      <c r="E28" s="29"/>
      <c r="F28" s="27" t="s">
        <v>564</v>
      </c>
      <c r="G28" s="14"/>
      <c r="H28" s="28"/>
      <c r="I28" s="33"/>
      <c r="J28" s="64"/>
      <c r="K28" s="65"/>
      <c r="L28" s="371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/>
      <c r="B29" s="20"/>
      <c r="C29" s="20"/>
      <c r="D29" s="20"/>
      <c r="E29" s="29"/>
      <c r="F29" s="14"/>
      <c r="G29" s="14"/>
      <c r="H29" s="28"/>
      <c r="I29" s="33"/>
      <c r="J29" s="68"/>
      <c r="K29" s="65"/>
      <c r="L29" s="371"/>
      <c r="M29" s="14"/>
      <c r="N29" s="69"/>
      <c r="O29" s="5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>
      <c r="A30" s="8"/>
      <c r="B30" s="30" t="s">
        <v>565</v>
      </c>
      <c r="C30" s="30"/>
      <c r="D30" s="30"/>
      <c r="E30" s="30"/>
      <c r="F30" s="31"/>
      <c r="G30" s="29"/>
      <c r="H30" s="29"/>
      <c r="I30" s="70"/>
      <c r="J30" s="71"/>
      <c r="K30" s="72"/>
      <c r="L30" s="372"/>
      <c r="M30" s="9"/>
      <c r="N30" s="8"/>
      <c r="O30" s="50"/>
      <c r="P30" s="4"/>
      <c r="R30" s="79"/>
      <c r="S30" s="13"/>
      <c r="T30" s="13"/>
      <c r="U30" s="13"/>
      <c r="V30" s="13"/>
      <c r="W30" s="13"/>
      <c r="X30" s="13"/>
      <c r="Y30" s="13"/>
      <c r="Z30" s="13"/>
    </row>
    <row r="31" spans="1:38" s="3" customFormat="1" ht="38.25">
      <c r="A31" s="17" t="s">
        <v>16</v>
      </c>
      <c r="B31" s="18" t="s">
        <v>534</v>
      </c>
      <c r="C31" s="18"/>
      <c r="D31" s="19" t="s">
        <v>545</v>
      </c>
      <c r="E31" s="18" t="s">
        <v>546</v>
      </c>
      <c r="F31" s="18" t="s">
        <v>547</v>
      </c>
      <c r="G31" s="18" t="s">
        <v>566</v>
      </c>
      <c r="H31" s="18" t="s">
        <v>549</v>
      </c>
      <c r="I31" s="18" t="s">
        <v>550</v>
      </c>
      <c r="J31" s="18" t="s">
        <v>551</v>
      </c>
      <c r="K31" s="59" t="s">
        <v>567</v>
      </c>
      <c r="L31" s="373" t="s">
        <v>818</v>
      </c>
      <c r="M31" s="60" t="s">
        <v>817</v>
      </c>
      <c r="N31" s="18" t="s">
        <v>554</v>
      </c>
      <c r="O31" s="75" t="s">
        <v>555</v>
      </c>
      <c r="P31" s="4"/>
      <c r="Q31" s="37"/>
      <c r="R31" s="35"/>
      <c r="S31" s="35"/>
      <c r="T31" s="35"/>
    </row>
    <row r="32" spans="1:38" s="350" customFormat="1" ht="15" customHeight="1">
      <c r="A32" s="443">
        <v>1</v>
      </c>
      <c r="B32" s="442">
        <v>44306</v>
      </c>
      <c r="C32" s="444"/>
      <c r="D32" s="445" t="s">
        <v>848</v>
      </c>
      <c r="E32" s="422" t="s">
        <v>557</v>
      </c>
      <c r="F32" s="422">
        <v>510</v>
      </c>
      <c r="G32" s="446">
        <v>494</v>
      </c>
      <c r="H32" s="446">
        <v>526</v>
      </c>
      <c r="I32" s="422" t="s">
        <v>849</v>
      </c>
      <c r="J32" s="423" t="s">
        <v>886</v>
      </c>
      <c r="K32" s="423">
        <f>H32-F32</f>
        <v>16</v>
      </c>
      <c r="L32" s="453">
        <f>(F32*-0.7)/100</f>
        <v>-3.57</v>
      </c>
      <c r="M32" s="421">
        <f>(K32+L32)/F32</f>
        <v>2.4372549019607843E-2</v>
      </c>
      <c r="N32" s="423" t="s">
        <v>556</v>
      </c>
      <c r="O32" s="475">
        <v>44323</v>
      </c>
      <c r="P32" s="4"/>
      <c r="Q32" s="4"/>
      <c r="R32" s="31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2</v>
      </c>
      <c r="B33" s="442">
        <v>44314</v>
      </c>
      <c r="C33" s="444"/>
      <c r="D33" s="445" t="s">
        <v>854</v>
      </c>
      <c r="E33" s="422" t="s">
        <v>557</v>
      </c>
      <c r="F33" s="422">
        <v>1500</v>
      </c>
      <c r="G33" s="446">
        <v>1450</v>
      </c>
      <c r="H33" s="446">
        <v>1541</v>
      </c>
      <c r="I33" s="422">
        <v>1600</v>
      </c>
      <c r="J33" s="423" t="s">
        <v>914</v>
      </c>
      <c r="K33" s="423">
        <f t="shared" ref="K33" si="21">H33-F33</f>
        <v>41</v>
      </c>
      <c r="L33" s="453">
        <f>(F33*-0.7)/100</f>
        <v>-10.5</v>
      </c>
      <c r="M33" s="421">
        <f t="shared" ref="M33" si="22">(K33+L33)/F33</f>
        <v>2.0333333333333332E-2</v>
      </c>
      <c r="N33" s="423" t="s">
        <v>556</v>
      </c>
      <c r="O33" s="475">
        <v>44328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43">
        <v>3</v>
      </c>
      <c r="B34" s="442">
        <v>44316</v>
      </c>
      <c r="C34" s="444"/>
      <c r="D34" s="445" t="s">
        <v>372</v>
      </c>
      <c r="E34" s="422" t="s">
        <v>557</v>
      </c>
      <c r="F34" s="422">
        <v>533.5</v>
      </c>
      <c r="G34" s="446">
        <v>517</v>
      </c>
      <c r="H34" s="446">
        <v>548.5</v>
      </c>
      <c r="I34" s="422" t="s">
        <v>847</v>
      </c>
      <c r="J34" s="423" t="s">
        <v>883</v>
      </c>
      <c r="K34" s="423">
        <f t="shared" ref="K34:K42" si="23">H34-F34</f>
        <v>15</v>
      </c>
      <c r="L34" s="453">
        <f>(F34*-0.7)/100</f>
        <v>-3.7344999999999997</v>
      </c>
      <c r="M34" s="421">
        <f t="shared" ref="M34" si="24">(K34+L34)/F34</f>
        <v>2.1116213683223993E-2</v>
      </c>
      <c r="N34" s="423" t="s">
        <v>556</v>
      </c>
      <c r="O34" s="475">
        <v>44323</v>
      </c>
      <c r="P34" s="4"/>
      <c r="Q34" s="4"/>
      <c r="R34" s="314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4</v>
      </c>
      <c r="B35" s="442">
        <v>44319</v>
      </c>
      <c r="C35" s="444"/>
      <c r="D35" s="445" t="s">
        <v>175</v>
      </c>
      <c r="E35" s="422" t="s">
        <v>557</v>
      </c>
      <c r="F35" s="422">
        <v>651</v>
      </c>
      <c r="G35" s="446">
        <v>630</v>
      </c>
      <c r="H35" s="446">
        <v>663</v>
      </c>
      <c r="I35" s="422">
        <v>690</v>
      </c>
      <c r="J35" s="423" t="s">
        <v>857</v>
      </c>
      <c r="K35" s="423">
        <f t="shared" si="23"/>
        <v>12</v>
      </c>
      <c r="L35" s="453">
        <f>(F35*-0.07)/100</f>
        <v>-0.45570000000000005</v>
      </c>
      <c r="M35" s="421">
        <f t="shared" ref="M35:M36" si="25">(K35+L35)/F35</f>
        <v>1.7733179723502305E-2</v>
      </c>
      <c r="N35" s="423" t="s">
        <v>556</v>
      </c>
      <c r="O35" s="462">
        <v>44319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78">
        <v>5</v>
      </c>
      <c r="B36" s="479">
        <v>44319</v>
      </c>
      <c r="C36" s="480"/>
      <c r="D36" s="481" t="s">
        <v>87</v>
      </c>
      <c r="E36" s="482" t="s">
        <v>557</v>
      </c>
      <c r="F36" s="482">
        <v>543</v>
      </c>
      <c r="G36" s="483">
        <v>524</v>
      </c>
      <c r="H36" s="483">
        <v>524</v>
      </c>
      <c r="I36" s="482" t="s">
        <v>860</v>
      </c>
      <c r="J36" s="484" t="s">
        <v>894</v>
      </c>
      <c r="K36" s="484">
        <f t="shared" si="23"/>
        <v>-19</v>
      </c>
      <c r="L36" s="485">
        <f t="shared" ref="L36:L42" si="26">(F36*-0.7)/100</f>
        <v>-3.8009999999999997</v>
      </c>
      <c r="M36" s="486">
        <f t="shared" si="25"/>
        <v>-4.1990791896869245E-2</v>
      </c>
      <c r="N36" s="484" t="s">
        <v>620</v>
      </c>
      <c r="O36" s="487">
        <v>44326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6</v>
      </c>
      <c r="B37" s="442">
        <v>44320</v>
      </c>
      <c r="C37" s="444"/>
      <c r="D37" s="445" t="s">
        <v>68</v>
      </c>
      <c r="E37" s="422" t="s">
        <v>557</v>
      </c>
      <c r="F37" s="422">
        <v>558.5</v>
      </c>
      <c r="G37" s="446">
        <v>544</v>
      </c>
      <c r="H37" s="446">
        <v>574</v>
      </c>
      <c r="I37" s="422" t="s">
        <v>871</v>
      </c>
      <c r="J37" s="423" t="s">
        <v>881</v>
      </c>
      <c r="K37" s="423">
        <f t="shared" si="23"/>
        <v>15.5</v>
      </c>
      <c r="L37" s="453">
        <f t="shared" si="26"/>
        <v>-3.9095</v>
      </c>
      <c r="M37" s="421">
        <f t="shared" ref="M37" si="27">(K37+L37)/F37</f>
        <v>2.0752909579230081E-2</v>
      </c>
      <c r="N37" s="423" t="s">
        <v>556</v>
      </c>
      <c r="O37" s="475">
        <v>44326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7</v>
      </c>
      <c r="B38" s="442">
        <v>44321</v>
      </c>
      <c r="C38" s="444"/>
      <c r="D38" s="445" t="s">
        <v>324</v>
      </c>
      <c r="E38" s="422" t="s">
        <v>557</v>
      </c>
      <c r="F38" s="422">
        <v>526</v>
      </c>
      <c r="G38" s="446">
        <v>510</v>
      </c>
      <c r="H38" s="446">
        <v>535</v>
      </c>
      <c r="I38" s="422">
        <v>550</v>
      </c>
      <c r="J38" s="423" t="s">
        <v>799</v>
      </c>
      <c r="K38" s="423">
        <f t="shared" si="23"/>
        <v>9</v>
      </c>
      <c r="L38" s="453">
        <f t="shared" si="26"/>
        <v>-3.6819999999999999</v>
      </c>
      <c r="M38" s="421">
        <f t="shared" ref="M38:M39" si="28">(K38+L38)/F38</f>
        <v>1.0110266159695817E-2</v>
      </c>
      <c r="N38" s="423" t="s">
        <v>556</v>
      </c>
      <c r="O38" s="475">
        <v>44322</v>
      </c>
      <c r="P38" s="4"/>
      <c r="Q38" s="4"/>
      <c r="R38" s="31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8</v>
      </c>
      <c r="B39" s="442">
        <v>44321</v>
      </c>
      <c r="C39" s="444"/>
      <c r="D39" s="445" t="s">
        <v>292</v>
      </c>
      <c r="E39" s="422" t="s">
        <v>557</v>
      </c>
      <c r="F39" s="422">
        <v>326.5</v>
      </c>
      <c r="G39" s="446">
        <v>317</v>
      </c>
      <c r="H39" s="446">
        <v>338</v>
      </c>
      <c r="I39" s="422">
        <v>345</v>
      </c>
      <c r="J39" s="423" t="s">
        <v>903</v>
      </c>
      <c r="K39" s="423">
        <f t="shared" si="23"/>
        <v>11.5</v>
      </c>
      <c r="L39" s="453">
        <f t="shared" si="26"/>
        <v>-2.2854999999999999</v>
      </c>
      <c r="M39" s="421">
        <f t="shared" si="28"/>
        <v>2.822205206738132E-2</v>
      </c>
      <c r="N39" s="423" t="s">
        <v>556</v>
      </c>
      <c r="O39" s="475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443">
        <v>9</v>
      </c>
      <c r="B40" s="442">
        <v>44323</v>
      </c>
      <c r="C40" s="444"/>
      <c r="D40" s="445" t="s">
        <v>888</v>
      </c>
      <c r="E40" s="422" t="s">
        <v>557</v>
      </c>
      <c r="F40" s="422">
        <v>609</v>
      </c>
      <c r="G40" s="446">
        <v>590</v>
      </c>
      <c r="H40" s="446">
        <v>628</v>
      </c>
      <c r="I40" s="422">
        <v>650</v>
      </c>
      <c r="J40" s="423" t="s">
        <v>896</v>
      </c>
      <c r="K40" s="423">
        <f t="shared" si="23"/>
        <v>19</v>
      </c>
      <c r="L40" s="453">
        <f t="shared" si="26"/>
        <v>-4.2629999999999999</v>
      </c>
      <c r="M40" s="421">
        <f t="shared" ref="M40" si="29">(K40+L40)/F40</f>
        <v>2.4198686371100165E-2</v>
      </c>
      <c r="N40" s="423" t="s">
        <v>556</v>
      </c>
      <c r="O40" s="475">
        <v>44326</v>
      </c>
      <c r="P40" s="4"/>
      <c r="Q40" s="4"/>
      <c r="R40" s="314" t="s">
        <v>792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10</v>
      </c>
      <c r="B41" s="442">
        <v>44323</v>
      </c>
      <c r="C41" s="444"/>
      <c r="D41" s="445" t="s">
        <v>740</v>
      </c>
      <c r="E41" s="422" t="s">
        <v>557</v>
      </c>
      <c r="F41" s="422">
        <v>802.5</v>
      </c>
      <c r="G41" s="446">
        <v>778</v>
      </c>
      <c r="H41" s="446">
        <v>825</v>
      </c>
      <c r="I41" s="422" t="s">
        <v>891</v>
      </c>
      <c r="J41" s="423" t="s">
        <v>895</v>
      </c>
      <c r="K41" s="423">
        <f t="shared" si="23"/>
        <v>22.5</v>
      </c>
      <c r="L41" s="453">
        <f t="shared" si="26"/>
        <v>-5.6174999999999997</v>
      </c>
      <c r="M41" s="421">
        <f t="shared" ref="M41" si="30">(K41+L41)/F41</f>
        <v>2.1037383177570094E-2</v>
      </c>
      <c r="N41" s="423" t="s">
        <v>556</v>
      </c>
      <c r="O41" s="475">
        <v>44326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88">
        <v>11</v>
      </c>
      <c r="B42" s="489">
        <v>44326</v>
      </c>
      <c r="C42" s="490"/>
      <c r="D42" s="491" t="s">
        <v>372</v>
      </c>
      <c r="E42" s="492" t="s">
        <v>557</v>
      </c>
      <c r="F42" s="492">
        <v>530</v>
      </c>
      <c r="G42" s="493">
        <v>515</v>
      </c>
      <c r="H42" s="493">
        <v>530</v>
      </c>
      <c r="I42" s="492" t="s">
        <v>847</v>
      </c>
      <c r="J42" s="494" t="s">
        <v>665</v>
      </c>
      <c r="K42" s="494">
        <f t="shared" si="23"/>
        <v>0</v>
      </c>
      <c r="L42" s="495">
        <f t="shared" si="26"/>
        <v>-3.71</v>
      </c>
      <c r="M42" s="496">
        <f t="shared" ref="M42:M43" si="31">(K42+L42)/F42</f>
        <v>-7.0000000000000001E-3</v>
      </c>
      <c r="N42" s="494" t="s">
        <v>665</v>
      </c>
      <c r="O42" s="497">
        <v>44327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43">
        <v>12</v>
      </c>
      <c r="B43" s="442">
        <v>44326</v>
      </c>
      <c r="C43" s="444"/>
      <c r="D43" s="445" t="s">
        <v>50</v>
      </c>
      <c r="E43" s="422" t="s">
        <v>557</v>
      </c>
      <c r="F43" s="422">
        <v>2550</v>
      </c>
      <c r="G43" s="446">
        <v>2475</v>
      </c>
      <c r="H43" s="446">
        <v>2620</v>
      </c>
      <c r="I43" s="422" t="s">
        <v>897</v>
      </c>
      <c r="J43" s="423" t="s">
        <v>731</v>
      </c>
      <c r="K43" s="423">
        <f>H43-F43</f>
        <v>70</v>
      </c>
      <c r="L43" s="453">
        <f>(F43*-0.7)/100</f>
        <v>-17.850000000000001</v>
      </c>
      <c r="M43" s="421">
        <f t="shared" si="31"/>
        <v>2.0450980392156863E-2</v>
      </c>
      <c r="N43" s="423" t="s">
        <v>556</v>
      </c>
      <c r="O43" s="475">
        <v>44330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43">
        <v>13</v>
      </c>
      <c r="B44" s="442">
        <v>44327</v>
      </c>
      <c r="C44" s="444"/>
      <c r="D44" s="445" t="s">
        <v>160</v>
      </c>
      <c r="E44" s="422" t="s">
        <v>557</v>
      </c>
      <c r="F44" s="422">
        <v>1837</v>
      </c>
      <c r="G44" s="446">
        <v>1780</v>
      </c>
      <c r="H44" s="446">
        <v>1877.5</v>
      </c>
      <c r="I44" s="422" t="s">
        <v>910</v>
      </c>
      <c r="J44" s="423" t="s">
        <v>904</v>
      </c>
      <c r="K44" s="423">
        <f>H44-F44</f>
        <v>40.5</v>
      </c>
      <c r="L44" s="453">
        <f>(F44*-0.07)/100</f>
        <v>-1.2859</v>
      </c>
      <c r="M44" s="421">
        <f t="shared" ref="M44:M45" si="32">(K44+L44)/F44</f>
        <v>2.1346815459989114E-2</v>
      </c>
      <c r="N44" s="423" t="s">
        <v>556</v>
      </c>
      <c r="O44" s="462">
        <v>44327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478">
        <v>14</v>
      </c>
      <c r="B45" s="479">
        <v>44327</v>
      </c>
      <c r="C45" s="480"/>
      <c r="D45" s="481" t="s">
        <v>174</v>
      </c>
      <c r="E45" s="482" t="s">
        <v>557</v>
      </c>
      <c r="F45" s="482">
        <v>846.5</v>
      </c>
      <c r="G45" s="483">
        <v>820</v>
      </c>
      <c r="H45" s="483">
        <v>820</v>
      </c>
      <c r="I45" s="482">
        <v>895</v>
      </c>
      <c r="J45" s="484" t="s">
        <v>915</v>
      </c>
      <c r="K45" s="484">
        <f t="shared" ref="K45" si="33">H45-F45</f>
        <v>-26.5</v>
      </c>
      <c r="L45" s="485">
        <f t="shared" ref="L45" si="34">(F45*-0.7)/100</f>
        <v>-5.9254999999999995</v>
      </c>
      <c r="M45" s="486">
        <f t="shared" si="32"/>
        <v>-3.8305375073833428E-2</v>
      </c>
      <c r="N45" s="484" t="s">
        <v>620</v>
      </c>
      <c r="O45" s="487">
        <v>44328</v>
      </c>
      <c r="P45" s="4"/>
      <c r="Q45" s="4"/>
      <c r="R45" s="31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78">
        <v>15</v>
      </c>
      <c r="B46" s="479">
        <v>44328</v>
      </c>
      <c r="C46" s="480"/>
      <c r="D46" s="481" t="s">
        <v>372</v>
      </c>
      <c r="E46" s="482" t="s">
        <v>557</v>
      </c>
      <c r="F46" s="482">
        <v>524</v>
      </c>
      <c r="G46" s="483">
        <v>507</v>
      </c>
      <c r="H46" s="483">
        <v>507</v>
      </c>
      <c r="I46" s="482">
        <v>560</v>
      </c>
      <c r="J46" s="484" t="s">
        <v>927</v>
      </c>
      <c r="K46" s="484">
        <f t="shared" ref="K46" si="35">H46-F46</f>
        <v>-17</v>
      </c>
      <c r="L46" s="485">
        <f t="shared" ref="L46" si="36">(F46*-0.7)/100</f>
        <v>-3.6679999999999997</v>
      </c>
      <c r="M46" s="486">
        <f t="shared" ref="M46" si="37">(K46+L46)/F46</f>
        <v>-3.9442748091603051E-2</v>
      </c>
      <c r="N46" s="484" t="s">
        <v>620</v>
      </c>
      <c r="O46" s="487">
        <v>44330</v>
      </c>
      <c r="P46" s="4"/>
      <c r="Q46" s="4"/>
      <c r="R46" s="31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>
        <v>16</v>
      </c>
      <c r="B47" s="397">
        <v>44330</v>
      </c>
      <c r="C47" s="400"/>
      <c r="D47" s="367" t="s">
        <v>120</v>
      </c>
      <c r="E47" s="368" t="s">
        <v>557</v>
      </c>
      <c r="F47" s="368" t="s">
        <v>928</v>
      </c>
      <c r="G47" s="401">
        <v>497</v>
      </c>
      <c r="H47" s="401"/>
      <c r="I47" s="368" t="s">
        <v>929</v>
      </c>
      <c r="J47" s="334" t="s">
        <v>558</v>
      </c>
      <c r="K47" s="334"/>
      <c r="L47" s="383"/>
      <c r="M47" s="381"/>
      <c r="N47" s="361"/>
      <c r="O47" s="374"/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443">
        <v>17</v>
      </c>
      <c r="B48" s="442">
        <v>44330</v>
      </c>
      <c r="C48" s="444"/>
      <c r="D48" s="445" t="s">
        <v>321</v>
      </c>
      <c r="E48" s="422" t="s">
        <v>557</v>
      </c>
      <c r="F48" s="422">
        <v>292</v>
      </c>
      <c r="G48" s="446">
        <v>284</v>
      </c>
      <c r="H48" s="446">
        <v>298.5</v>
      </c>
      <c r="I48" s="422">
        <v>310</v>
      </c>
      <c r="J48" s="423" t="s">
        <v>874</v>
      </c>
      <c r="K48" s="423">
        <f>H48-F48</f>
        <v>6.5</v>
      </c>
      <c r="L48" s="453">
        <f>(F48*-0.07)/100</f>
        <v>-0.20440000000000003</v>
      </c>
      <c r="M48" s="421">
        <f t="shared" ref="M48:M50" si="38">(K48+L48)/F48</f>
        <v>2.1560273972602739E-2</v>
      </c>
      <c r="N48" s="423" t="s">
        <v>556</v>
      </c>
      <c r="O48" s="462">
        <v>44330</v>
      </c>
      <c r="P48" s="4"/>
      <c r="Q48" s="4"/>
      <c r="R48" s="31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443">
        <v>18</v>
      </c>
      <c r="B49" s="442">
        <v>44330</v>
      </c>
      <c r="C49" s="444"/>
      <c r="D49" s="445" t="s">
        <v>935</v>
      </c>
      <c r="E49" s="422" t="s">
        <v>557</v>
      </c>
      <c r="F49" s="422">
        <v>2160</v>
      </c>
      <c r="G49" s="446">
        <v>2090</v>
      </c>
      <c r="H49" s="446">
        <v>2225</v>
      </c>
      <c r="I49" s="422" t="s">
        <v>936</v>
      </c>
      <c r="J49" s="423" t="s">
        <v>968</v>
      </c>
      <c r="K49" s="423">
        <f>H49-F49</f>
        <v>65</v>
      </c>
      <c r="L49" s="453">
        <f>(F49*-0.7)/100</f>
        <v>-15.12</v>
      </c>
      <c r="M49" s="421">
        <f t="shared" si="38"/>
        <v>2.3092592592592595E-2</v>
      </c>
      <c r="N49" s="423" t="s">
        <v>556</v>
      </c>
      <c r="O49" s="475">
        <v>44336</v>
      </c>
      <c r="P49" s="4"/>
      <c r="Q49" s="4"/>
      <c r="R49" s="31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478">
        <v>19</v>
      </c>
      <c r="B50" s="479">
        <v>44334</v>
      </c>
      <c r="C50" s="480"/>
      <c r="D50" s="481" t="s">
        <v>68</v>
      </c>
      <c r="E50" s="482" t="s">
        <v>557</v>
      </c>
      <c r="F50" s="482">
        <v>541</v>
      </c>
      <c r="G50" s="483">
        <v>524</v>
      </c>
      <c r="H50" s="483">
        <v>523</v>
      </c>
      <c r="I50" s="482" t="s">
        <v>860</v>
      </c>
      <c r="J50" s="484" t="s">
        <v>969</v>
      </c>
      <c r="K50" s="484">
        <f t="shared" ref="K50" si="39">H50-F50</f>
        <v>-18</v>
      </c>
      <c r="L50" s="485">
        <f t="shared" ref="L50" si="40">(F50*-0.7)/100</f>
        <v>-3.7869999999999999</v>
      </c>
      <c r="M50" s="486">
        <f t="shared" si="38"/>
        <v>-4.0271719038817003E-2</v>
      </c>
      <c r="N50" s="484" t="s">
        <v>620</v>
      </c>
      <c r="O50" s="487">
        <v>44336</v>
      </c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443">
        <v>20</v>
      </c>
      <c r="B51" s="442">
        <v>44334</v>
      </c>
      <c r="C51" s="444"/>
      <c r="D51" s="445" t="s">
        <v>304</v>
      </c>
      <c r="E51" s="422" t="s">
        <v>557</v>
      </c>
      <c r="F51" s="422">
        <v>1321.5</v>
      </c>
      <c r="G51" s="446">
        <v>1280</v>
      </c>
      <c r="H51" s="446">
        <v>1357</v>
      </c>
      <c r="I51" s="422" t="s">
        <v>949</v>
      </c>
      <c r="J51" s="423" t="s">
        <v>625</v>
      </c>
      <c r="K51" s="423">
        <f>H51-F51</f>
        <v>35.5</v>
      </c>
      <c r="L51" s="453">
        <f>(F51*-0.7)/100</f>
        <v>-9.2504999999999988</v>
      </c>
      <c r="M51" s="421">
        <f t="shared" ref="M51" si="41">(K51+L51)/F51</f>
        <v>1.986341278849792E-2</v>
      </c>
      <c r="N51" s="423" t="s">
        <v>556</v>
      </c>
      <c r="O51" s="475">
        <v>44337</v>
      </c>
      <c r="P51" s="4"/>
      <c r="Q51" s="4"/>
      <c r="R51" s="314" t="s">
        <v>792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5" customHeight="1">
      <c r="A52" s="375">
        <v>21</v>
      </c>
      <c r="B52" s="397">
        <v>44334</v>
      </c>
      <c r="C52" s="400"/>
      <c r="D52" s="367" t="s">
        <v>372</v>
      </c>
      <c r="E52" s="368" t="s">
        <v>557</v>
      </c>
      <c r="F52" s="368" t="s">
        <v>950</v>
      </c>
      <c r="G52" s="401">
        <v>514</v>
      </c>
      <c r="H52" s="401"/>
      <c r="I52" s="368">
        <v>560</v>
      </c>
      <c r="J52" s="334" t="s">
        <v>558</v>
      </c>
      <c r="K52" s="334"/>
      <c r="L52" s="383"/>
      <c r="M52" s="381"/>
      <c r="N52" s="361"/>
      <c r="O52" s="374"/>
      <c r="P52" s="4"/>
      <c r="Q52" s="4"/>
      <c r="R52" s="31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478">
        <v>22</v>
      </c>
      <c r="B53" s="479">
        <v>44336</v>
      </c>
      <c r="C53" s="480"/>
      <c r="D53" s="481" t="s">
        <v>176</v>
      </c>
      <c r="E53" s="482" t="s">
        <v>557</v>
      </c>
      <c r="F53" s="482">
        <v>535.5</v>
      </c>
      <c r="G53" s="483">
        <v>518</v>
      </c>
      <c r="H53" s="483">
        <v>517</v>
      </c>
      <c r="I53" s="482">
        <v>555</v>
      </c>
      <c r="J53" s="484" t="s">
        <v>984</v>
      </c>
      <c r="K53" s="484">
        <f t="shared" ref="K53" si="42">H53-F53</f>
        <v>-18.5</v>
      </c>
      <c r="L53" s="485">
        <f t="shared" ref="L53" si="43">(F53*-0.7)/100</f>
        <v>-3.7484999999999995</v>
      </c>
      <c r="M53" s="486">
        <f t="shared" ref="M53" si="44">(K53+L53)/F53</f>
        <v>-4.1547152194211019E-2</v>
      </c>
      <c r="N53" s="484" t="s">
        <v>620</v>
      </c>
      <c r="O53" s="487">
        <v>44340</v>
      </c>
      <c r="P53" s="4"/>
      <c r="Q53" s="4"/>
      <c r="R53" s="314" t="s">
        <v>792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50" customFormat="1" ht="15" customHeight="1">
      <c r="A54" s="443">
        <v>23</v>
      </c>
      <c r="B54" s="442">
        <v>44336</v>
      </c>
      <c r="C54" s="444"/>
      <c r="D54" s="445" t="s">
        <v>169</v>
      </c>
      <c r="E54" s="422" t="s">
        <v>557</v>
      </c>
      <c r="F54" s="422">
        <v>384</v>
      </c>
      <c r="G54" s="446">
        <v>369</v>
      </c>
      <c r="H54" s="446">
        <v>397</v>
      </c>
      <c r="I54" s="422" t="s">
        <v>965</v>
      </c>
      <c r="J54" s="423" t="s">
        <v>981</v>
      </c>
      <c r="K54" s="423">
        <f>H54-F54</f>
        <v>13</v>
      </c>
      <c r="L54" s="453">
        <f>(F54*-0.7)/100</f>
        <v>-2.6879999999999997</v>
      </c>
      <c r="M54" s="421">
        <f t="shared" ref="M54" si="45">(K54+L54)/F54</f>
        <v>2.6854166666666669E-2</v>
      </c>
      <c r="N54" s="423" t="s">
        <v>556</v>
      </c>
      <c r="O54" s="475">
        <v>44337</v>
      </c>
      <c r="P54" s="4"/>
      <c r="Q54" s="4"/>
      <c r="R54" s="31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50" customFormat="1" ht="15" customHeight="1">
      <c r="A55" s="375">
        <v>24</v>
      </c>
      <c r="B55" s="397">
        <v>44336</v>
      </c>
      <c r="C55" s="400"/>
      <c r="D55" s="367" t="s">
        <v>107</v>
      </c>
      <c r="E55" s="368" t="s">
        <v>557</v>
      </c>
      <c r="F55" s="368" t="s">
        <v>966</v>
      </c>
      <c r="G55" s="401">
        <v>889</v>
      </c>
      <c r="H55" s="401"/>
      <c r="I55" s="368" t="s">
        <v>967</v>
      </c>
      <c r="J55" s="334" t="s">
        <v>558</v>
      </c>
      <c r="K55" s="334"/>
      <c r="L55" s="383"/>
      <c r="M55" s="381"/>
      <c r="N55" s="361"/>
      <c r="O55" s="374"/>
      <c r="P55" s="4"/>
      <c r="Q55" s="4"/>
      <c r="R55" s="31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50" customFormat="1" ht="15" customHeight="1">
      <c r="A56" s="375">
        <v>25</v>
      </c>
      <c r="B56" s="397">
        <v>44337</v>
      </c>
      <c r="C56" s="400"/>
      <c r="D56" s="367" t="s">
        <v>304</v>
      </c>
      <c r="E56" s="368" t="s">
        <v>557</v>
      </c>
      <c r="F56" s="368" t="s">
        <v>980</v>
      </c>
      <c r="G56" s="401">
        <v>1275</v>
      </c>
      <c r="H56" s="401"/>
      <c r="I56" s="368" t="s">
        <v>949</v>
      </c>
      <c r="J56" s="334" t="s">
        <v>558</v>
      </c>
      <c r="K56" s="334"/>
      <c r="L56" s="383"/>
      <c r="M56" s="381"/>
      <c r="N56" s="361"/>
      <c r="O56" s="374"/>
      <c r="P56" s="4"/>
      <c r="Q56" s="4"/>
      <c r="R56" s="314" t="s">
        <v>792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50" customFormat="1" ht="15" customHeight="1">
      <c r="A57" s="375">
        <v>26</v>
      </c>
      <c r="B57" s="397">
        <v>44341</v>
      </c>
      <c r="C57" s="400"/>
      <c r="D57" s="367" t="s">
        <v>97</v>
      </c>
      <c r="E57" s="368" t="s">
        <v>557</v>
      </c>
      <c r="F57" s="368" t="s">
        <v>1005</v>
      </c>
      <c r="G57" s="401">
        <v>185</v>
      </c>
      <c r="H57" s="401"/>
      <c r="I57" s="368" t="s">
        <v>1006</v>
      </c>
      <c r="J57" s="334" t="s">
        <v>558</v>
      </c>
      <c r="K57" s="334"/>
      <c r="L57" s="383"/>
      <c r="M57" s="381"/>
      <c r="N57" s="361"/>
      <c r="O57" s="374"/>
      <c r="P57" s="4"/>
      <c r="Q57" s="4"/>
      <c r="R57" s="31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50" customFormat="1" ht="15" customHeight="1">
      <c r="A58" s="443">
        <v>27</v>
      </c>
      <c r="B58" s="442">
        <v>44342</v>
      </c>
      <c r="C58" s="444"/>
      <c r="D58" s="445" t="s">
        <v>188</v>
      </c>
      <c r="E58" s="422" t="s">
        <v>557</v>
      </c>
      <c r="F58" s="422">
        <v>639</v>
      </c>
      <c r="G58" s="446">
        <v>619</v>
      </c>
      <c r="H58" s="446">
        <v>653</v>
      </c>
      <c r="I58" s="422" t="s">
        <v>1020</v>
      </c>
      <c r="J58" s="423" t="s">
        <v>879</v>
      </c>
      <c r="K58" s="423">
        <f>H58-F58</f>
        <v>14</v>
      </c>
      <c r="L58" s="453">
        <f>(F58*-0.07)/100</f>
        <v>-0.44730000000000003</v>
      </c>
      <c r="M58" s="421">
        <f t="shared" ref="M58" si="46">(K58+L58)/F58</f>
        <v>2.1209233176838812E-2</v>
      </c>
      <c r="N58" s="423" t="s">
        <v>556</v>
      </c>
      <c r="O58" s="462">
        <v>44342</v>
      </c>
      <c r="P58" s="4"/>
      <c r="Q58" s="4"/>
      <c r="R58" s="314" t="s">
        <v>792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50" customFormat="1" ht="14.25">
      <c r="A59" s="375"/>
      <c r="B59" s="397"/>
      <c r="C59" s="400"/>
      <c r="D59" s="367"/>
      <c r="E59" s="368"/>
      <c r="F59" s="368"/>
      <c r="G59" s="401"/>
      <c r="H59" s="401"/>
      <c r="I59" s="368"/>
      <c r="J59" s="334"/>
      <c r="K59" s="334"/>
      <c r="L59" s="383"/>
      <c r="M59" s="381"/>
      <c r="N59" s="361"/>
      <c r="O59" s="374"/>
      <c r="P59" s="4"/>
      <c r="Q59" s="4"/>
      <c r="R59" s="314"/>
      <c r="S59" s="37"/>
      <c r="T59" s="37"/>
      <c r="U59" s="37"/>
      <c r="V59" s="37"/>
      <c r="W59" s="37"/>
      <c r="X59" s="37"/>
      <c r="Y59" s="37"/>
      <c r="Z59" s="37"/>
      <c r="AA59" s="37"/>
    </row>
    <row r="60" spans="1:34" s="350" customFormat="1" ht="15" customHeight="1">
      <c r="A60" s="375"/>
      <c r="B60" s="397"/>
      <c r="C60" s="400"/>
      <c r="D60" s="367"/>
      <c r="E60" s="368"/>
      <c r="F60" s="368"/>
      <c r="G60" s="401"/>
      <c r="H60" s="401"/>
      <c r="I60" s="368"/>
      <c r="J60" s="334"/>
      <c r="K60" s="334"/>
      <c r="L60" s="383"/>
      <c r="M60" s="381"/>
      <c r="N60" s="361"/>
      <c r="O60" s="374"/>
      <c r="P60" s="4"/>
      <c r="Q60" s="4"/>
      <c r="R60" s="314"/>
      <c r="S60" s="37"/>
      <c r="T60" s="37"/>
      <c r="U60" s="37"/>
      <c r="V60" s="37"/>
      <c r="W60" s="37"/>
      <c r="X60" s="37"/>
      <c r="Y60" s="37"/>
      <c r="Z60" s="37"/>
      <c r="AA60" s="37"/>
    </row>
    <row r="61" spans="1:34" s="350" customFormat="1" ht="15" customHeight="1">
      <c r="A61" s="464"/>
      <c r="B61" s="403"/>
      <c r="C61" s="465"/>
      <c r="D61" s="466"/>
      <c r="E61" s="378"/>
      <c r="F61" s="378"/>
      <c r="G61" s="467"/>
      <c r="H61" s="467"/>
      <c r="I61" s="378"/>
      <c r="J61" s="376"/>
      <c r="K61" s="376"/>
      <c r="L61" s="468"/>
      <c r="M61" s="390"/>
      <c r="N61" s="380"/>
      <c r="O61" s="469"/>
      <c r="P61" s="4"/>
      <c r="Q61" s="4"/>
      <c r="R61" s="314"/>
      <c r="S61" s="37"/>
      <c r="T61" s="37"/>
      <c r="U61" s="37"/>
      <c r="V61" s="37"/>
      <c r="W61" s="37"/>
      <c r="X61" s="37"/>
      <c r="Y61" s="37"/>
      <c r="Z61" s="37"/>
      <c r="AA61" s="37"/>
    </row>
    <row r="62" spans="1:34" ht="44.25" customHeight="1">
      <c r="A62" s="20" t="s">
        <v>560</v>
      </c>
      <c r="B62" s="36"/>
      <c r="C62" s="36"/>
      <c r="D62" s="37"/>
      <c r="E62" s="33"/>
      <c r="F62" s="33"/>
      <c r="G62" s="32"/>
      <c r="H62" s="32" t="s">
        <v>820</v>
      </c>
      <c r="I62" s="33"/>
      <c r="J62" s="14"/>
      <c r="K62" s="76"/>
      <c r="L62" s="77"/>
      <c r="M62" s="76"/>
      <c r="N62" s="78"/>
      <c r="O62" s="76"/>
      <c r="P62" s="4"/>
      <c r="Q62" s="389"/>
      <c r="R62" s="402"/>
      <c r="S62" s="389"/>
      <c r="T62" s="389"/>
      <c r="U62" s="389"/>
      <c r="V62" s="389"/>
      <c r="W62" s="389"/>
      <c r="X62" s="389"/>
      <c r="Y62" s="389"/>
      <c r="Z62" s="37"/>
      <c r="AA62" s="37"/>
      <c r="AB62" s="37"/>
    </row>
    <row r="63" spans="1:34" s="3" customFormat="1">
      <c r="A63" s="26" t="s">
        <v>561</v>
      </c>
      <c r="B63" s="20"/>
      <c r="C63" s="20"/>
      <c r="D63" s="20"/>
      <c r="E63" s="2"/>
      <c r="F63" s="27" t="s">
        <v>562</v>
      </c>
      <c r="G63" s="38"/>
      <c r="H63" s="39"/>
      <c r="I63" s="79"/>
      <c r="J63" s="14"/>
      <c r="K63" s="80"/>
      <c r="L63" s="81"/>
      <c r="M63" s="82"/>
      <c r="N63" s="83"/>
      <c r="O63" s="84"/>
      <c r="P63" s="2"/>
      <c r="Q63" s="1"/>
      <c r="R63" s="9"/>
      <c r="Z63" s="6"/>
      <c r="AA63" s="6"/>
      <c r="AB63" s="6"/>
      <c r="AC63" s="6"/>
      <c r="AD63" s="6"/>
      <c r="AE63" s="6"/>
      <c r="AF63" s="6"/>
      <c r="AG63" s="6"/>
      <c r="AH63" s="6"/>
    </row>
    <row r="64" spans="1:34" s="6" customFormat="1" ht="14.25" customHeight="1">
      <c r="A64" s="26"/>
      <c r="B64" s="20"/>
      <c r="C64" s="20"/>
      <c r="D64" s="20"/>
      <c r="E64" s="29"/>
      <c r="F64" s="27" t="s">
        <v>564</v>
      </c>
      <c r="G64" s="38"/>
      <c r="H64" s="39"/>
      <c r="I64" s="79"/>
      <c r="J64" s="14"/>
      <c r="K64" s="80"/>
      <c r="L64" s="81"/>
      <c r="M64" s="82"/>
      <c r="N64" s="83"/>
      <c r="O64" s="84"/>
      <c r="P64" s="2"/>
      <c r="Q64" s="1"/>
      <c r="R64" s="9"/>
      <c r="S64" s="3"/>
      <c r="Y64" s="3"/>
      <c r="Z64" s="3"/>
    </row>
    <row r="65" spans="1:34" s="6" customFormat="1" ht="14.25" customHeight="1">
      <c r="A65" s="20"/>
      <c r="B65" s="20"/>
      <c r="C65" s="20"/>
      <c r="D65" s="20"/>
      <c r="E65" s="29"/>
      <c r="F65" s="14"/>
      <c r="G65" s="14"/>
      <c r="H65" s="28"/>
      <c r="I65" s="33"/>
      <c r="J65" s="68"/>
      <c r="K65" s="65"/>
      <c r="L65" s="66"/>
      <c r="M65" s="14"/>
      <c r="N65" s="69"/>
      <c r="O65" s="54"/>
      <c r="P65" s="5"/>
      <c r="Q65" s="1"/>
      <c r="R65" s="9"/>
      <c r="S65" s="3"/>
      <c r="Y65" s="3"/>
      <c r="Z65" s="3"/>
    </row>
    <row r="66" spans="1:34" s="6" customFormat="1" ht="15">
      <c r="A66" s="40" t="s">
        <v>571</v>
      </c>
      <c r="B66" s="40"/>
      <c r="C66" s="40"/>
      <c r="D66" s="40"/>
      <c r="E66" s="29"/>
      <c r="F66" s="14"/>
      <c r="G66" s="9"/>
      <c r="H66" s="14"/>
      <c r="I66" s="9"/>
      <c r="J66" s="85"/>
      <c r="K66" s="9"/>
      <c r="L66" s="9"/>
      <c r="M66" s="9"/>
      <c r="N66" s="9"/>
      <c r="O66" s="86"/>
      <c r="P66"/>
      <c r="Q66" s="1"/>
      <c r="R66" s="9"/>
      <c r="S66" s="3"/>
      <c r="Y66" s="3"/>
      <c r="Z66" s="3"/>
    </row>
    <row r="67" spans="1:34" s="6" customFormat="1" ht="38.25">
      <c r="A67" s="18" t="s">
        <v>16</v>
      </c>
      <c r="B67" s="18" t="s">
        <v>534</v>
      </c>
      <c r="C67" s="18"/>
      <c r="D67" s="19" t="s">
        <v>545</v>
      </c>
      <c r="E67" s="18" t="s">
        <v>546</v>
      </c>
      <c r="F67" s="18" t="s">
        <v>547</v>
      </c>
      <c r="G67" s="18" t="s">
        <v>566</v>
      </c>
      <c r="H67" s="18" t="s">
        <v>549</v>
      </c>
      <c r="I67" s="18" t="s">
        <v>550</v>
      </c>
      <c r="J67" s="17" t="s">
        <v>551</v>
      </c>
      <c r="K67" s="74" t="s">
        <v>572</v>
      </c>
      <c r="L67" s="60" t="s">
        <v>818</v>
      </c>
      <c r="M67" s="74" t="s">
        <v>568</v>
      </c>
      <c r="N67" s="18" t="s">
        <v>569</v>
      </c>
      <c r="O67" s="17" t="s">
        <v>554</v>
      </c>
      <c r="P67" s="87" t="s">
        <v>555</v>
      </c>
      <c r="Q67" s="1"/>
      <c r="R67" s="14"/>
      <c r="S67" s="3"/>
      <c r="Y67" s="3"/>
      <c r="Z67" s="3"/>
    </row>
    <row r="68" spans="1:34" s="350" customFormat="1" ht="13.9" customHeight="1">
      <c r="A68" s="477">
        <v>1</v>
      </c>
      <c r="B68" s="442">
        <v>44321</v>
      </c>
      <c r="C68" s="457"/>
      <c r="D68" s="424" t="s">
        <v>875</v>
      </c>
      <c r="E68" s="458" t="s">
        <v>557</v>
      </c>
      <c r="F68" s="422">
        <v>893</v>
      </c>
      <c r="G68" s="422">
        <v>871</v>
      </c>
      <c r="H68" s="422">
        <v>908.5</v>
      </c>
      <c r="I68" s="423">
        <v>730</v>
      </c>
      <c r="J68" s="423" t="s">
        <v>881</v>
      </c>
      <c r="K68" s="459">
        <f t="shared" ref="K68" si="47">H68-F68</f>
        <v>15.5</v>
      </c>
      <c r="L68" s="476">
        <f t="shared" ref="L68:L73" si="48">(H68*N68)*0.07%</f>
        <v>413.36750000000006</v>
      </c>
      <c r="M68" s="460">
        <f t="shared" ref="M68" si="49">(K68*N68)-L68</f>
        <v>9661.6324999999997</v>
      </c>
      <c r="N68" s="423">
        <v>650</v>
      </c>
      <c r="O68" s="461" t="s">
        <v>556</v>
      </c>
      <c r="P68" s="475">
        <v>44322</v>
      </c>
      <c r="Q68" s="344"/>
      <c r="R68" s="314" t="s">
        <v>792</v>
      </c>
      <c r="S68" s="37"/>
      <c r="Y68" s="37"/>
      <c r="Z68" s="37"/>
    </row>
    <row r="69" spans="1:34" s="350" customFormat="1" ht="13.9" customHeight="1">
      <c r="A69" s="477">
        <v>2</v>
      </c>
      <c r="B69" s="442">
        <v>44322</v>
      </c>
      <c r="C69" s="457"/>
      <c r="D69" s="424" t="s">
        <v>877</v>
      </c>
      <c r="E69" s="458" t="s">
        <v>557</v>
      </c>
      <c r="F69" s="422">
        <v>683</v>
      </c>
      <c r="G69" s="422">
        <v>674</v>
      </c>
      <c r="H69" s="422">
        <v>692.5</v>
      </c>
      <c r="I69" s="423">
        <v>705</v>
      </c>
      <c r="J69" s="423" t="s">
        <v>882</v>
      </c>
      <c r="K69" s="459">
        <f t="shared" ref="K69:K70" si="50">H69-F69</f>
        <v>9.5</v>
      </c>
      <c r="L69" s="476">
        <f t="shared" si="48"/>
        <v>678.65000000000009</v>
      </c>
      <c r="M69" s="460">
        <f t="shared" ref="M69:M70" si="51">(K69*N69)-L69</f>
        <v>12621.35</v>
      </c>
      <c r="N69" s="423">
        <v>1400</v>
      </c>
      <c r="O69" s="461" t="s">
        <v>556</v>
      </c>
      <c r="P69" s="462">
        <v>44322</v>
      </c>
      <c r="Q69" s="344"/>
      <c r="R69" s="314" t="s">
        <v>559</v>
      </c>
      <c r="S69" s="37"/>
      <c r="Y69" s="37"/>
      <c r="Z69" s="37"/>
    </row>
    <row r="70" spans="1:34" s="350" customFormat="1" ht="13.9" customHeight="1">
      <c r="A70" s="477">
        <v>3</v>
      </c>
      <c r="B70" s="442">
        <v>44322</v>
      </c>
      <c r="C70" s="457"/>
      <c r="D70" s="424" t="s">
        <v>875</v>
      </c>
      <c r="E70" s="458" t="s">
        <v>557</v>
      </c>
      <c r="F70" s="422">
        <v>895</v>
      </c>
      <c r="G70" s="422">
        <v>874</v>
      </c>
      <c r="H70" s="422">
        <v>906</v>
      </c>
      <c r="I70" s="423">
        <v>935</v>
      </c>
      <c r="J70" s="423" t="s">
        <v>899</v>
      </c>
      <c r="K70" s="459">
        <f t="shared" si="50"/>
        <v>11</v>
      </c>
      <c r="L70" s="476">
        <f t="shared" si="48"/>
        <v>412.23000000000008</v>
      </c>
      <c r="M70" s="460">
        <f t="shared" si="51"/>
        <v>6737.7699999999995</v>
      </c>
      <c r="N70" s="423">
        <v>650</v>
      </c>
      <c r="O70" s="461" t="s">
        <v>556</v>
      </c>
      <c r="P70" s="475">
        <v>44326</v>
      </c>
      <c r="Q70" s="344"/>
      <c r="R70" s="314" t="s">
        <v>559</v>
      </c>
      <c r="S70" s="37"/>
      <c r="Y70" s="37"/>
      <c r="Z70" s="37"/>
    </row>
    <row r="71" spans="1:34" s="350" customFormat="1" ht="13.9" customHeight="1">
      <c r="A71" s="477">
        <v>4</v>
      </c>
      <c r="B71" s="442">
        <v>44328</v>
      </c>
      <c r="C71" s="457"/>
      <c r="D71" s="424" t="s">
        <v>875</v>
      </c>
      <c r="E71" s="458" t="s">
        <v>557</v>
      </c>
      <c r="F71" s="422">
        <v>895</v>
      </c>
      <c r="G71" s="422">
        <v>874</v>
      </c>
      <c r="H71" s="422">
        <v>908.5</v>
      </c>
      <c r="I71" s="423">
        <v>935</v>
      </c>
      <c r="J71" s="423" t="s">
        <v>913</v>
      </c>
      <c r="K71" s="459">
        <f t="shared" ref="K71:K73" si="52">H71-F71</f>
        <v>13.5</v>
      </c>
      <c r="L71" s="476">
        <f t="shared" si="48"/>
        <v>413.36750000000006</v>
      </c>
      <c r="M71" s="460">
        <f t="shared" ref="M71:M72" si="53">(K71*N71)-L71</f>
        <v>8361.6324999999997</v>
      </c>
      <c r="N71" s="423">
        <v>650</v>
      </c>
      <c r="O71" s="461" t="s">
        <v>556</v>
      </c>
      <c r="P71" s="462">
        <v>44328</v>
      </c>
      <c r="Q71" s="344"/>
      <c r="R71" s="314" t="s">
        <v>792</v>
      </c>
      <c r="S71" s="37"/>
      <c r="Y71" s="37"/>
      <c r="Z71" s="37"/>
    </row>
    <row r="72" spans="1:34" s="350" customFormat="1" ht="13.9" customHeight="1">
      <c r="A72" s="519">
        <v>5</v>
      </c>
      <c r="B72" s="479">
        <v>44330</v>
      </c>
      <c r="C72" s="511"/>
      <c r="D72" s="512" t="s">
        <v>930</v>
      </c>
      <c r="E72" s="513" t="s">
        <v>557</v>
      </c>
      <c r="F72" s="482">
        <v>826</v>
      </c>
      <c r="G72" s="482">
        <v>805</v>
      </c>
      <c r="H72" s="482">
        <v>805</v>
      </c>
      <c r="I72" s="484" t="s">
        <v>931</v>
      </c>
      <c r="J72" s="484" t="s">
        <v>940</v>
      </c>
      <c r="K72" s="514">
        <f t="shared" si="52"/>
        <v>-21</v>
      </c>
      <c r="L72" s="520">
        <f t="shared" si="48"/>
        <v>338.1</v>
      </c>
      <c r="M72" s="515">
        <f t="shared" si="53"/>
        <v>-12938.1</v>
      </c>
      <c r="N72" s="484">
        <v>600</v>
      </c>
      <c r="O72" s="516" t="s">
        <v>620</v>
      </c>
      <c r="P72" s="487">
        <v>44333</v>
      </c>
      <c r="Q72" s="344"/>
      <c r="R72" s="314" t="s">
        <v>792</v>
      </c>
      <c r="S72" s="37"/>
      <c r="Y72" s="37"/>
      <c r="Z72" s="37"/>
    </row>
    <row r="73" spans="1:34" s="350" customFormat="1" ht="13.9" customHeight="1">
      <c r="A73" s="546">
        <v>6</v>
      </c>
      <c r="B73" s="548">
        <v>44335</v>
      </c>
      <c r="C73" s="457"/>
      <c r="D73" s="424" t="s">
        <v>962</v>
      </c>
      <c r="E73" s="458" t="s">
        <v>557</v>
      </c>
      <c r="F73" s="422">
        <v>209</v>
      </c>
      <c r="G73" s="545">
        <v>204</v>
      </c>
      <c r="H73" s="422">
        <v>212.1</v>
      </c>
      <c r="I73" s="545">
        <v>217</v>
      </c>
      <c r="J73" s="545" t="s">
        <v>994</v>
      </c>
      <c r="K73" s="423">
        <f t="shared" si="52"/>
        <v>3.0999999999999943</v>
      </c>
      <c r="L73" s="476">
        <f t="shared" si="48"/>
        <v>475.10400000000004</v>
      </c>
      <c r="M73" s="545">
        <f>(3.15*N73)-575</f>
        <v>9505</v>
      </c>
      <c r="N73" s="545">
        <v>3200</v>
      </c>
      <c r="O73" s="545" t="s">
        <v>556</v>
      </c>
      <c r="P73" s="543">
        <v>44340</v>
      </c>
      <c r="Q73" s="344"/>
      <c r="R73" s="314" t="s">
        <v>559</v>
      </c>
      <c r="S73" s="37"/>
      <c r="Y73" s="37"/>
      <c r="Z73" s="37"/>
    </row>
    <row r="74" spans="1:34" s="350" customFormat="1" ht="13.9" customHeight="1">
      <c r="A74" s="547"/>
      <c r="B74" s="549"/>
      <c r="C74" s="457"/>
      <c r="D74" s="424" t="s">
        <v>963</v>
      </c>
      <c r="E74" s="458" t="s">
        <v>557</v>
      </c>
      <c r="F74" s="422">
        <v>1.5</v>
      </c>
      <c r="G74" s="544"/>
      <c r="H74" s="422">
        <v>1.45</v>
      </c>
      <c r="I74" s="544"/>
      <c r="J74" s="544"/>
      <c r="K74" s="423">
        <f>F74-H74</f>
        <v>5.0000000000000044E-2</v>
      </c>
      <c r="L74" s="453">
        <v>100</v>
      </c>
      <c r="M74" s="544"/>
      <c r="N74" s="544"/>
      <c r="O74" s="544"/>
      <c r="P74" s="544"/>
      <c r="Q74" s="344"/>
      <c r="R74" s="314" t="s">
        <v>559</v>
      </c>
      <c r="S74" s="37"/>
      <c r="Y74" s="37"/>
      <c r="Z74" s="37"/>
    </row>
    <row r="75" spans="1:34" s="350" customFormat="1" ht="13.9" customHeight="1">
      <c r="A75" s="399"/>
      <c r="B75" s="397"/>
      <c r="C75" s="398"/>
      <c r="D75" s="391"/>
      <c r="E75" s="392"/>
      <c r="F75" s="368"/>
      <c r="G75" s="368"/>
      <c r="H75" s="368"/>
      <c r="I75" s="334"/>
      <c r="J75" s="334"/>
      <c r="K75" s="334"/>
      <c r="L75" s="334"/>
      <c r="M75" s="334"/>
      <c r="N75" s="334"/>
      <c r="O75" s="334"/>
      <c r="P75" s="334"/>
      <c r="Q75" s="344"/>
      <c r="R75" s="314"/>
      <c r="S75" s="37"/>
      <c r="Y75" s="37"/>
      <c r="Z75" s="37"/>
    </row>
    <row r="76" spans="1:34" s="350" customFormat="1" ht="13.9" customHeight="1">
      <c r="A76" s="409"/>
      <c r="B76" s="403"/>
      <c r="C76" s="410"/>
      <c r="D76" s="411"/>
      <c r="E76" s="335"/>
      <c r="F76" s="378"/>
      <c r="G76" s="378"/>
      <c r="H76" s="378"/>
      <c r="I76" s="376"/>
      <c r="J76" s="376"/>
      <c r="K76" s="376"/>
      <c r="L76" s="376"/>
      <c r="M76" s="376"/>
      <c r="N76" s="376"/>
      <c r="O76" s="376"/>
      <c r="P76" s="376"/>
      <c r="Q76" s="344"/>
      <c r="R76" s="314"/>
      <c r="S76" s="37"/>
      <c r="Y76" s="37"/>
      <c r="Z76" s="37"/>
    </row>
    <row r="77" spans="1:34" s="3" customFormat="1">
      <c r="A77" s="41"/>
      <c r="B77" s="42"/>
      <c r="C77" s="43"/>
      <c r="D77" s="44"/>
      <c r="E77" s="45"/>
      <c r="F77" s="46"/>
      <c r="G77" s="46"/>
      <c r="H77" s="46"/>
      <c r="I77" s="46"/>
      <c r="J77" s="14"/>
      <c r="K77" s="88"/>
      <c r="L77" s="88"/>
      <c r="M77" s="14"/>
      <c r="N77" s="13"/>
      <c r="O77" s="89"/>
      <c r="P77" s="2"/>
      <c r="Q77" s="1"/>
      <c r="R77" s="14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3" customFormat="1" ht="15">
      <c r="A78" s="47" t="s">
        <v>573</v>
      </c>
      <c r="B78" s="47"/>
      <c r="C78" s="47"/>
      <c r="D78" s="47"/>
      <c r="E78" s="48"/>
      <c r="F78" s="46"/>
      <c r="G78" s="46"/>
      <c r="H78" s="46"/>
      <c r="I78" s="46"/>
      <c r="J78" s="50"/>
      <c r="K78" s="9"/>
      <c r="L78" s="9"/>
      <c r="M78" s="9"/>
      <c r="N78" s="8"/>
      <c r="O78" s="50"/>
      <c r="P78" s="2"/>
      <c r="Q78" s="1"/>
      <c r="R78" s="14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3" customFormat="1" ht="38.25">
      <c r="A79" s="18" t="s">
        <v>16</v>
      </c>
      <c r="B79" s="18" t="s">
        <v>534</v>
      </c>
      <c r="C79" s="18"/>
      <c r="D79" s="19" t="s">
        <v>545</v>
      </c>
      <c r="E79" s="18" t="s">
        <v>546</v>
      </c>
      <c r="F79" s="18" t="s">
        <v>547</v>
      </c>
      <c r="G79" s="49" t="s">
        <v>566</v>
      </c>
      <c r="H79" s="18" t="s">
        <v>549</v>
      </c>
      <c r="I79" s="18" t="s">
        <v>550</v>
      </c>
      <c r="J79" s="17" t="s">
        <v>551</v>
      </c>
      <c r="K79" s="17" t="s">
        <v>574</v>
      </c>
      <c r="L79" s="60" t="s">
        <v>818</v>
      </c>
      <c r="M79" s="74" t="s">
        <v>568</v>
      </c>
      <c r="N79" s="18" t="s">
        <v>569</v>
      </c>
      <c r="O79" s="18" t="s">
        <v>554</v>
      </c>
      <c r="P79" s="19" t="s">
        <v>555</v>
      </c>
      <c r="Q79" s="1"/>
      <c r="R79" s="14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37" customFormat="1" ht="14.25">
      <c r="A80" s="463">
        <v>1</v>
      </c>
      <c r="B80" s="442">
        <v>44319</v>
      </c>
      <c r="C80" s="457"/>
      <c r="D80" s="424" t="s">
        <v>858</v>
      </c>
      <c r="E80" s="458" t="s">
        <v>557</v>
      </c>
      <c r="F80" s="422">
        <v>12</v>
      </c>
      <c r="G80" s="422">
        <v>8</v>
      </c>
      <c r="H80" s="422">
        <v>13.25</v>
      </c>
      <c r="I80" s="423">
        <v>20</v>
      </c>
      <c r="J80" s="423" t="s">
        <v>859</v>
      </c>
      <c r="K80" s="459">
        <f t="shared" ref="K80:K85" si="54">H80-F80</f>
        <v>1.25</v>
      </c>
      <c r="L80" s="423">
        <v>100</v>
      </c>
      <c r="M80" s="460">
        <f t="shared" ref="M80:M85" si="55">(K80*N80)-L80</f>
        <v>1618.75</v>
      </c>
      <c r="N80" s="423">
        <v>1375</v>
      </c>
      <c r="O80" s="461" t="s">
        <v>556</v>
      </c>
      <c r="P80" s="462">
        <v>44319</v>
      </c>
      <c r="Q80" s="344"/>
      <c r="R80" s="314" t="s">
        <v>559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63">
        <v>2</v>
      </c>
      <c r="B81" s="442">
        <v>44320</v>
      </c>
      <c r="C81" s="457"/>
      <c r="D81" s="424" t="s">
        <v>864</v>
      </c>
      <c r="E81" s="458" t="s">
        <v>557</v>
      </c>
      <c r="F81" s="422">
        <v>37</v>
      </c>
      <c r="G81" s="422">
        <v>19</v>
      </c>
      <c r="H81" s="422">
        <v>45</v>
      </c>
      <c r="I81" s="423" t="s">
        <v>865</v>
      </c>
      <c r="J81" s="423" t="s">
        <v>867</v>
      </c>
      <c r="K81" s="459">
        <f t="shared" si="54"/>
        <v>8</v>
      </c>
      <c r="L81" s="423">
        <v>100</v>
      </c>
      <c r="M81" s="460">
        <f t="shared" si="55"/>
        <v>2300</v>
      </c>
      <c r="N81" s="423">
        <v>300</v>
      </c>
      <c r="O81" s="461" t="s">
        <v>556</v>
      </c>
      <c r="P81" s="462">
        <v>44320</v>
      </c>
      <c r="Q81" s="344"/>
      <c r="R81" s="314" t="s">
        <v>559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63">
        <v>3</v>
      </c>
      <c r="B82" s="442">
        <v>44320</v>
      </c>
      <c r="C82" s="457"/>
      <c r="D82" s="424" t="s">
        <v>866</v>
      </c>
      <c r="E82" s="458" t="s">
        <v>557</v>
      </c>
      <c r="F82" s="422">
        <v>36</v>
      </c>
      <c r="G82" s="422">
        <v>19</v>
      </c>
      <c r="H82" s="422">
        <v>40.5</v>
      </c>
      <c r="I82" s="423" t="s">
        <v>865</v>
      </c>
      <c r="J82" s="423" t="s">
        <v>868</v>
      </c>
      <c r="K82" s="459">
        <f t="shared" si="54"/>
        <v>4.5</v>
      </c>
      <c r="L82" s="423">
        <v>100</v>
      </c>
      <c r="M82" s="460">
        <f t="shared" si="55"/>
        <v>1250</v>
      </c>
      <c r="N82" s="423">
        <v>300</v>
      </c>
      <c r="O82" s="461" t="s">
        <v>556</v>
      </c>
      <c r="P82" s="462">
        <v>44320</v>
      </c>
      <c r="Q82" s="344"/>
      <c r="R82" s="314" t="s">
        <v>559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63">
        <v>4</v>
      </c>
      <c r="B83" s="442">
        <v>44320</v>
      </c>
      <c r="C83" s="457"/>
      <c r="D83" s="424" t="s">
        <v>869</v>
      </c>
      <c r="E83" s="458" t="s">
        <v>557</v>
      </c>
      <c r="F83" s="422">
        <v>57.5</v>
      </c>
      <c r="G83" s="422">
        <v>19</v>
      </c>
      <c r="H83" s="422">
        <v>74</v>
      </c>
      <c r="I83" s="423">
        <v>120</v>
      </c>
      <c r="J83" s="423" t="s">
        <v>870</v>
      </c>
      <c r="K83" s="459">
        <f t="shared" si="54"/>
        <v>16.5</v>
      </c>
      <c r="L83" s="423">
        <v>100</v>
      </c>
      <c r="M83" s="460">
        <f t="shared" si="55"/>
        <v>1137.5</v>
      </c>
      <c r="N83" s="423">
        <v>75</v>
      </c>
      <c r="O83" s="461" t="s">
        <v>556</v>
      </c>
      <c r="P83" s="462">
        <v>44320</v>
      </c>
      <c r="Q83" s="344"/>
      <c r="R83" s="314" t="s">
        <v>792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463">
        <v>5</v>
      </c>
      <c r="B84" s="442">
        <v>44321</v>
      </c>
      <c r="C84" s="457"/>
      <c r="D84" s="424" t="s">
        <v>873</v>
      </c>
      <c r="E84" s="458" t="s">
        <v>557</v>
      </c>
      <c r="F84" s="422">
        <v>41</v>
      </c>
      <c r="G84" s="422">
        <v>25</v>
      </c>
      <c r="H84" s="422">
        <v>47.5</v>
      </c>
      <c r="I84" s="423" t="s">
        <v>865</v>
      </c>
      <c r="J84" s="423" t="s">
        <v>874</v>
      </c>
      <c r="K84" s="459">
        <f t="shared" si="54"/>
        <v>6.5</v>
      </c>
      <c r="L84" s="423">
        <v>100</v>
      </c>
      <c r="M84" s="460">
        <f t="shared" si="55"/>
        <v>1850</v>
      </c>
      <c r="N84" s="423">
        <v>300</v>
      </c>
      <c r="O84" s="461" t="s">
        <v>556</v>
      </c>
      <c r="P84" s="462">
        <v>44321</v>
      </c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463">
        <v>6</v>
      </c>
      <c r="B85" s="442">
        <v>44321</v>
      </c>
      <c r="C85" s="457"/>
      <c r="D85" s="424" t="s">
        <v>873</v>
      </c>
      <c r="E85" s="458" t="s">
        <v>557</v>
      </c>
      <c r="F85" s="422">
        <v>39</v>
      </c>
      <c r="G85" s="422">
        <v>24</v>
      </c>
      <c r="H85" s="422">
        <v>45</v>
      </c>
      <c r="I85" s="423" t="s">
        <v>865</v>
      </c>
      <c r="J85" s="423" t="s">
        <v>893</v>
      </c>
      <c r="K85" s="459">
        <f t="shared" si="54"/>
        <v>6</v>
      </c>
      <c r="L85" s="423">
        <v>100</v>
      </c>
      <c r="M85" s="460">
        <f t="shared" si="55"/>
        <v>1700</v>
      </c>
      <c r="N85" s="423">
        <v>300</v>
      </c>
      <c r="O85" s="461" t="s">
        <v>556</v>
      </c>
      <c r="P85" s="475">
        <v>44322</v>
      </c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463">
        <v>7</v>
      </c>
      <c r="B86" s="442">
        <v>44321</v>
      </c>
      <c r="C86" s="457"/>
      <c r="D86" s="424" t="s">
        <v>866</v>
      </c>
      <c r="E86" s="458" t="s">
        <v>557</v>
      </c>
      <c r="F86" s="422">
        <v>36</v>
      </c>
      <c r="G86" s="422">
        <v>19</v>
      </c>
      <c r="H86" s="422">
        <v>39.5</v>
      </c>
      <c r="I86" s="423" t="s">
        <v>865</v>
      </c>
      <c r="J86" s="423" t="s">
        <v>884</v>
      </c>
      <c r="K86" s="459">
        <f t="shared" ref="K86" si="56">H86-F86</f>
        <v>3.5</v>
      </c>
      <c r="L86" s="423">
        <v>100</v>
      </c>
      <c r="M86" s="460">
        <f t="shared" ref="M86" si="57">(K86*N86)-L86</f>
        <v>950</v>
      </c>
      <c r="N86" s="423">
        <v>300</v>
      </c>
      <c r="O86" s="461" t="s">
        <v>556</v>
      </c>
      <c r="P86" s="475">
        <v>44326</v>
      </c>
      <c r="Q86" s="344"/>
      <c r="R86" s="314" t="s">
        <v>559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463">
        <v>8</v>
      </c>
      <c r="B87" s="442">
        <v>44322</v>
      </c>
      <c r="C87" s="457"/>
      <c r="D87" s="424" t="s">
        <v>878</v>
      </c>
      <c r="E87" s="458" t="s">
        <v>557</v>
      </c>
      <c r="F87" s="422">
        <v>35</v>
      </c>
      <c r="G87" s="422"/>
      <c r="H87" s="422">
        <v>49</v>
      </c>
      <c r="I87" s="423">
        <v>90</v>
      </c>
      <c r="J87" s="423" t="s">
        <v>879</v>
      </c>
      <c r="K87" s="459">
        <f>H87-F87</f>
        <v>14</v>
      </c>
      <c r="L87" s="423">
        <v>100</v>
      </c>
      <c r="M87" s="460">
        <f>(K87*N87)-L87</f>
        <v>950</v>
      </c>
      <c r="N87" s="423">
        <v>75</v>
      </c>
      <c r="O87" s="461" t="s">
        <v>556</v>
      </c>
      <c r="P87" s="462">
        <v>44322</v>
      </c>
      <c r="Q87" s="344"/>
      <c r="R87" s="314" t="s">
        <v>792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63">
        <v>9</v>
      </c>
      <c r="B88" s="442">
        <v>44322</v>
      </c>
      <c r="C88" s="457"/>
      <c r="D88" s="424" t="s">
        <v>880</v>
      </c>
      <c r="E88" s="458" t="s">
        <v>557</v>
      </c>
      <c r="F88" s="422">
        <v>37</v>
      </c>
      <c r="G88" s="422">
        <v>27</v>
      </c>
      <c r="H88" s="422">
        <v>41</v>
      </c>
      <c r="I88" s="423">
        <v>55</v>
      </c>
      <c r="J88" s="423" t="s">
        <v>885</v>
      </c>
      <c r="K88" s="459">
        <f t="shared" ref="K88" si="58">H88-F88</f>
        <v>4</v>
      </c>
      <c r="L88" s="423">
        <v>100</v>
      </c>
      <c r="M88" s="460">
        <f t="shared" ref="M88" si="59">(K88*N88)-L88</f>
        <v>2100</v>
      </c>
      <c r="N88" s="423">
        <v>550</v>
      </c>
      <c r="O88" s="461" t="s">
        <v>556</v>
      </c>
      <c r="P88" s="475">
        <v>44323</v>
      </c>
      <c r="Q88" s="344"/>
      <c r="R88" s="314" t="s">
        <v>792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463">
        <v>10</v>
      </c>
      <c r="B89" s="442">
        <v>44322</v>
      </c>
      <c r="C89" s="457"/>
      <c r="D89" s="424" t="s">
        <v>858</v>
      </c>
      <c r="E89" s="458" t="s">
        <v>557</v>
      </c>
      <c r="F89" s="422">
        <v>12.5</v>
      </c>
      <c r="G89" s="422">
        <v>7.5</v>
      </c>
      <c r="H89" s="422">
        <v>16</v>
      </c>
      <c r="I89" s="423">
        <v>20</v>
      </c>
      <c r="J89" s="423" t="s">
        <v>884</v>
      </c>
      <c r="K89" s="459">
        <f t="shared" ref="K89:K90" si="60">H89-F89</f>
        <v>3.5</v>
      </c>
      <c r="L89" s="423">
        <v>100</v>
      </c>
      <c r="M89" s="460">
        <f t="shared" ref="M89:M90" si="61">(K89*N89)-L89</f>
        <v>4712.5</v>
      </c>
      <c r="N89" s="423">
        <v>1375</v>
      </c>
      <c r="O89" s="461" t="s">
        <v>556</v>
      </c>
      <c r="P89" s="475">
        <v>44323</v>
      </c>
      <c r="Q89" s="344"/>
      <c r="R89" s="314" t="s">
        <v>559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463">
        <v>11</v>
      </c>
      <c r="B90" s="442">
        <v>44323</v>
      </c>
      <c r="C90" s="457"/>
      <c r="D90" s="424" t="s">
        <v>887</v>
      </c>
      <c r="E90" s="458" t="s">
        <v>557</v>
      </c>
      <c r="F90" s="422">
        <v>96</v>
      </c>
      <c r="G90" s="422">
        <v>58</v>
      </c>
      <c r="H90" s="422">
        <v>110</v>
      </c>
      <c r="I90" s="423">
        <v>170</v>
      </c>
      <c r="J90" s="423" t="s">
        <v>879</v>
      </c>
      <c r="K90" s="459">
        <f t="shared" si="60"/>
        <v>14</v>
      </c>
      <c r="L90" s="423">
        <v>100</v>
      </c>
      <c r="M90" s="460">
        <f t="shared" si="61"/>
        <v>950</v>
      </c>
      <c r="N90" s="423">
        <v>75</v>
      </c>
      <c r="O90" s="461" t="s">
        <v>556</v>
      </c>
      <c r="P90" s="462">
        <v>44323</v>
      </c>
      <c r="Q90" s="344"/>
      <c r="R90" s="314" t="s">
        <v>792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463">
        <v>12</v>
      </c>
      <c r="B91" s="442">
        <v>44323</v>
      </c>
      <c r="C91" s="457"/>
      <c r="D91" s="424" t="s">
        <v>889</v>
      </c>
      <c r="E91" s="458" t="s">
        <v>557</v>
      </c>
      <c r="F91" s="422">
        <v>12</v>
      </c>
      <c r="G91" s="422">
        <v>7</v>
      </c>
      <c r="H91" s="422">
        <v>13</v>
      </c>
      <c r="I91" s="423" t="s">
        <v>890</v>
      </c>
      <c r="J91" s="423" t="s">
        <v>892</v>
      </c>
      <c r="K91" s="459">
        <f t="shared" ref="K91" si="62">H91-F91</f>
        <v>1</v>
      </c>
      <c r="L91" s="423">
        <v>100</v>
      </c>
      <c r="M91" s="460">
        <f t="shared" ref="M91" si="63">(K91*N91)-L91</f>
        <v>1150</v>
      </c>
      <c r="N91" s="423">
        <v>1250</v>
      </c>
      <c r="O91" s="461" t="s">
        <v>556</v>
      </c>
      <c r="P91" s="462">
        <v>44323</v>
      </c>
      <c r="Q91" s="344"/>
      <c r="R91" s="314" t="s">
        <v>559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463">
        <v>13</v>
      </c>
      <c r="B92" s="442">
        <v>44326</v>
      </c>
      <c r="C92" s="457"/>
      <c r="D92" s="424" t="s">
        <v>898</v>
      </c>
      <c r="E92" s="458" t="s">
        <v>557</v>
      </c>
      <c r="F92" s="422">
        <v>69</v>
      </c>
      <c r="G92" s="422">
        <v>38</v>
      </c>
      <c r="H92" s="422">
        <v>78</v>
      </c>
      <c r="I92" s="423">
        <v>130</v>
      </c>
      <c r="J92" s="423" t="s">
        <v>799</v>
      </c>
      <c r="K92" s="459">
        <f>H92-F92</f>
        <v>9</v>
      </c>
      <c r="L92" s="423">
        <v>100</v>
      </c>
      <c r="M92" s="460">
        <f>(K92*N92)-L92</f>
        <v>575</v>
      </c>
      <c r="N92" s="423">
        <v>75</v>
      </c>
      <c r="O92" s="461" t="s">
        <v>556</v>
      </c>
      <c r="P92" s="462">
        <v>44326</v>
      </c>
      <c r="Q92" s="344"/>
      <c r="R92" s="314" t="s">
        <v>792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463">
        <v>14</v>
      </c>
      <c r="B93" s="442">
        <v>44327</v>
      </c>
      <c r="C93" s="457"/>
      <c r="D93" s="424" t="s">
        <v>858</v>
      </c>
      <c r="E93" s="458" t="s">
        <v>557</v>
      </c>
      <c r="F93" s="422">
        <v>9.75</v>
      </c>
      <c r="G93" s="422">
        <v>5.5</v>
      </c>
      <c r="H93" s="422">
        <v>11.75</v>
      </c>
      <c r="I93" s="423" t="s">
        <v>907</v>
      </c>
      <c r="J93" s="423" t="s">
        <v>908</v>
      </c>
      <c r="K93" s="459">
        <f t="shared" ref="K93" si="64">H93-F93</f>
        <v>2</v>
      </c>
      <c r="L93" s="423">
        <v>100</v>
      </c>
      <c r="M93" s="460">
        <f t="shared" ref="M93" si="65">(K93*N93)-L93</f>
        <v>2650</v>
      </c>
      <c r="N93" s="423">
        <v>1375</v>
      </c>
      <c r="O93" s="461" t="s">
        <v>556</v>
      </c>
      <c r="P93" s="462">
        <v>44327</v>
      </c>
      <c r="Q93" s="344"/>
      <c r="R93" s="314" t="s">
        <v>792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63">
        <v>15</v>
      </c>
      <c r="B94" s="442">
        <v>44327</v>
      </c>
      <c r="C94" s="457"/>
      <c r="D94" s="424" t="s">
        <v>909</v>
      </c>
      <c r="E94" s="458" t="s">
        <v>557</v>
      </c>
      <c r="F94" s="422">
        <v>61</v>
      </c>
      <c r="G94" s="422">
        <v>25</v>
      </c>
      <c r="H94" s="422">
        <v>77</v>
      </c>
      <c r="I94" s="423">
        <v>120</v>
      </c>
      <c r="J94" s="423" t="s">
        <v>886</v>
      </c>
      <c r="K94" s="459">
        <f>H94-F94</f>
        <v>16</v>
      </c>
      <c r="L94" s="423">
        <v>100</v>
      </c>
      <c r="M94" s="460">
        <f>(K94*N94)-L94</f>
        <v>1100</v>
      </c>
      <c r="N94" s="423">
        <v>75</v>
      </c>
      <c r="O94" s="461" t="s">
        <v>556</v>
      </c>
      <c r="P94" s="462">
        <v>44327</v>
      </c>
      <c r="Q94" s="344"/>
      <c r="R94" s="314" t="s">
        <v>792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463">
        <v>16</v>
      </c>
      <c r="B95" s="442">
        <v>44327</v>
      </c>
      <c r="C95" s="457"/>
      <c r="D95" s="424" t="s">
        <v>905</v>
      </c>
      <c r="E95" s="458" t="s">
        <v>557</v>
      </c>
      <c r="F95" s="422">
        <v>26.5</v>
      </c>
      <c r="G95" s="422">
        <v>17</v>
      </c>
      <c r="H95" s="422">
        <v>32</v>
      </c>
      <c r="I95" s="423" t="s">
        <v>906</v>
      </c>
      <c r="J95" s="423" t="s">
        <v>918</v>
      </c>
      <c r="K95" s="459">
        <f t="shared" ref="K95" si="66">H95-F95</f>
        <v>5.5</v>
      </c>
      <c r="L95" s="423">
        <v>100</v>
      </c>
      <c r="M95" s="460">
        <f t="shared" ref="M95" si="67">(K95*N95)-L95</f>
        <v>3475</v>
      </c>
      <c r="N95" s="423">
        <v>650</v>
      </c>
      <c r="O95" s="461" t="s">
        <v>556</v>
      </c>
      <c r="P95" s="475">
        <v>44330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463">
        <v>17</v>
      </c>
      <c r="B96" s="442">
        <v>44328</v>
      </c>
      <c r="C96" s="457"/>
      <c r="D96" s="424" t="s">
        <v>916</v>
      </c>
      <c r="E96" s="458" t="s">
        <v>557</v>
      </c>
      <c r="F96" s="422">
        <v>34</v>
      </c>
      <c r="G96" s="422">
        <v>24</v>
      </c>
      <c r="H96" s="422">
        <v>39.5</v>
      </c>
      <c r="I96" s="423" t="s">
        <v>917</v>
      </c>
      <c r="J96" s="423" t="s">
        <v>918</v>
      </c>
      <c r="K96" s="459">
        <f t="shared" ref="K96" si="68">H96-F96</f>
        <v>5.5</v>
      </c>
      <c r="L96" s="423">
        <v>100</v>
      </c>
      <c r="M96" s="460">
        <f t="shared" ref="M96" si="69">(K96*N96)-L96</f>
        <v>2650</v>
      </c>
      <c r="N96" s="423">
        <v>500</v>
      </c>
      <c r="O96" s="461" t="s">
        <v>556</v>
      </c>
      <c r="P96" s="462">
        <v>44328</v>
      </c>
      <c r="Q96" s="344"/>
      <c r="R96" s="314" t="s">
        <v>559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399">
        <v>18</v>
      </c>
      <c r="B97" s="397">
        <v>44328</v>
      </c>
      <c r="C97" s="398"/>
      <c r="D97" s="391" t="s">
        <v>920</v>
      </c>
      <c r="E97" s="392" t="s">
        <v>921</v>
      </c>
      <c r="F97" s="368" t="s">
        <v>922</v>
      </c>
      <c r="G97" s="368">
        <v>10.5</v>
      </c>
      <c r="H97" s="368"/>
      <c r="I97" s="334">
        <v>0.1</v>
      </c>
      <c r="J97" s="334" t="s">
        <v>558</v>
      </c>
      <c r="K97" s="456"/>
      <c r="L97" s="334"/>
      <c r="M97" s="449"/>
      <c r="N97" s="334"/>
      <c r="O97" s="361"/>
      <c r="P97" s="374"/>
      <c r="Q97" s="344"/>
      <c r="R97" s="314" t="s">
        <v>559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463">
        <v>19</v>
      </c>
      <c r="B98" s="442">
        <v>44328</v>
      </c>
      <c r="C98" s="457"/>
      <c r="D98" s="424" t="s">
        <v>880</v>
      </c>
      <c r="E98" s="458" t="s">
        <v>557</v>
      </c>
      <c r="F98" s="422">
        <v>25</v>
      </c>
      <c r="G98" s="422">
        <v>15</v>
      </c>
      <c r="H98" s="422">
        <v>28</v>
      </c>
      <c r="I98" s="423" t="s">
        <v>923</v>
      </c>
      <c r="J98" s="423" t="s">
        <v>945</v>
      </c>
      <c r="K98" s="459">
        <f t="shared" ref="K98" si="70">H98-F98</f>
        <v>3</v>
      </c>
      <c r="L98" s="423">
        <v>100</v>
      </c>
      <c r="M98" s="460">
        <f t="shared" ref="M98" si="71">(K98*N98)-L98</f>
        <v>1550</v>
      </c>
      <c r="N98" s="423">
        <v>550</v>
      </c>
      <c r="O98" s="461" t="s">
        <v>556</v>
      </c>
      <c r="P98" s="475">
        <v>44333</v>
      </c>
      <c r="Q98" s="344"/>
      <c r="R98" s="314" t="s">
        <v>792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463">
        <v>20</v>
      </c>
      <c r="B99" s="442">
        <v>44328</v>
      </c>
      <c r="C99" s="457"/>
      <c r="D99" s="424" t="s">
        <v>858</v>
      </c>
      <c r="E99" s="458" t="s">
        <v>557</v>
      </c>
      <c r="F99" s="422">
        <v>7.5</v>
      </c>
      <c r="G99" s="422">
        <v>4</v>
      </c>
      <c r="H99" s="422">
        <v>9.25</v>
      </c>
      <c r="I99" s="423" t="s">
        <v>924</v>
      </c>
      <c r="J99" s="423" t="s">
        <v>944</v>
      </c>
      <c r="K99" s="459">
        <f t="shared" ref="K99:K100" si="72">H99-F99</f>
        <v>1.75</v>
      </c>
      <c r="L99" s="423">
        <v>100</v>
      </c>
      <c r="M99" s="460">
        <f t="shared" ref="M99" si="73">(K99*N99)-L99</f>
        <v>2306.25</v>
      </c>
      <c r="N99" s="423">
        <v>1375</v>
      </c>
      <c r="O99" s="461" t="s">
        <v>556</v>
      </c>
      <c r="P99" s="475">
        <v>44333</v>
      </c>
      <c r="Q99" s="344"/>
      <c r="R99" s="314" t="s">
        <v>559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510">
        <v>21</v>
      </c>
      <c r="B100" s="479">
        <v>44330</v>
      </c>
      <c r="C100" s="511"/>
      <c r="D100" s="512" t="s">
        <v>905</v>
      </c>
      <c r="E100" s="513" t="s">
        <v>557</v>
      </c>
      <c r="F100" s="482">
        <v>28.5</v>
      </c>
      <c r="G100" s="482">
        <v>19</v>
      </c>
      <c r="H100" s="482">
        <v>21</v>
      </c>
      <c r="I100" s="484" t="s">
        <v>906</v>
      </c>
      <c r="J100" s="484" t="s">
        <v>946</v>
      </c>
      <c r="K100" s="514">
        <f t="shared" si="72"/>
        <v>-7.5</v>
      </c>
      <c r="L100" s="484">
        <v>100</v>
      </c>
      <c r="M100" s="515">
        <f t="shared" ref="M100" si="74">(K100*N100)-L100</f>
        <v>-4975</v>
      </c>
      <c r="N100" s="484">
        <v>650</v>
      </c>
      <c r="O100" s="516" t="s">
        <v>620</v>
      </c>
      <c r="P100" s="487">
        <v>44333</v>
      </c>
      <c r="Q100" s="344"/>
      <c r="R100" s="314" t="s">
        <v>559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463">
        <v>22</v>
      </c>
      <c r="B101" s="442">
        <v>44330</v>
      </c>
      <c r="C101" s="457"/>
      <c r="D101" s="424" t="s">
        <v>932</v>
      </c>
      <c r="E101" s="458" t="s">
        <v>557</v>
      </c>
      <c r="F101" s="422">
        <v>86.5</v>
      </c>
      <c r="G101" s="422">
        <v>40</v>
      </c>
      <c r="H101" s="422">
        <v>101.5</v>
      </c>
      <c r="I101" s="423" t="s">
        <v>933</v>
      </c>
      <c r="J101" s="423" t="s">
        <v>883</v>
      </c>
      <c r="K101" s="459">
        <f>H101-F101</f>
        <v>15</v>
      </c>
      <c r="L101" s="423">
        <v>100</v>
      </c>
      <c r="M101" s="460">
        <f>(K101*N101)-L101</f>
        <v>1025</v>
      </c>
      <c r="N101" s="423">
        <v>75</v>
      </c>
      <c r="O101" s="461" t="s">
        <v>556</v>
      </c>
      <c r="P101" s="462">
        <v>44330</v>
      </c>
      <c r="Q101" s="344"/>
      <c r="R101" s="314" t="s">
        <v>792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4.25">
      <c r="A102" s="510">
        <v>23</v>
      </c>
      <c r="B102" s="479">
        <v>44330</v>
      </c>
      <c r="C102" s="511"/>
      <c r="D102" s="512" t="s">
        <v>934</v>
      </c>
      <c r="E102" s="513" t="s">
        <v>557</v>
      </c>
      <c r="F102" s="482">
        <v>9</v>
      </c>
      <c r="G102" s="482">
        <v>6</v>
      </c>
      <c r="H102" s="482">
        <v>6</v>
      </c>
      <c r="I102" s="484" t="s">
        <v>907</v>
      </c>
      <c r="J102" s="484" t="s">
        <v>948</v>
      </c>
      <c r="K102" s="514">
        <f t="shared" ref="K102" si="75">H102-F102</f>
        <v>-3</v>
      </c>
      <c r="L102" s="484">
        <v>100</v>
      </c>
      <c r="M102" s="515">
        <f t="shared" ref="M102" si="76">(K102*N102)-L102</f>
        <v>-5653</v>
      </c>
      <c r="N102" s="484">
        <v>1851</v>
      </c>
      <c r="O102" s="516" t="s">
        <v>620</v>
      </c>
      <c r="P102" s="487">
        <v>44334</v>
      </c>
      <c r="Q102" s="344"/>
      <c r="R102" s="314" t="s">
        <v>559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4.25">
      <c r="A103" s="510">
        <v>24</v>
      </c>
      <c r="B103" s="517">
        <v>44333</v>
      </c>
      <c r="C103" s="511"/>
      <c r="D103" s="512" t="s">
        <v>939</v>
      </c>
      <c r="E103" s="513" t="s">
        <v>557</v>
      </c>
      <c r="F103" s="482">
        <v>79</v>
      </c>
      <c r="G103" s="482">
        <v>35</v>
      </c>
      <c r="H103" s="482">
        <v>39</v>
      </c>
      <c r="I103" s="484">
        <v>150</v>
      </c>
      <c r="J103" s="484" t="s">
        <v>943</v>
      </c>
      <c r="K103" s="514">
        <f>H103-F103</f>
        <v>-40</v>
      </c>
      <c r="L103" s="484">
        <v>100</v>
      </c>
      <c r="M103" s="515">
        <f>(K103*N103)-L103</f>
        <v>-3100</v>
      </c>
      <c r="N103" s="484">
        <v>75</v>
      </c>
      <c r="O103" s="516" t="s">
        <v>620</v>
      </c>
      <c r="P103" s="518">
        <v>44333</v>
      </c>
      <c r="Q103" s="344"/>
      <c r="R103" s="314" t="s">
        <v>792</v>
      </c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4.25">
      <c r="A104" s="463">
        <v>25</v>
      </c>
      <c r="B104" s="509">
        <v>44333</v>
      </c>
      <c r="C104" s="457"/>
      <c r="D104" s="424" t="s">
        <v>941</v>
      </c>
      <c r="E104" s="458" t="s">
        <v>921</v>
      </c>
      <c r="F104" s="422">
        <v>2.5</v>
      </c>
      <c r="G104" s="422">
        <v>3.75</v>
      </c>
      <c r="H104" s="422">
        <v>1.35</v>
      </c>
      <c r="I104" s="423">
        <v>0.1</v>
      </c>
      <c r="J104" s="423" t="s">
        <v>986</v>
      </c>
      <c r="K104" s="459">
        <f>F104-H104</f>
        <v>1.1499999999999999</v>
      </c>
      <c r="L104" s="423">
        <v>100</v>
      </c>
      <c r="M104" s="460">
        <f t="shared" ref="M104" si="77">(K104*N104)-L104</f>
        <v>4500</v>
      </c>
      <c r="N104" s="423">
        <v>4000</v>
      </c>
      <c r="O104" s="461" t="s">
        <v>556</v>
      </c>
      <c r="P104" s="475">
        <v>44340</v>
      </c>
      <c r="Q104" s="344"/>
      <c r="R104" s="314" t="s">
        <v>792</v>
      </c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4.25">
      <c r="A105" s="463">
        <v>26</v>
      </c>
      <c r="B105" s="509">
        <v>44333</v>
      </c>
      <c r="C105" s="457"/>
      <c r="D105" s="424" t="s">
        <v>942</v>
      </c>
      <c r="E105" s="458" t="s">
        <v>557</v>
      </c>
      <c r="F105" s="422">
        <v>27</v>
      </c>
      <c r="G105" s="422">
        <v>17</v>
      </c>
      <c r="H105" s="422">
        <v>31</v>
      </c>
      <c r="I105" s="423" t="s">
        <v>923</v>
      </c>
      <c r="J105" s="423" t="s">
        <v>885</v>
      </c>
      <c r="K105" s="459">
        <f t="shared" ref="K105:K106" si="78">H105-F105</f>
        <v>4</v>
      </c>
      <c r="L105" s="423">
        <v>100</v>
      </c>
      <c r="M105" s="460">
        <f t="shared" ref="M105:M106" si="79">(K105*N105)-L105</f>
        <v>2100</v>
      </c>
      <c r="N105" s="423">
        <v>550</v>
      </c>
      <c r="O105" s="461" t="s">
        <v>556</v>
      </c>
      <c r="P105" s="462">
        <v>44333</v>
      </c>
      <c r="Q105" s="344"/>
      <c r="R105" s="314" t="s">
        <v>792</v>
      </c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4.25">
      <c r="A106" s="463">
        <v>27</v>
      </c>
      <c r="B106" s="509">
        <v>44334</v>
      </c>
      <c r="C106" s="457"/>
      <c r="D106" s="424" t="s">
        <v>951</v>
      </c>
      <c r="E106" s="458" t="s">
        <v>557</v>
      </c>
      <c r="F106" s="422">
        <v>16</v>
      </c>
      <c r="G106" s="422">
        <v>6.5</v>
      </c>
      <c r="H106" s="422">
        <v>20.5</v>
      </c>
      <c r="I106" s="423" t="s">
        <v>952</v>
      </c>
      <c r="J106" s="423" t="s">
        <v>868</v>
      </c>
      <c r="K106" s="459">
        <f t="shared" si="78"/>
        <v>4.5</v>
      </c>
      <c r="L106" s="423">
        <v>100</v>
      </c>
      <c r="M106" s="460">
        <f t="shared" si="79"/>
        <v>2375</v>
      </c>
      <c r="N106" s="423">
        <v>550</v>
      </c>
      <c r="O106" s="461" t="s">
        <v>556</v>
      </c>
      <c r="P106" s="462">
        <v>44334</v>
      </c>
      <c r="Q106" s="344"/>
      <c r="R106" s="314" t="s">
        <v>792</v>
      </c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4.25">
      <c r="A107" s="463">
        <v>28</v>
      </c>
      <c r="B107" s="509">
        <v>44334</v>
      </c>
      <c r="C107" s="457"/>
      <c r="D107" s="424" t="s">
        <v>953</v>
      </c>
      <c r="E107" s="458" t="s">
        <v>557</v>
      </c>
      <c r="F107" s="422">
        <v>15.5</v>
      </c>
      <c r="G107" s="422">
        <v>7</v>
      </c>
      <c r="H107" s="422">
        <v>19.5</v>
      </c>
      <c r="I107" s="423" t="s">
        <v>954</v>
      </c>
      <c r="J107" s="423" t="s">
        <v>885</v>
      </c>
      <c r="K107" s="459">
        <f t="shared" ref="K107:K108" si="80">H107-F107</f>
        <v>4</v>
      </c>
      <c r="L107" s="423">
        <v>100</v>
      </c>
      <c r="M107" s="460">
        <f t="shared" ref="M107:M108" si="81">(K107*N107)-L107</f>
        <v>2700</v>
      </c>
      <c r="N107" s="423">
        <v>700</v>
      </c>
      <c r="O107" s="461" t="s">
        <v>556</v>
      </c>
      <c r="P107" s="462">
        <v>44334</v>
      </c>
      <c r="Q107" s="344"/>
      <c r="R107" s="314" t="s">
        <v>559</v>
      </c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s="37" customFormat="1" ht="14.25">
      <c r="A108" s="463">
        <v>29</v>
      </c>
      <c r="B108" s="509">
        <v>44334</v>
      </c>
      <c r="C108" s="457"/>
      <c r="D108" s="424" t="s">
        <v>955</v>
      </c>
      <c r="E108" s="458" t="s">
        <v>557</v>
      </c>
      <c r="F108" s="422">
        <v>98</v>
      </c>
      <c r="G108" s="422">
        <v>49</v>
      </c>
      <c r="H108" s="422">
        <v>109</v>
      </c>
      <c r="I108" s="423" t="s">
        <v>956</v>
      </c>
      <c r="J108" s="423" t="s">
        <v>899</v>
      </c>
      <c r="K108" s="459">
        <f t="shared" si="80"/>
        <v>11</v>
      </c>
      <c r="L108" s="423">
        <v>100</v>
      </c>
      <c r="M108" s="460">
        <f t="shared" si="81"/>
        <v>1000</v>
      </c>
      <c r="N108" s="423">
        <v>100</v>
      </c>
      <c r="O108" s="461" t="s">
        <v>556</v>
      </c>
      <c r="P108" s="475">
        <v>44340</v>
      </c>
      <c r="Q108" s="344"/>
      <c r="R108" s="314" t="s">
        <v>792</v>
      </c>
      <c r="Z108" s="350"/>
      <c r="AA108" s="350"/>
      <c r="AB108" s="350"/>
      <c r="AC108" s="350"/>
      <c r="AD108" s="350"/>
      <c r="AE108" s="350"/>
      <c r="AF108" s="350"/>
      <c r="AG108" s="350"/>
      <c r="AH108" s="350"/>
    </row>
    <row r="109" spans="1:34" s="37" customFormat="1" ht="14.25">
      <c r="A109" s="463">
        <v>30</v>
      </c>
      <c r="B109" s="442">
        <v>44334</v>
      </c>
      <c r="C109" s="457"/>
      <c r="D109" s="424" t="s">
        <v>953</v>
      </c>
      <c r="E109" s="458" t="s">
        <v>557</v>
      </c>
      <c r="F109" s="422">
        <v>15</v>
      </c>
      <c r="G109" s="422">
        <v>7</v>
      </c>
      <c r="H109" s="422">
        <v>19.5</v>
      </c>
      <c r="I109" s="423" t="s">
        <v>954</v>
      </c>
      <c r="J109" s="423" t="s">
        <v>868</v>
      </c>
      <c r="K109" s="459">
        <f t="shared" ref="K109" si="82">H109-F109</f>
        <v>4.5</v>
      </c>
      <c r="L109" s="423">
        <v>100</v>
      </c>
      <c r="M109" s="460">
        <f t="shared" ref="M109" si="83">(K109*N109)-L109</f>
        <v>3050</v>
      </c>
      <c r="N109" s="423">
        <v>700</v>
      </c>
      <c r="O109" s="461" t="s">
        <v>556</v>
      </c>
      <c r="P109" s="475">
        <v>44336</v>
      </c>
      <c r="Q109" s="344"/>
      <c r="R109" s="314" t="s">
        <v>559</v>
      </c>
      <c r="Z109" s="350"/>
      <c r="AA109" s="350"/>
      <c r="AB109" s="350"/>
      <c r="AC109" s="350"/>
      <c r="AD109" s="350"/>
      <c r="AE109" s="350"/>
      <c r="AF109" s="350"/>
      <c r="AG109" s="350"/>
      <c r="AH109" s="350"/>
    </row>
    <row r="110" spans="1:34" s="37" customFormat="1" ht="14.25">
      <c r="A110" s="463">
        <v>31</v>
      </c>
      <c r="B110" s="509">
        <v>44335</v>
      </c>
      <c r="C110" s="457"/>
      <c r="D110" s="424" t="s">
        <v>951</v>
      </c>
      <c r="E110" s="458" t="s">
        <v>557</v>
      </c>
      <c r="F110" s="422">
        <v>15.75</v>
      </c>
      <c r="G110" s="422">
        <v>6.5</v>
      </c>
      <c r="H110" s="422">
        <v>18.5</v>
      </c>
      <c r="I110" s="423" t="s">
        <v>952</v>
      </c>
      <c r="J110" s="423" t="s">
        <v>982</v>
      </c>
      <c r="K110" s="459">
        <f>H110-F110</f>
        <v>2.75</v>
      </c>
      <c r="L110" s="423">
        <v>100</v>
      </c>
      <c r="M110" s="460">
        <f t="shared" ref="M110" si="84">(K110*N110)-L110</f>
        <v>1412.5</v>
      </c>
      <c r="N110" s="423">
        <v>550</v>
      </c>
      <c r="O110" s="461" t="s">
        <v>556</v>
      </c>
      <c r="P110" s="475">
        <v>44337</v>
      </c>
      <c r="Q110" s="344"/>
      <c r="R110" s="314" t="s">
        <v>559</v>
      </c>
      <c r="Z110" s="350"/>
      <c r="AA110" s="350"/>
      <c r="AB110" s="350"/>
      <c r="AC110" s="350"/>
      <c r="AD110" s="350"/>
      <c r="AE110" s="350"/>
      <c r="AF110" s="350"/>
      <c r="AG110" s="350"/>
      <c r="AH110" s="350"/>
    </row>
    <row r="111" spans="1:34" s="37" customFormat="1" ht="14.25">
      <c r="A111" s="510">
        <v>32</v>
      </c>
      <c r="B111" s="479">
        <v>44335</v>
      </c>
      <c r="C111" s="511"/>
      <c r="D111" s="512" t="s">
        <v>958</v>
      </c>
      <c r="E111" s="513" t="s">
        <v>557</v>
      </c>
      <c r="F111" s="482">
        <v>43.5</v>
      </c>
      <c r="G111" s="482">
        <v>5</v>
      </c>
      <c r="H111" s="482">
        <v>5</v>
      </c>
      <c r="I111" s="484" t="s">
        <v>959</v>
      </c>
      <c r="J111" s="484" t="s">
        <v>972</v>
      </c>
      <c r="K111" s="514">
        <f>H111-F111</f>
        <v>-38.5</v>
      </c>
      <c r="L111" s="484">
        <v>100</v>
      </c>
      <c r="M111" s="515">
        <f>(K111*N111)-L111</f>
        <v>-2987.5</v>
      </c>
      <c r="N111" s="484">
        <v>75</v>
      </c>
      <c r="O111" s="516" t="s">
        <v>620</v>
      </c>
      <c r="P111" s="487">
        <v>44336</v>
      </c>
      <c r="Q111" s="344"/>
      <c r="R111" s="314" t="s">
        <v>559</v>
      </c>
      <c r="Z111" s="350"/>
      <c r="AA111" s="350"/>
      <c r="AB111" s="350"/>
      <c r="AC111" s="350"/>
      <c r="AD111" s="350"/>
      <c r="AE111" s="350"/>
      <c r="AF111" s="350"/>
      <c r="AG111" s="350"/>
      <c r="AH111" s="350"/>
    </row>
    <row r="112" spans="1:34" s="37" customFormat="1" ht="14.25">
      <c r="A112" s="463">
        <v>33</v>
      </c>
      <c r="B112" s="442">
        <v>44336</v>
      </c>
      <c r="C112" s="457"/>
      <c r="D112" s="424" t="s">
        <v>970</v>
      </c>
      <c r="E112" s="458" t="s">
        <v>557</v>
      </c>
      <c r="F112" s="422">
        <v>13.5</v>
      </c>
      <c r="G112" s="422">
        <v>6</v>
      </c>
      <c r="H112" s="422">
        <v>17.5</v>
      </c>
      <c r="I112" s="423" t="s">
        <v>971</v>
      </c>
      <c r="J112" s="423" t="s">
        <v>885</v>
      </c>
      <c r="K112" s="459">
        <f t="shared" ref="K112:K113" si="85">H112-F112</f>
        <v>4</v>
      </c>
      <c r="L112" s="423">
        <v>100</v>
      </c>
      <c r="M112" s="460">
        <f t="shared" ref="M112:M113" si="86">(K112*N112)-L112</f>
        <v>2700</v>
      </c>
      <c r="N112" s="423">
        <v>700</v>
      </c>
      <c r="O112" s="461" t="s">
        <v>556</v>
      </c>
      <c r="P112" s="475">
        <v>44337</v>
      </c>
      <c r="Q112" s="344"/>
      <c r="R112" s="314" t="s">
        <v>559</v>
      </c>
      <c r="Z112" s="350"/>
      <c r="AA112" s="350"/>
      <c r="AB112" s="350"/>
      <c r="AC112" s="350"/>
      <c r="AD112" s="350"/>
      <c r="AE112" s="350"/>
      <c r="AF112" s="350"/>
      <c r="AG112" s="350"/>
      <c r="AH112" s="350"/>
    </row>
    <row r="113" spans="1:34" s="37" customFormat="1" ht="14.25">
      <c r="A113" s="510">
        <v>34</v>
      </c>
      <c r="B113" s="479">
        <v>44337</v>
      </c>
      <c r="C113" s="511"/>
      <c r="D113" s="512" t="s">
        <v>975</v>
      </c>
      <c r="E113" s="513" t="s">
        <v>557</v>
      </c>
      <c r="F113" s="482">
        <v>28</v>
      </c>
      <c r="G113" s="482">
        <v>10</v>
      </c>
      <c r="H113" s="482">
        <v>10</v>
      </c>
      <c r="I113" s="484" t="s">
        <v>976</v>
      </c>
      <c r="J113" s="484" t="s">
        <v>1001</v>
      </c>
      <c r="K113" s="514">
        <f t="shared" si="85"/>
        <v>-18</v>
      </c>
      <c r="L113" s="484">
        <v>100</v>
      </c>
      <c r="M113" s="515">
        <f t="shared" si="86"/>
        <v>-4600</v>
      </c>
      <c r="N113" s="484">
        <v>250</v>
      </c>
      <c r="O113" s="516" t="s">
        <v>620</v>
      </c>
      <c r="P113" s="487">
        <v>44341</v>
      </c>
      <c r="Q113" s="344"/>
      <c r="R113" s="314" t="s">
        <v>792</v>
      </c>
      <c r="Z113" s="350"/>
      <c r="AA113" s="350"/>
      <c r="AB113" s="350"/>
      <c r="AC113" s="350"/>
      <c r="AD113" s="350"/>
      <c r="AE113" s="350"/>
      <c r="AF113" s="350"/>
      <c r="AG113" s="350"/>
      <c r="AH113" s="350"/>
    </row>
    <row r="114" spans="1:34" s="37" customFormat="1" ht="14.25">
      <c r="A114" s="463">
        <v>35</v>
      </c>
      <c r="B114" s="442">
        <v>44337</v>
      </c>
      <c r="C114" s="457"/>
      <c r="D114" s="424" t="s">
        <v>977</v>
      </c>
      <c r="E114" s="458" t="s">
        <v>557</v>
      </c>
      <c r="F114" s="422">
        <v>28</v>
      </c>
      <c r="G114" s="422">
        <v>10</v>
      </c>
      <c r="H114" s="422">
        <v>38</v>
      </c>
      <c r="I114" s="423" t="s">
        <v>976</v>
      </c>
      <c r="J114" s="423" t="s">
        <v>985</v>
      </c>
      <c r="K114" s="459">
        <f t="shared" ref="K114" si="87">H114-F114</f>
        <v>10</v>
      </c>
      <c r="L114" s="423">
        <v>100</v>
      </c>
      <c r="M114" s="460">
        <f t="shared" ref="M114" si="88">(K114*N114)-L114</f>
        <v>2900</v>
      </c>
      <c r="N114" s="423">
        <v>300</v>
      </c>
      <c r="O114" s="461" t="s">
        <v>556</v>
      </c>
      <c r="P114" s="475">
        <v>44340</v>
      </c>
      <c r="Q114" s="344"/>
      <c r="R114" s="314" t="s">
        <v>559</v>
      </c>
      <c r="Z114" s="350"/>
      <c r="AA114" s="350"/>
      <c r="AB114" s="350"/>
      <c r="AC114" s="350"/>
      <c r="AD114" s="350"/>
      <c r="AE114" s="350"/>
      <c r="AF114" s="350"/>
      <c r="AG114" s="350"/>
      <c r="AH114" s="350"/>
    </row>
    <row r="115" spans="1:34" s="37" customFormat="1" ht="14.25">
      <c r="A115" s="463">
        <v>36</v>
      </c>
      <c r="B115" s="509">
        <v>44340</v>
      </c>
      <c r="C115" s="457"/>
      <c r="D115" s="424" t="s">
        <v>970</v>
      </c>
      <c r="E115" s="458" t="s">
        <v>557</v>
      </c>
      <c r="F115" s="422">
        <v>11.5</v>
      </c>
      <c r="G115" s="422">
        <v>5</v>
      </c>
      <c r="H115" s="422">
        <v>15</v>
      </c>
      <c r="I115" s="527" t="s">
        <v>954</v>
      </c>
      <c r="J115" s="423" t="s">
        <v>884</v>
      </c>
      <c r="K115" s="528">
        <f t="shared" ref="K115" si="89">H115-F115</f>
        <v>3.5</v>
      </c>
      <c r="L115" s="423">
        <v>100</v>
      </c>
      <c r="M115" s="460">
        <f t="shared" ref="M115" si="90">(K115*N115)-L115</f>
        <v>2350</v>
      </c>
      <c r="N115" s="423">
        <v>700</v>
      </c>
      <c r="O115" s="461" t="s">
        <v>556</v>
      </c>
      <c r="P115" s="475">
        <v>44341</v>
      </c>
      <c r="Q115" s="344"/>
      <c r="R115" s="314" t="s">
        <v>559</v>
      </c>
      <c r="Z115" s="350"/>
      <c r="AA115" s="350"/>
      <c r="AB115" s="350"/>
      <c r="AC115" s="350"/>
      <c r="AD115" s="350"/>
      <c r="AE115" s="350"/>
      <c r="AF115" s="350"/>
      <c r="AG115" s="350"/>
      <c r="AH115" s="350"/>
    </row>
    <row r="116" spans="1:34" s="37" customFormat="1" ht="14.25">
      <c r="A116" s="463">
        <v>37</v>
      </c>
      <c r="B116" s="509">
        <v>44340</v>
      </c>
      <c r="C116" s="457"/>
      <c r="D116" s="424" t="s">
        <v>993</v>
      </c>
      <c r="E116" s="458" t="s">
        <v>557</v>
      </c>
      <c r="F116" s="422">
        <v>5.75</v>
      </c>
      <c r="G116" s="422">
        <v>2</v>
      </c>
      <c r="H116" s="422">
        <v>7.75</v>
      </c>
      <c r="I116" s="527" t="s">
        <v>987</v>
      </c>
      <c r="J116" s="423" t="s">
        <v>908</v>
      </c>
      <c r="K116" s="459">
        <f t="shared" ref="K116" si="91">H116-F116</f>
        <v>2</v>
      </c>
      <c r="L116" s="423">
        <v>100</v>
      </c>
      <c r="M116" s="460">
        <f t="shared" ref="M116" si="92">(K116*N116)-L116</f>
        <v>2900</v>
      </c>
      <c r="N116" s="423">
        <v>1500</v>
      </c>
      <c r="O116" s="461" t="s">
        <v>556</v>
      </c>
      <c r="P116" s="462">
        <v>44340</v>
      </c>
      <c r="Q116" s="344"/>
      <c r="R116" s="314" t="s">
        <v>792</v>
      </c>
      <c r="Z116" s="350"/>
      <c r="AA116" s="350"/>
      <c r="AB116" s="350"/>
      <c r="AC116" s="350"/>
      <c r="AD116" s="350"/>
      <c r="AE116" s="350"/>
      <c r="AF116" s="350"/>
      <c r="AG116" s="350"/>
      <c r="AH116" s="350"/>
    </row>
    <row r="117" spans="1:34" s="37" customFormat="1" ht="14.25">
      <c r="A117" s="463">
        <v>38</v>
      </c>
      <c r="B117" s="509">
        <v>44340</v>
      </c>
      <c r="C117" s="457"/>
      <c r="D117" s="424" t="s">
        <v>988</v>
      </c>
      <c r="E117" s="458" t="s">
        <v>557</v>
      </c>
      <c r="F117" s="422">
        <v>335</v>
      </c>
      <c r="G117" s="422">
        <v>150</v>
      </c>
      <c r="H117" s="422">
        <v>415</v>
      </c>
      <c r="I117" s="423" t="s">
        <v>989</v>
      </c>
      <c r="J117" s="423" t="s">
        <v>990</v>
      </c>
      <c r="K117" s="459">
        <f t="shared" ref="K117:K119" si="93">H117-F117</f>
        <v>80</v>
      </c>
      <c r="L117" s="423">
        <v>100</v>
      </c>
      <c r="M117" s="460">
        <f t="shared" ref="M117:M119" si="94">(K117*N117)-L117</f>
        <v>1900</v>
      </c>
      <c r="N117" s="423">
        <v>25</v>
      </c>
      <c r="O117" s="461" t="s">
        <v>556</v>
      </c>
      <c r="P117" s="462">
        <v>44340</v>
      </c>
      <c r="Q117" s="344"/>
      <c r="R117" s="314" t="s">
        <v>559</v>
      </c>
      <c r="Z117" s="350"/>
      <c r="AA117" s="350"/>
      <c r="AB117" s="350"/>
      <c r="AC117" s="350"/>
      <c r="AD117" s="350"/>
      <c r="AE117" s="350"/>
      <c r="AF117" s="350"/>
      <c r="AG117" s="350"/>
      <c r="AH117" s="350"/>
    </row>
    <row r="118" spans="1:34" s="37" customFormat="1" ht="14.25">
      <c r="A118" s="510">
        <v>39</v>
      </c>
      <c r="B118" s="479">
        <v>44340</v>
      </c>
      <c r="C118" s="511"/>
      <c r="D118" s="512" t="s">
        <v>991</v>
      </c>
      <c r="E118" s="513" t="s">
        <v>557</v>
      </c>
      <c r="F118" s="482">
        <v>14.5</v>
      </c>
      <c r="G118" s="482">
        <v>4.5</v>
      </c>
      <c r="H118" s="482">
        <v>4.5</v>
      </c>
      <c r="I118" s="484" t="s">
        <v>954</v>
      </c>
      <c r="J118" s="484" t="s">
        <v>1002</v>
      </c>
      <c r="K118" s="514">
        <f t="shared" si="93"/>
        <v>-10</v>
      </c>
      <c r="L118" s="484">
        <v>100</v>
      </c>
      <c r="M118" s="515">
        <f t="shared" si="94"/>
        <v>-5600</v>
      </c>
      <c r="N118" s="484">
        <v>550</v>
      </c>
      <c r="O118" s="516" t="s">
        <v>620</v>
      </c>
      <c r="P118" s="487">
        <v>44341</v>
      </c>
      <c r="Q118" s="344"/>
      <c r="R118" s="314" t="s">
        <v>792</v>
      </c>
      <c r="Z118" s="350"/>
      <c r="AA118" s="350"/>
      <c r="AB118" s="350"/>
      <c r="AC118" s="350"/>
      <c r="AD118" s="350"/>
      <c r="AE118" s="350"/>
      <c r="AF118" s="350"/>
      <c r="AG118" s="350"/>
      <c r="AH118" s="350"/>
    </row>
    <row r="119" spans="1:34" s="37" customFormat="1" ht="14.25">
      <c r="A119" s="463">
        <v>40</v>
      </c>
      <c r="B119" s="509">
        <v>44341</v>
      </c>
      <c r="C119" s="457"/>
      <c r="D119" s="424" t="s">
        <v>993</v>
      </c>
      <c r="E119" s="458" t="s">
        <v>557</v>
      </c>
      <c r="F119" s="422">
        <v>4.5</v>
      </c>
      <c r="G119" s="422"/>
      <c r="H119" s="422">
        <v>7.4</v>
      </c>
      <c r="I119" s="527" t="s">
        <v>1004</v>
      </c>
      <c r="J119" s="423" t="s">
        <v>1003</v>
      </c>
      <c r="K119" s="528">
        <f t="shared" si="93"/>
        <v>2.9000000000000004</v>
      </c>
      <c r="L119" s="423">
        <v>100</v>
      </c>
      <c r="M119" s="460">
        <f t="shared" si="94"/>
        <v>4250.0000000000009</v>
      </c>
      <c r="N119" s="423">
        <v>1500</v>
      </c>
      <c r="O119" s="461" t="s">
        <v>556</v>
      </c>
      <c r="P119" s="462">
        <v>44341</v>
      </c>
      <c r="Q119" s="344"/>
      <c r="R119" s="314" t="s">
        <v>559</v>
      </c>
      <c r="Z119" s="350"/>
      <c r="AA119" s="350"/>
      <c r="AB119" s="350"/>
      <c r="AC119" s="350"/>
      <c r="AD119" s="350"/>
      <c r="AE119" s="350"/>
      <c r="AF119" s="350"/>
      <c r="AG119" s="350"/>
      <c r="AH119" s="350"/>
    </row>
    <row r="120" spans="1:34" s="37" customFormat="1" ht="14.25">
      <c r="A120" s="399">
        <v>41</v>
      </c>
      <c r="B120" s="397">
        <v>44342</v>
      </c>
      <c r="C120" s="398"/>
      <c r="D120" s="391" t="s">
        <v>1021</v>
      </c>
      <c r="E120" s="392" t="s">
        <v>557</v>
      </c>
      <c r="F120" s="368" t="s">
        <v>1022</v>
      </c>
      <c r="G120" s="368">
        <v>12</v>
      </c>
      <c r="H120" s="368"/>
      <c r="I120" s="334" t="s">
        <v>959</v>
      </c>
      <c r="J120" s="334" t="s">
        <v>558</v>
      </c>
      <c r="K120" s="526"/>
      <c r="L120" s="334"/>
      <c r="M120" s="449"/>
      <c r="N120" s="334"/>
      <c r="O120" s="361"/>
      <c r="P120" s="374"/>
      <c r="Q120" s="344"/>
      <c r="R120" s="314" t="s">
        <v>792</v>
      </c>
      <c r="Z120" s="350"/>
      <c r="AA120" s="350"/>
      <c r="AB120" s="350"/>
      <c r="AC120" s="350"/>
      <c r="AD120" s="350"/>
      <c r="AE120" s="350"/>
      <c r="AF120" s="350"/>
      <c r="AG120" s="350"/>
      <c r="AH120" s="350"/>
    </row>
    <row r="121" spans="1:34" s="37" customFormat="1" ht="14.25">
      <c r="A121" s="399"/>
      <c r="B121" s="397"/>
      <c r="C121" s="398"/>
      <c r="D121" s="391"/>
      <c r="E121" s="392"/>
      <c r="F121" s="368"/>
      <c r="G121" s="368"/>
      <c r="H121" s="368"/>
      <c r="I121" s="334"/>
      <c r="J121" s="334"/>
      <c r="K121" s="526"/>
      <c r="L121" s="334"/>
      <c r="M121" s="449"/>
      <c r="N121" s="334"/>
      <c r="O121" s="361"/>
      <c r="P121" s="374"/>
      <c r="Q121" s="344"/>
      <c r="R121" s="314"/>
      <c r="Z121" s="350"/>
      <c r="AA121" s="350"/>
      <c r="AB121" s="350"/>
      <c r="AC121" s="350"/>
      <c r="AD121" s="350"/>
      <c r="AE121" s="350"/>
      <c r="AF121" s="350"/>
      <c r="AG121" s="350"/>
      <c r="AH121" s="350"/>
    </row>
    <row r="122" spans="1:34" s="37" customFormat="1" ht="14.25">
      <c r="A122" s="399"/>
      <c r="B122" s="397"/>
      <c r="C122" s="398"/>
      <c r="D122" s="391"/>
      <c r="E122" s="392"/>
      <c r="F122" s="368"/>
      <c r="G122" s="368"/>
      <c r="H122" s="368"/>
      <c r="I122" s="334"/>
      <c r="J122" s="334"/>
      <c r="K122" s="334"/>
      <c r="L122" s="334"/>
      <c r="M122" s="449"/>
      <c r="N122" s="334"/>
      <c r="O122" s="361"/>
      <c r="P122" s="374"/>
      <c r="Q122" s="344"/>
      <c r="R122" s="314"/>
      <c r="Z122" s="350"/>
      <c r="AA122" s="350"/>
      <c r="AB122" s="350"/>
      <c r="AC122" s="350"/>
      <c r="AD122" s="350"/>
      <c r="AE122" s="350"/>
      <c r="AF122" s="350"/>
      <c r="AG122" s="350"/>
      <c r="AH122" s="350"/>
    </row>
    <row r="123" spans="1:34" s="37" customFormat="1" ht="14.25">
      <c r="A123" s="335"/>
      <c r="B123" s="336"/>
      <c r="C123" s="336"/>
      <c r="D123" s="337"/>
      <c r="E123" s="335"/>
      <c r="F123" s="351"/>
      <c r="G123" s="335"/>
      <c r="H123" s="335"/>
      <c r="I123" s="335"/>
      <c r="J123" s="336"/>
      <c r="K123" s="352"/>
      <c r="L123" s="335"/>
      <c r="M123" s="335"/>
      <c r="N123" s="335"/>
      <c r="O123" s="353"/>
      <c r="P123" s="344"/>
      <c r="Q123" s="344"/>
      <c r="R123" s="314"/>
      <c r="Z123" s="350"/>
      <c r="AA123" s="350"/>
      <c r="AB123" s="350"/>
      <c r="AC123" s="350"/>
      <c r="AD123" s="350"/>
      <c r="AE123" s="350"/>
      <c r="AF123" s="350"/>
      <c r="AG123" s="350"/>
      <c r="AH123" s="350"/>
    </row>
    <row r="124" spans="1:34" ht="15">
      <c r="A124" s="96" t="s">
        <v>575</v>
      </c>
      <c r="B124" s="97"/>
      <c r="C124" s="97"/>
      <c r="D124" s="98"/>
      <c r="E124" s="31"/>
      <c r="F124" s="29"/>
      <c r="G124" s="29"/>
      <c r="H124" s="70"/>
      <c r="I124" s="116"/>
      <c r="J124" s="117"/>
      <c r="K124" s="14"/>
      <c r="L124" s="14"/>
      <c r="M124" s="14"/>
      <c r="N124" s="8"/>
      <c r="O124" s="50"/>
      <c r="Q124" s="92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34" ht="38.25">
      <c r="A125" s="17" t="s">
        <v>16</v>
      </c>
      <c r="B125" s="18" t="s">
        <v>534</v>
      </c>
      <c r="C125" s="18"/>
      <c r="D125" s="19" t="s">
        <v>545</v>
      </c>
      <c r="E125" s="18" t="s">
        <v>546</v>
      </c>
      <c r="F125" s="18" t="s">
        <v>547</v>
      </c>
      <c r="G125" s="18" t="s">
        <v>548</v>
      </c>
      <c r="H125" s="18" t="s">
        <v>549</v>
      </c>
      <c r="I125" s="18" t="s">
        <v>550</v>
      </c>
      <c r="J125" s="17" t="s">
        <v>551</v>
      </c>
      <c r="K125" s="59" t="s">
        <v>567</v>
      </c>
      <c r="L125" s="373" t="s">
        <v>818</v>
      </c>
      <c r="M125" s="60" t="s">
        <v>817</v>
      </c>
      <c r="N125" s="18" t="s">
        <v>554</v>
      </c>
      <c r="O125" s="75" t="s">
        <v>555</v>
      </c>
      <c r="P125" s="94"/>
      <c r="Q125" s="8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34" s="350" customFormat="1" ht="14.25">
      <c r="A126" s="470">
        <v>1</v>
      </c>
      <c r="B126" s="509">
        <v>44238</v>
      </c>
      <c r="C126" s="471"/>
      <c r="D126" s="522" t="s">
        <v>445</v>
      </c>
      <c r="E126" s="472" t="s">
        <v>557</v>
      </c>
      <c r="F126" s="422">
        <v>1515</v>
      </c>
      <c r="G126" s="473">
        <v>1390</v>
      </c>
      <c r="H126" s="422">
        <v>1645</v>
      </c>
      <c r="I126" s="474" t="s">
        <v>835</v>
      </c>
      <c r="J126" s="523" t="s">
        <v>964</v>
      </c>
      <c r="K126" s="523">
        <f t="shared" ref="K126" si="95">H126-F126</f>
        <v>130</v>
      </c>
      <c r="L126" s="524">
        <f>(F126*-0.8)/100</f>
        <v>-12.12</v>
      </c>
      <c r="M126" s="421">
        <f t="shared" ref="M126" si="96">(K126+L126)/F126</f>
        <v>7.7808580858085799E-2</v>
      </c>
      <c r="N126" s="525" t="s">
        <v>556</v>
      </c>
      <c r="O126" s="475">
        <v>44336</v>
      </c>
      <c r="P126" s="95"/>
      <c r="Q126" s="395"/>
      <c r="R126" s="431" t="s">
        <v>559</v>
      </c>
      <c r="S126" s="389"/>
      <c r="T126" s="389"/>
      <c r="U126" s="389"/>
      <c r="V126" s="389"/>
      <c r="W126" s="389"/>
      <c r="X126" s="389"/>
      <c r="Y126" s="389"/>
      <c r="Z126" s="389"/>
    </row>
    <row r="127" spans="1:34" s="350" customFormat="1" ht="14.25">
      <c r="A127" s="345">
        <v>2</v>
      </c>
      <c r="B127" s="354">
        <v>44327</v>
      </c>
      <c r="C127" s="414"/>
      <c r="D127" s="366" t="s">
        <v>465</v>
      </c>
      <c r="E127" s="359" t="s">
        <v>557</v>
      </c>
      <c r="F127" s="368" t="s">
        <v>911</v>
      </c>
      <c r="G127" s="364">
        <v>218</v>
      </c>
      <c r="H127" s="368"/>
      <c r="I127" s="356" t="s">
        <v>912</v>
      </c>
      <c r="J127" s="393" t="s">
        <v>558</v>
      </c>
      <c r="K127" s="393"/>
      <c r="L127" s="394"/>
      <c r="M127" s="381"/>
      <c r="N127" s="360"/>
      <c r="O127" s="388"/>
      <c r="P127" s="95"/>
      <c r="Q127" s="395"/>
      <c r="R127" s="431" t="s">
        <v>559</v>
      </c>
      <c r="S127" s="389"/>
      <c r="T127" s="389"/>
      <c r="U127" s="389"/>
      <c r="V127" s="389"/>
      <c r="W127" s="389"/>
      <c r="X127" s="389"/>
      <c r="Y127" s="389"/>
      <c r="Z127" s="389"/>
    </row>
    <row r="128" spans="1:34" s="350" customFormat="1" ht="14.25">
      <c r="A128" s="470">
        <v>3</v>
      </c>
      <c r="B128" s="509">
        <v>44328</v>
      </c>
      <c r="C128" s="471"/>
      <c r="D128" s="522" t="s">
        <v>426</v>
      </c>
      <c r="E128" s="472" t="s">
        <v>557</v>
      </c>
      <c r="F128" s="422">
        <v>383.5</v>
      </c>
      <c r="G128" s="473">
        <v>348</v>
      </c>
      <c r="H128" s="422">
        <v>420.5</v>
      </c>
      <c r="I128" s="474" t="s">
        <v>919</v>
      </c>
      <c r="J128" s="463" t="s">
        <v>992</v>
      </c>
      <c r="K128" s="523">
        <f t="shared" ref="K128" si="97">H128-F128</f>
        <v>37</v>
      </c>
      <c r="L128" s="524">
        <f>(F128*-0.8)/100</f>
        <v>-3.0680000000000001</v>
      </c>
      <c r="M128" s="421">
        <f t="shared" ref="M128" si="98">(K128+L128)/F128</f>
        <v>8.8479791395045637E-2</v>
      </c>
      <c r="N128" s="525" t="s">
        <v>556</v>
      </c>
      <c r="O128" s="475">
        <v>44340</v>
      </c>
      <c r="P128" s="95"/>
      <c r="Q128" s="395"/>
      <c r="R128" s="431" t="s">
        <v>559</v>
      </c>
      <c r="S128" s="389"/>
      <c r="T128" s="389"/>
      <c r="U128" s="389"/>
      <c r="V128" s="389"/>
      <c r="W128" s="389"/>
      <c r="X128" s="389"/>
      <c r="Y128" s="389"/>
      <c r="Z128" s="389"/>
    </row>
    <row r="129" spans="1:29" s="5" customFormat="1">
      <c r="A129" s="345"/>
      <c r="B129" s="346"/>
      <c r="C129" s="347"/>
      <c r="D129" s="348"/>
      <c r="E129" s="377"/>
      <c r="F129" s="377"/>
      <c r="G129" s="429"/>
      <c r="H129" s="429"/>
      <c r="I129" s="377"/>
      <c r="J129" s="430"/>
      <c r="K129" s="425"/>
      <c r="L129" s="426"/>
      <c r="M129" s="427"/>
      <c r="N129" s="428"/>
      <c r="O129" s="349"/>
      <c r="P129" s="120"/>
      <c r="Q129"/>
      <c r="R129" s="91"/>
      <c r="T129" s="54"/>
      <c r="U129" s="54"/>
      <c r="V129" s="54"/>
      <c r="W129" s="54"/>
      <c r="X129" s="54"/>
      <c r="Y129" s="54"/>
      <c r="Z129" s="54"/>
    </row>
    <row r="130" spans="1:29">
      <c r="A130" s="20" t="s">
        <v>560</v>
      </c>
      <c r="B130" s="20"/>
      <c r="C130" s="20"/>
      <c r="D130" s="20"/>
      <c r="E130" s="2"/>
      <c r="F130" s="27" t="s">
        <v>562</v>
      </c>
      <c r="G130" s="79"/>
      <c r="H130" s="79"/>
      <c r="I130" s="35"/>
      <c r="J130" s="82"/>
      <c r="K130" s="80"/>
      <c r="L130" s="81"/>
      <c r="M130" s="82"/>
      <c r="N130" s="83"/>
      <c r="O130" s="121"/>
      <c r="P130" s="8"/>
      <c r="Q130" s="13"/>
      <c r="R130" s="93"/>
      <c r="S130" s="13"/>
      <c r="T130" s="13"/>
      <c r="U130" s="13"/>
      <c r="V130" s="13"/>
      <c r="W130" s="13"/>
      <c r="X130" s="13"/>
      <c r="Y130" s="13"/>
    </row>
    <row r="131" spans="1:29">
      <c r="A131" s="26" t="s">
        <v>561</v>
      </c>
      <c r="B131" s="20"/>
      <c r="C131" s="20"/>
      <c r="D131" s="20"/>
      <c r="E131" s="29"/>
      <c r="F131" s="27" t="s">
        <v>564</v>
      </c>
      <c r="G131" s="9"/>
      <c r="H131" s="9"/>
      <c r="I131" s="9"/>
      <c r="J131" s="50"/>
      <c r="K131" s="9"/>
      <c r="L131" s="9"/>
      <c r="M131" s="9"/>
      <c r="N131" s="8"/>
      <c r="O131" s="50"/>
      <c r="Q131" s="4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9">
      <c r="A132" s="26"/>
      <c r="B132" s="20"/>
      <c r="C132" s="20"/>
      <c r="D132" s="20"/>
      <c r="E132" s="29"/>
      <c r="F132" s="27"/>
      <c r="G132" s="9"/>
      <c r="H132" s="9"/>
      <c r="I132" s="9"/>
      <c r="J132" s="50"/>
      <c r="K132" s="9"/>
      <c r="L132" s="9"/>
      <c r="M132" s="9"/>
      <c r="N132" s="8"/>
      <c r="O132" s="50"/>
      <c r="Q132" s="4"/>
      <c r="R132" s="79"/>
      <c r="S132" s="13"/>
      <c r="T132" s="13"/>
      <c r="U132" s="13"/>
      <c r="V132" s="13"/>
      <c r="W132" s="13"/>
      <c r="X132" s="13"/>
      <c r="Y132" s="13"/>
      <c r="Z132" s="13"/>
    </row>
    <row r="133" spans="1:29" ht="15">
      <c r="A133" s="8"/>
      <c r="B133" s="30" t="s">
        <v>822</v>
      </c>
      <c r="C133" s="30"/>
      <c r="D133" s="30"/>
      <c r="E133" s="30"/>
      <c r="F133" s="31"/>
      <c r="G133" s="29"/>
      <c r="H133" s="29"/>
      <c r="I133" s="70"/>
      <c r="J133" s="71"/>
      <c r="K133" s="72"/>
      <c r="L133" s="372"/>
      <c r="M133" s="9"/>
      <c r="N133" s="8"/>
      <c r="O133" s="50"/>
      <c r="Q133" s="4"/>
      <c r="R133" s="79"/>
      <c r="S133" s="13"/>
      <c r="T133" s="13"/>
      <c r="U133" s="13"/>
      <c r="V133" s="13"/>
      <c r="W133" s="13"/>
      <c r="X133" s="13"/>
      <c r="Y133" s="13"/>
      <c r="Z133" s="13"/>
    </row>
    <row r="134" spans="1:29" ht="38.25">
      <c r="A134" s="17" t="s">
        <v>16</v>
      </c>
      <c r="B134" s="18" t="s">
        <v>534</v>
      </c>
      <c r="C134" s="18"/>
      <c r="D134" s="19" t="s">
        <v>545</v>
      </c>
      <c r="E134" s="18" t="s">
        <v>546</v>
      </c>
      <c r="F134" s="18" t="s">
        <v>547</v>
      </c>
      <c r="G134" s="18" t="s">
        <v>566</v>
      </c>
      <c r="H134" s="18" t="s">
        <v>549</v>
      </c>
      <c r="I134" s="18" t="s">
        <v>550</v>
      </c>
      <c r="J134" s="73" t="s">
        <v>551</v>
      </c>
      <c r="K134" s="59" t="s">
        <v>567</v>
      </c>
      <c r="L134" s="74" t="s">
        <v>568</v>
      </c>
      <c r="M134" s="18" t="s">
        <v>569</v>
      </c>
      <c r="N134" s="373" t="s">
        <v>818</v>
      </c>
      <c r="O134" s="60" t="s">
        <v>817</v>
      </c>
      <c r="P134" s="18" t="s">
        <v>554</v>
      </c>
      <c r="Q134" s="75" t="s">
        <v>555</v>
      </c>
      <c r="R134" s="79"/>
      <c r="S134" s="13"/>
      <c r="T134" s="13"/>
      <c r="U134" s="13"/>
      <c r="V134" s="13"/>
      <c r="W134" s="13"/>
      <c r="X134" s="13"/>
      <c r="Y134" s="13"/>
      <c r="Z134" s="13"/>
    </row>
    <row r="135" spans="1:29" ht="14.25">
      <c r="A135" s="340"/>
      <c r="B135" s="354"/>
      <c r="C135" s="358"/>
      <c r="D135" s="366"/>
      <c r="E135" s="359"/>
      <c r="F135" s="382"/>
      <c r="G135" s="364"/>
      <c r="H135" s="359"/>
      <c r="I135" s="356"/>
      <c r="J135" s="393"/>
      <c r="K135" s="393"/>
      <c r="L135" s="394"/>
      <c r="M135" s="392"/>
      <c r="N135" s="394"/>
      <c r="O135" s="381"/>
      <c r="P135" s="360"/>
      <c r="Q135" s="374"/>
      <c r="R135" s="390"/>
      <c r="S135" s="380"/>
      <c r="T135" s="13"/>
      <c r="U135" s="389"/>
      <c r="V135" s="389"/>
      <c r="W135" s="389"/>
      <c r="X135" s="389"/>
      <c r="Y135" s="389"/>
      <c r="Z135" s="389"/>
      <c r="AA135" s="350"/>
      <c r="AB135" s="350"/>
      <c r="AC135" s="350"/>
    </row>
    <row r="136" spans="1:29" ht="14.25">
      <c r="A136" s="340"/>
      <c r="B136" s="354"/>
      <c r="C136" s="358"/>
      <c r="D136" s="366"/>
      <c r="E136" s="359"/>
      <c r="F136" s="382"/>
      <c r="G136" s="364"/>
      <c r="H136" s="359"/>
      <c r="I136" s="356"/>
      <c r="J136" s="393"/>
      <c r="K136" s="393"/>
      <c r="L136" s="394"/>
      <c r="M136" s="392"/>
      <c r="N136" s="394"/>
      <c r="O136" s="381"/>
      <c r="P136" s="360"/>
      <c r="Q136" s="374"/>
      <c r="R136" s="390"/>
      <c r="S136" s="380"/>
      <c r="T136" s="13"/>
      <c r="U136" s="389"/>
      <c r="V136" s="389"/>
      <c r="W136" s="389"/>
      <c r="X136" s="389"/>
      <c r="Y136" s="389"/>
      <c r="Z136" s="389"/>
      <c r="AA136" s="350"/>
      <c r="AB136" s="350"/>
      <c r="AC136" s="350"/>
    </row>
    <row r="137" spans="1:29" s="350" customFormat="1" ht="14.25">
      <c r="A137" s="340"/>
      <c r="B137" s="354"/>
      <c r="C137" s="358"/>
      <c r="D137" s="366"/>
      <c r="E137" s="359"/>
      <c r="F137" s="382"/>
      <c r="G137" s="364"/>
      <c r="H137" s="359"/>
      <c r="I137" s="356"/>
      <c r="J137" s="393"/>
      <c r="K137" s="393"/>
      <c r="L137" s="394"/>
      <c r="M137" s="392"/>
      <c r="N137" s="394"/>
      <c r="O137" s="381"/>
      <c r="P137" s="360"/>
      <c r="Q137" s="374"/>
      <c r="R137" s="387"/>
      <c r="S137" s="389"/>
      <c r="T137" s="389"/>
      <c r="U137" s="389"/>
      <c r="V137" s="389"/>
      <c r="W137" s="389"/>
      <c r="X137" s="389"/>
      <c r="Y137" s="389"/>
      <c r="Z137" s="389"/>
    </row>
    <row r="138" spans="1:29" s="350" customFormat="1" ht="14.25">
      <c r="A138" s="340"/>
      <c r="B138" s="354"/>
      <c r="C138" s="358"/>
      <c r="D138" s="366"/>
      <c r="E138" s="359"/>
      <c r="F138" s="393"/>
      <c r="G138" s="368"/>
      <c r="H138" s="359"/>
      <c r="I138" s="356"/>
      <c r="J138" s="393"/>
      <c r="K138" s="393"/>
      <c r="L138" s="394"/>
      <c r="M138" s="392"/>
      <c r="N138" s="394"/>
      <c r="O138" s="381"/>
      <c r="P138" s="360"/>
      <c r="Q138" s="374"/>
      <c r="R138" s="387"/>
      <c r="S138" s="389"/>
      <c r="T138" s="389"/>
      <c r="U138" s="389"/>
      <c r="V138" s="389"/>
      <c r="W138" s="389"/>
      <c r="X138" s="389"/>
      <c r="Y138" s="389"/>
      <c r="Z138" s="389"/>
    </row>
    <row r="139" spans="1:29" s="350" customFormat="1" ht="14.25">
      <c r="A139" s="340"/>
      <c r="B139" s="354"/>
      <c r="C139" s="358"/>
      <c r="D139" s="366"/>
      <c r="E139" s="359"/>
      <c r="F139" s="393"/>
      <c r="G139" s="368"/>
      <c r="H139" s="359"/>
      <c r="I139" s="356"/>
      <c r="J139" s="393"/>
      <c r="K139" s="393"/>
      <c r="L139" s="394"/>
      <c r="M139" s="392"/>
      <c r="N139" s="394"/>
      <c r="O139" s="381"/>
      <c r="P139" s="360"/>
      <c r="Q139" s="374"/>
      <c r="R139" s="387"/>
      <c r="S139" s="389"/>
      <c r="T139" s="389"/>
      <c r="U139" s="389"/>
      <c r="V139" s="389"/>
      <c r="W139" s="389"/>
      <c r="X139" s="389"/>
      <c r="Y139" s="389"/>
      <c r="Z139" s="389"/>
    </row>
    <row r="140" spans="1:29" s="350" customFormat="1" ht="14.25">
      <c r="A140" s="340"/>
      <c r="B140" s="354"/>
      <c r="C140" s="358"/>
      <c r="D140" s="366"/>
      <c r="E140" s="359"/>
      <c r="F140" s="382"/>
      <c r="G140" s="364"/>
      <c r="H140" s="359"/>
      <c r="I140" s="356"/>
      <c r="J140" s="393"/>
      <c r="K140" s="384"/>
      <c r="L140" s="394"/>
      <c r="M140" s="392"/>
      <c r="N140" s="394"/>
      <c r="O140" s="381"/>
      <c r="P140" s="386"/>
      <c r="Q140" s="374"/>
      <c r="R140" s="387"/>
      <c r="S140" s="389"/>
      <c r="T140" s="389"/>
      <c r="U140" s="389"/>
      <c r="V140" s="389"/>
      <c r="W140" s="389"/>
      <c r="X140" s="389"/>
      <c r="Y140" s="389"/>
      <c r="Z140" s="389"/>
    </row>
    <row r="141" spans="1:29" s="350" customFormat="1" ht="14.25">
      <c r="A141" s="340"/>
      <c r="B141" s="354"/>
      <c r="C141" s="358"/>
      <c r="D141" s="366"/>
      <c r="E141" s="359"/>
      <c r="F141" s="382"/>
      <c r="G141" s="364"/>
      <c r="H141" s="359"/>
      <c r="I141" s="356"/>
      <c r="J141" s="384"/>
      <c r="K141" s="384"/>
      <c r="L141" s="384"/>
      <c r="M141" s="384"/>
      <c r="N141" s="385"/>
      <c r="O141" s="396"/>
      <c r="P141" s="386"/>
      <c r="Q141" s="374"/>
      <c r="R141" s="387"/>
      <c r="S141" s="389"/>
      <c r="T141" s="389"/>
      <c r="U141" s="389"/>
      <c r="V141" s="389"/>
      <c r="W141" s="389"/>
      <c r="X141" s="389"/>
      <c r="Y141" s="389"/>
      <c r="Z141" s="389"/>
    </row>
    <row r="142" spans="1:29" s="350" customFormat="1" ht="14.25">
      <c r="A142" s="340"/>
      <c r="B142" s="354"/>
      <c r="C142" s="358"/>
      <c r="D142" s="366"/>
      <c r="E142" s="359"/>
      <c r="F142" s="393"/>
      <c r="G142" s="368"/>
      <c r="H142" s="359"/>
      <c r="I142" s="356"/>
      <c r="J142" s="393"/>
      <c r="K142" s="393"/>
      <c r="L142" s="394"/>
      <c r="M142" s="392"/>
      <c r="N142" s="394"/>
      <c r="O142" s="381"/>
      <c r="P142" s="360"/>
      <c r="Q142" s="374"/>
      <c r="R142" s="390"/>
      <c r="S142" s="380"/>
      <c r="T142" s="389"/>
      <c r="U142" s="389"/>
      <c r="V142" s="389"/>
      <c r="W142" s="389"/>
      <c r="X142" s="389"/>
      <c r="Y142" s="389"/>
      <c r="Z142" s="389"/>
    </row>
    <row r="143" spans="1:29" s="350" customFormat="1" ht="14.25">
      <c r="A143" s="340"/>
      <c r="B143" s="354"/>
      <c r="C143" s="358"/>
      <c r="D143" s="366"/>
      <c r="E143" s="359"/>
      <c r="F143" s="382"/>
      <c r="G143" s="364"/>
      <c r="H143" s="359"/>
      <c r="I143" s="356"/>
      <c r="J143" s="334"/>
      <c r="K143" s="334"/>
      <c r="L143" s="334"/>
      <c r="M143" s="334"/>
      <c r="N143" s="383"/>
      <c r="O143" s="381"/>
      <c r="P143" s="361"/>
      <c r="Q143" s="374"/>
      <c r="R143" s="390"/>
      <c r="S143" s="380"/>
      <c r="T143" s="389"/>
      <c r="U143" s="389"/>
      <c r="V143" s="389"/>
      <c r="W143" s="389"/>
      <c r="X143" s="389"/>
      <c r="Y143" s="389"/>
      <c r="Z143" s="389"/>
    </row>
    <row r="144" spans="1:29">
      <c r="A144" s="26"/>
      <c r="B144" s="20"/>
      <c r="C144" s="20"/>
      <c r="D144" s="20"/>
      <c r="E144" s="29"/>
      <c r="F144" s="27"/>
      <c r="G144" s="9"/>
      <c r="H144" s="9"/>
      <c r="I144" s="9"/>
      <c r="J144" s="50"/>
      <c r="K144" s="9"/>
      <c r="L144" s="9"/>
      <c r="M144" s="9"/>
      <c r="N144" s="8"/>
      <c r="O144" s="50"/>
      <c r="P144" s="4"/>
      <c r="Q144" s="8"/>
      <c r="R144" s="138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26"/>
      <c r="B145" s="20"/>
      <c r="C145" s="20"/>
      <c r="D145" s="20"/>
      <c r="E145" s="29"/>
      <c r="F145" s="27"/>
      <c r="G145" s="38"/>
      <c r="H145" s="39"/>
      <c r="I145" s="79"/>
      <c r="J145" s="14"/>
      <c r="K145" s="80"/>
      <c r="L145" s="81"/>
      <c r="M145" s="82"/>
      <c r="N145" s="83"/>
      <c r="O145" s="84"/>
      <c r="P145" s="8"/>
      <c r="Q145" s="13"/>
      <c r="R145" s="138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34"/>
      <c r="B146" s="42"/>
      <c r="C146" s="99"/>
      <c r="D146" s="3"/>
      <c r="E146" s="35"/>
      <c r="F146" s="79"/>
      <c r="G146" s="38"/>
      <c r="H146" s="39"/>
      <c r="I146" s="79"/>
      <c r="J146" s="14"/>
      <c r="K146" s="80"/>
      <c r="L146" s="81"/>
      <c r="M146" s="82"/>
      <c r="N146" s="83"/>
      <c r="O146" s="84"/>
      <c r="P146" s="8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 ht="15">
      <c r="A147" s="2"/>
      <c r="B147" s="100" t="s">
        <v>576</v>
      </c>
      <c r="C147" s="100"/>
      <c r="D147" s="100"/>
      <c r="E147" s="100"/>
      <c r="F147" s="14"/>
      <c r="G147" s="14"/>
      <c r="H147" s="101"/>
      <c r="I147" s="14"/>
      <c r="J147" s="71"/>
      <c r="K147" s="72"/>
      <c r="L147" s="14"/>
      <c r="M147" s="14"/>
      <c r="N147" s="13"/>
      <c r="O147" s="95"/>
      <c r="P147" s="8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 ht="38.25">
      <c r="A148" s="17" t="s">
        <v>16</v>
      </c>
      <c r="B148" s="18" t="s">
        <v>534</v>
      </c>
      <c r="C148" s="18"/>
      <c r="D148" s="19" t="s">
        <v>545</v>
      </c>
      <c r="E148" s="18" t="s">
        <v>546</v>
      </c>
      <c r="F148" s="18" t="s">
        <v>547</v>
      </c>
      <c r="G148" s="18" t="s">
        <v>577</v>
      </c>
      <c r="H148" s="18" t="s">
        <v>578</v>
      </c>
      <c r="I148" s="18" t="s">
        <v>550</v>
      </c>
      <c r="J148" s="58" t="s">
        <v>551</v>
      </c>
      <c r="K148" s="18" t="s">
        <v>552</v>
      </c>
      <c r="L148" s="18" t="s">
        <v>553</v>
      </c>
      <c r="M148" s="18" t="s">
        <v>554</v>
      </c>
      <c r="N148" s="19" t="s">
        <v>555</v>
      </c>
      <c r="O148" s="95"/>
      <c r="P148" s="8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1</v>
      </c>
      <c r="B149" s="102">
        <v>41579</v>
      </c>
      <c r="C149" s="102"/>
      <c r="D149" s="103" t="s">
        <v>579</v>
      </c>
      <c r="E149" s="104" t="s">
        <v>580</v>
      </c>
      <c r="F149" s="105">
        <v>82</v>
      </c>
      <c r="G149" s="104" t="s">
        <v>581</v>
      </c>
      <c r="H149" s="104">
        <v>100</v>
      </c>
      <c r="I149" s="122">
        <v>100</v>
      </c>
      <c r="J149" s="123" t="s">
        <v>582</v>
      </c>
      <c r="K149" s="124">
        <f t="shared" ref="K149:K180" si="99">H149-F149</f>
        <v>18</v>
      </c>
      <c r="L149" s="125">
        <f t="shared" ref="L149:L180" si="100">K149/F149</f>
        <v>0.21951219512195122</v>
      </c>
      <c r="M149" s="126" t="s">
        <v>556</v>
      </c>
      <c r="N149" s="127">
        <v>42657</v>
      </c>
      <c r="O149" s="50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2</v>
      </c>
      <c r="B150" s="102">
        <v>41794</v>
      </c>
      <c r="C150" s="102"/>
      <c r="D150" s="103" t="s">
        <v>583</v>
      </c>
      <c r="E150" s="104" t="s">
        <v>557</v>
      </c>
      <c r="F150" s="105">
        <v>257</v>
      </c>
      <c r="G150" s="104" t="s">
        <v>581</v>
      </c>
      <c r="H150" s="104">
        <v>300</v>
      </c>
      <c r="I150" s="122">
        <v>300</v>
      </c>
      <c r="J150" s="123" t="s">
        <v>582</v>
      </c>
      <c r="K150" s="124">
        <f t="shared" si="99"/>
        <v>43</v>
      </c>
      <c r="L150" s="125">
        <f t="shared" si="100"/>
        <v>0.16731517509727625</v>
      </c>
      <c r="M150" s="126" t="s">
        <v>556</v>
      </c>
      <c r="N150" s="127">
        <v>41822</v>
      </c>
      <c r="O150" s="50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</v>
      </c>
      <c r="B151" s="102">
        <v>41828</v>
      </c>
      <c r="C151" s="102"/>
      <c r="D151" s="103" t="s">
        <v>584</v>
      </c>
      <c r="E151" s="104" t="s">
        <v>557</v>
      </c>
      <c r="F151" s="105">
        <v>393</v>
      </c>
      <c r="G151" s="104" t="s">
        <v>581</v>
      </c>
      <c r="H151" s="104">
        <v>468</v>
      </c>
      <c r="I151" s="122">
        <v>468</v>
      </c>
      <c r="J151" s="123" t="s">
        <v>582</v>
      </c>
      <c r="K151" s="124">
        <f t="shared" si="99"/>
        <v>75</v>
      </c>
      <c r="L151" s="125">
        <f t="shared" si="100"/>
        <v>0.19083969465648856</v>
      </c>
      <c r="M151" s="126" t="s">
        <v>556</v>
      </c>
      <c r="N151" s="127">
        <v>41863</v>
      </c>
      <c r="O151" s="50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4</v>
      </c>
      <c r="B152" s="102">
        <v>41857</v>
      </c>
      <c r="C152" s="102"/>
      <c r="D152" s="103" t="s">
        <v>585</v>
      </c>
      <c r="E152" s="104" t="s">
        <v>557</v>
      </c>
      <c r="F152" s="105">
        <v>205</v>
      </c>
      <c r="G152" s="104" t="s">
        <v>581</v>
      </c>
      <c r="H152" s="104">
        <v>275</v>
      </c>
      <c r="I152" s="122">
        <v>250</v>
      </c>
      <c r="J152" s="123" t="s">
        <v>582</v>
      </c>
      <c r="K152" s="124">
        <f t="shared" si="99"/>
        <v>70</v>
      </c>
      <c r="L152" s="125">
        <f t="shared" si="100"/>
        <v>0.34146341463414637</v>
      </c>
      <c r="M152" s="126" t="s">
        <v>556</v>
      </c>
      <c r="N152" s="127">
        <v>41962</v>
      </c>
      <c r="O152" s="50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5</v>
      </c>
      <c r="B153" s="102">
        <v>41886</v>
      </c>
      <c r="C153" s="102"/>
      <c r="D153" s="103" t="s">
        <v>586</v>
      </c>
      <c r="E153" s="104" t="s">
        <v>557</v>
      </c>
      <c r="F153" s="105">
        <v>162</v>
      </c>
      <c r="G153" s="104" t="s">
        <v>581</v>
      </c>
      <c r="H153" s="104">
        <v>190</v>
      </c>
      <c r="I153" s="122">
        <v>190</v>
      </c>
      <c r="J153" s="123" t="s">
        <v>582</v>
      </c>
      <c r="K153" s="124">
        <f t="shared" si="99"/>
        <v>28</v>
      </c>
      <c r="L153" s="125">
        <f t="shared" si="100"/>
        <v>0.1728395061728395</v>
      </c>
      <c r="M153" s="126" t="s">
        <v>556</v>
      </c>
      <c r="N153" s="127">
        <v>42006</v>
      </c>
      <c r="O153" s="50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6</v>
      </c>
      <c r="B154" s="102">
        <v>41886</v>
      </c>
      <c r="C154" s="102"/>
      <c r="D154" s="103" t="s">
        <v>587</v>
      </c>
      <c r="E154" s="104" t="s">
        <v>557</v>
      </c>
      <c r="F154" s="105">
        <v>75</v>
      </c>
      <c r="G154" s="104" t="s">
        <v>581</v>
      </c>
      <c r="H154" s="104">
        <v>91.5</v>
      </c>
      <c r="I154" s="122" t="s">
        <v>588</v>
      </c>
      <c r="J154" s="123" t="s">
        <v>589</v>
      </c>
      <c r="K154" s="124">
        <f t="shared" si="99"/>
        <v>16.5</v>
      </c>
      <c r="L154" s="125">
        <f t="shared" si="100"/>
        <v>0.22</v>
      </c>
      <c r="M154" s="126" t="s">
        <v>556</v>
      </c>
      <c r="N154" s="127">
        <v>41954</v>
      </c>
      <c r="O154" s="50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7</v>
      </c>
      <c r="B155" s="102">
        <v>41913</v>
      </c>
      <c r="C155" s="102"/>
      <c r="D155" s="103" t="s">
        <v>590</v>
      </c>
      <c r="E155" s="104" t="s">
        <v>557</v>
      </c>
      <c r="F155" s="105">
        <v>850</v>
      </c>
      <c r="G155" s="104" t="s">
        <v>581</v>
      </c>
      <c r="H155" s="104">
        <v>982.5</v>
      </c>
      <c r="I155" s="122">
        <v>1050</v>
      </c>
      <c r="J155" s="123" t="s">
        <v>591</v>
      </c>
      <c r="K155" s="124">
        <f t="shared" si="99"/>
        <v>132.5</v>
      </c>
      <c r="L155" s="125">
        <f t="shared" si="100"/>
        <v>0.15588235294117647</v>
      </c>
      <c r="M155" s="126" t="s">
        <v>556</v>
      </c>
      <c r="N155" s="127">
        <v>42039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8</v>
      </c>
      <c r="B156" s="102">
        <v>41913</v>
      </c>
      <c r="C156" s="102"/>
      <c r="D156" s="103" t="s">
        <v>592</v>
      </c>
      <c r="E156" s="104" t="s">
        <v>557</v>
      </c>
      <c r="F156" s="105">
        <v>475</v>
      </c>
      <c r="G156" s="104" t="s">
        <v>581</v>
      </c>
      <c r="H156" s="104">
        <v>515</v>
      </c>
      <c r="I156" s="122">
        <v>600</v>
      </c>
      <c r="J156" s="123" t="s">
        <v>593</v>
      </c>
      <c r="K156" s="124">
        <f t="shared" si="99"/>
        <v>40</v>
      </c>
      <c r="L156" s="125">
        <f t="shared" si="100"/>
        <v>8.4210526315789472E-2</v>
      </c>
      <c r="M156" s="126" t="s">
        <v>556</v>
      </c>
      <c r="N156" s="127">
        <v>41939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9</v>
      </c>
      <c r="B157" s="102">
        <v>41913</v>
      </c>
      <c r="C157" s="102"/>
      <c r="D157" s="103" t="s">
        <v>594</v>
      </c>
      <c r="E157" s="104" t="s">
        <v>557</v>
      </c>
      <c r="F157" s="105">
        <v>86</v>
      </c>
      <c r="G157" s="104" t="s">
        <v>581</v>
      </c>
      <c r="H157" s="104">
        <v>99</v>
      </c>
      <c r="I157" s="122">
        <v>140</v>
      </c>
      <c r="J157" s="123" t="s">
        <v>595</v>
      </c>
      <c r="K157" s="124">
        <f t="shared" si="99"/>
        <v>13</v>
      </c>
      <c r="L157" s="125">
        <f t="shared" si="100"/>
        <v>0.15116279069767441</v>
      </c>
      <c r="M157" s="126" t="s">
        <v>556</v>
      </c>
      <c r="N157" s="127">
        <v>41939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10</v>
      </c>
      <c r="B158" s="102">
        <v>41926</v>
      </c>
      <c r="C158" s="102"/>
      <c r="D158" s="103" t="s">
        <v>596</v>
      </c>
      <c r="E158" s="104" t="s">
        <v>557</v>
      </c>
      <c r="F158" s="105">
        <v>496.6</v>
      </c>
      <c r="G158" s="104" t="s">
        <v>581</v>
      </c>
      <c r="H158" s="104">
        <v>621</v>
      </c>
      <c r="I158" s="122">
        <v>580</v>
      </c>
      <c r="J158" s="123" t="s">
        <v>582</v>
      </c>
      <c r="K158" s="124">
        <f t="shared" si="99"/>
        <v>124.39999999999998</v>
      </c>
      <c r="L158" s="125">
        <f t="shared" si="100"/>
        <v>0.25050342327829234</v>
      </c>
      <c r="M158" s="126" t="s">
        <v>556</v>
      </c>
      <c r="N158" s="127">
        <v>42605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11</v>
      </c>
      <c r="B159" s="102">
        <v>41926</v>
      </c>
      <c r="C159" s="102"/>
      <c r="D159" s="103" t="s">
        <v>597</v>
      </c>
      <c r="E159" s="104" t="s">
        <v>557</v>
      </c>
      <c r="F159" s="105">
        <v>2481.9</v>
      </c>
      <c r="G159" s="104" t="s">
        <v>581</v>
      </c>
      <c r="H159" s="104">
        <v>2840</v>
      </c>
      <c r="I159" s="122">
        <v>2870</v>
      </c>
      <c r="J159" s="123" t="s">
        <v>598</v>
      </c>
      <c r="K159" s="124">
        <f t="shared" si="99"/>
        <v>358.09999999999991</v>
      </c>
      <c r="L159" s="125">
        <f t="shared" si="100"/>
        <v>0.14428462065353154</v>
      </c>
      <c r="M159" s="126" t="s">
        <v>556</v>
      </c>
      <c r="N159" s="127">
        <v>42017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12</v>
      </c>
      <c r="B160" s="102">
        <v>41928</v>
      </c>
      <c r="C160" s="102"/>
      <c r="D160" s="103" t="s">
        <v>599</v>
      </c>
      <c r="E160" s="104" t="s">
        <v>557</v>
      </c>
      <c r="F160" s="105">
        <v>84.5</v>
      </c>
      <c r="G160" s="104" t="s">
        <v>581</v>
      </c>
      <c r="H160" s="104">
        <v>93</v>
      </c>
      <c r="I160" s="122">
        <v>110</v>
      </c>
      <c r="J160" s="123" t="s">
        <v>600</v>
      </c>
      <c r="K160" s="124">
        <f t="shared" si="99"/>
        <v>8.5</v>
      </c>
      <c r="L160" s="125">
        <f t="shared" si="100"/>
        <v>0.10059171597633136</v>
      </c>
      <c r="M160" s="126" t="s">
        <v>556</v>
      </c>
      <c r="N160" s="127">
        <v>41939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13</v>
      </c>
      <c r="B161" s="102">
        <v>41928</v>
      </c>
      <c r="C161" s="102"/>
      <c r="D161" s="103" t="s">
        <v>601</v>
      </c>
      <c r="E161" s="104" t="s">
        <v>557</v>
      </c>
      <c r="F161" s="105">
        <v>401</v>
      </c>
      <c r="G161" s="104" t="s">
        <v>581</v>
      </c>
      <c r="H161" s="104">
        <v>428</v>
      </c>
      <c r="I161" s="122">
        <v>450</v>
      </c>
      <c r="J161" s="123" t="s">
        <v>602</v>
      </c>
      <c r="K161" s="124">
        <f t="shared" si="99"/>
        <v>27</v>
      </c>
      <c r="L161" s="125">
        <f t="shared" si="100"/>
        <v>6.7331670822942641E-2</v>
      </c>
      <c r="M161" s="126" t="s">
        <v>556</v>
      </c>
      <c r="N161" s="127">
        <v>42020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14</v>
      </c>
      <c r="B162" s="102">
        <v>41928</v>
      </c>
      <c r="C162" s="102"/>
      <c r="D162" s="103" t="s">
        <v>603</v>
      </c>
      <c r="E162" s="104" t="s">
        <v>557</v>
      </c>
      <c r="F162" s="105">
        <v>101</v>
      </c>
      <c r="G162" s="104" t="s">
        <v>581</v>
      </c>
      <c r="H162" s="104">
        <v>112</v>
      </c>
      <c r="I162" s="122">
        <v>120</v>
      </c>
      <c r="J162" s="123" t="s">
        <v>604</v>
      </c>
      <c r="K162" s="124">
        <f t="shared" si="99"/>
        <v>11</v>
      </c>
      <c r="L162" s="125">
        <f t="shared" si="100"/>
        <v>0.10891089108910891</v>
      </c>
      <c r="M162" s="126" t="s">
        <v>556</v>
      </c>
      <c r="N162" s="127">
        <v>41939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15</v>
      </c>
      <c r="B163" s="102">
        <v>41954</v>
      </c>
      <c r="C163" s="102"/>
      <c r="D163" s="103" t="s">
        <v>605</v>
      </c>
      <c r="E163" s="104" t="s">
        <v>557</v>
      </c>
      <c r="F163" s="105">
        <v>59</v>
      </c>
      <c r="G163" s="104" t="s">
        <v>581</v>
      </c>
      <c r="H163" s="104">
        <v>76</v>
      </c>
      <c r="I163" s="122">
        <v>76</v>
      </c>
      <c r="J163" s="123" t="s">
        <v>582</v>
      </c>
      <c r="K163" s="124">
        <f t="shared" si="99"/>
        <v>17</v>
      </c>
      <c r="L163" s="125">
        <f t="shared" si="100"/>
        <v>0.28813559322033899</v>
      </c>
      <c r="M163" s="126" t="s">
        <v>556</v>
      </c>
      <c r="N163" s="127">
        <v>43032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16</v>
      </c>
      <c r="B164" s="102">
        <v>41954</v>
      </c>
      <c r="C164" s="102"/>
      <c r="D164" s="103" t="s">
        <v>594</v>
      </c>
      <c r="E164" s="104" t="s">
        <v>557</v>
      </c>
      <c r="F164" s="105">
        <v>99</v>
      </c>
      <c r="G164" s="104" t="s">
        <v>581</v>
      </c>
      <c r="H164" s="104">
        <v>120</v>
      </c>
      <c r="I164" s="122">
        <v>120</v>
      </c>
      <c r="J164" s="123" t="s">
        <v>606</v>
      </c>
      <c r="K164" s="124">
        <f t="shared" si="99"/>
        <v>21</v>
      </c>
      <c r="L164" s="125">
        <f t="shared" si="100"/>
        <v>0.21212121212121213</v>
      </c>
      <c r="M164" s="126" t="s">
        <v>556</v>
      </c>
      <c r="N164" s="127">
        <v>41960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17</v>
      </c>
      <c r="B165" s="102">
        <v>41956</v>
      </c>
      <c r="C165" s="102"/>
      <c r="D165" s="103" t="s">
        <v>607</v>
      </c>
      <c r="E165" s="104" t="s">
        <v>557</v>
      </c>
      <c r="F165" s="105">
        <v>22</v>
      </c>
      <c r="G165" s="104" t="s">
        <v>581</v>
      </c>
      <c r="H165" s="104">
        <v>33.549999999999997</v>
      </c>
      <c r="I165" s="122">
        <v>32</v>
      </c>
      <c r="J165" s="123" t="s">
        <v>608</v>
      </c>
      <c r="K165" s="124">
        <f t="shared" si="99"/>
        <v>11.549999999999997</v>
      </c>
      <c r="L165" s="125">
        <f t="shared" si="100"/>
        <v>0.52499999999999991</v>
      </c>
      <c r="M165" s="126" t="s">
        <v>556</v>
      </c>
      <c r="N165" s="127">
        <v>42188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18</v>
      </c>
      <c r="B166" s="102">
        <v>41976</v>
      </c>
      <c r="C166" s="102"/>
      <c r="D166" s="103" t="s">
        <v>609</v>
      </c>
      <c r="E166" s="104" t="s">
        <v>557</v>
      </c>
      <c r="F166" s="105">
        <v>440</v>
      </c>
      <c r="G166" s="104" t="s">
        <v>581</v>
      </c>
      <c r="H166" s="104">
        <v>520</v>
      </c>
      <c r="I166" s="122">
        <v>520</v>
      </c>
      <c r="J166" s="123" t="s">
        <v>610</v>
      </c>
      <c r="K166" s="124">
        <f t="shared" si="99"/>
        <v>80</v>
      </c>
      <c r="L166" s="125">
        <f t="shared" si="100"/>
        <v>0.18181818181818182</v>
      </c>
      <c r="M166" s="126" t="s">
        <v>556</v>
      </c>
      <c r="N166" s="127">
        <v>42208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19</v>
      </c>
      <c r="B167" s="102">
        <v>41976</v>
      </c>
      <c r="C167" s="102"/>
      <c r="D167" s="103" t="s">
        <v>611</v>
      </c>
      <c r="E167" s="104" t="s">
        <v>557</v>
      </c>
      <c r="F167" s="105">
        <v>360</v>
      </c>
      <c r="G167" s="104" t="s">
        <v>581</v>
      </c>
      <c r="H167" s="104">
        <v>427</v>
      </c>
      <c r="I167" s="122">
        <v>425</v>
      </c>
      <c r="J167" s="123" t="s">
        <v>612</v>
      </c>
      <c r="K167" s="124">
        <f t="shared" si="99"/>
        <v>67</v>
      </c>
      <c r="L167" s="125">
        <f t="shared" si="100"/>
        <v>0.18611111111111112</v>
      </c>
      <c r="M167" s="126" t="s">
        <v>556</v>
      </c>
      <c r="N167" s="127">
        <v>42058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20</v>
      </c>
      <c r="B168" s="102">
        <v>42012</v>
      </c>
      <c r="C168" s="102"/>
      <c r="D168" s="103" t="s">
        <v>613</v>
      </c>
      <c r="E168" s="104" t="s">
        <v>557</v>
      </c>
      <c r="F168" s="105">
        <v>360</v>
      </c>
      <c r="G168" s="104" t="s">
        <v>581</v>
      </c>
      <c r="H168" s="104">
        <v>455</v>
      </c>
      <c r="I168" s="122">
        <v>420</v>
      </c>
      <c r="J168" s="123" t="s">
        <v>614</v>
      </c>
      <c r="K168" s="124">
        <f t="shared" si="99"/>
        <v>95</v>
      </c>
      <c r="L168" s="125">
        <f t="shared" si="100"/>
        <v>0.2638888888888889</v>
      </c>
      <c r="M168" s="126" t="s">
        <v>556</v>
      </c>
      <c r="N168" s="127">
        <v>42024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21</v>
      </c>
      <c r="B169" s="102">
        <v>42012</v>
      </c>
      <c r="C169" s="102"/>
      <c r="D169" s="103" t="s">
        <v>615</v>
      </c>
      <c r="E169" s="104" t="s">
        <v>557</v>
      </c>
      <c r="F169" s="105">
        <v>130</v>
      </c>
      <c r="G169" s="104"/>
      <c r="H169" s="104">
        <v>175.5</v>
      </c>
      <c r="I169" s="122">
        <v>165</v>
      </c>
      <c r="J169" s="123" t="s">
        <v>616</v>
      </c>
      <c r="K169" s="124">
        <f t="shared" si="99"/>
        <v>45.5</v>
      </c>
      <c r="L169" s="125">
        <f t="shared" si="100"/>
        <v>0.35</v>
      </c>
      <c r="M169" s="126" t="s">
        <v>556</v>
      </c>
      <c r="N169" s="127">
        <v>43088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22</v>
      </c>
      <c r="B170" s="102">
        <v>42040</v>
      </c>
      <c r="C170" s="102"/>
      <c r="D170" s="103" t="s">
        <v>376</v>
      </c>
      <c r="E170" s="104" t="s">
        <v>580</v>
      </c>
      <c r="F170" s="105">
        <v>98</v>
      </c>
      <c r="G170" s="104"/>
      <c r="H170" s="104">
        <v>120</v>
      </c>
      <c r="I170" s="122">
        <v>120</v>
      </c>
      <c r="J170" s="123" t="s">
        <v>582</v>
      </c>
      <c r="K170" s="124">
        <f t="shared" si="99"/>
        <v>22</v>
      </c>
      <c r="L170" s="125">
        <f t="shared" si="100"/>
        <v>0.22448979591836735</v>
      </c>
      <c r="M170" s="126" t="s">
        <v>556</v>
      </c>
      <c r="N170" s="127">
        <v>42753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23</v>
      </c>
      <c r="B171" s="102">
        <v>42040</v>
      </c>
      <c r="C171" s="102"/>
      <c r="D171" s="103" t="s">
        <v>617</v>
      </c>
      <c r="E171" s="104" t="s">
        <v>580</v>
      </c>
      <c r="F171" s="105">
        <v>196</v>
      </c>
      <c r="G171" s="104"/>
      <c r="H171" s="104">
        <v>262</v>
      </c>
      <c r="I171" s="122">
        <v>255</v>
      </c>
      <c r="J171" s="123" t="s">
        <v>582</v>
      </c>
      <c r="K171" s="124">
        <f t="shared" si="99"/>
        <v>66</v>
      </c>
      <c r="L171" s="125">
        <f t="shared" si="100"/>
        <v>0.33673469387755101</v>
      </c>
      <c r="M171" s="126" t="s">
        <v>556</v>
      </c>
      <c r="N171" s="127">
        <v>42599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24</v>
      </c>
      <c r="B172" s="106">
        <v>42067</v>
      </c>
      <c r="C172" s="106"/>
      <c r="D172" s="107" t="s">
        <v>375</v>
      </c>
      <c r="E172" s="108" t="s">
        <v>580</v>
      </c>
      <c r="F172" s="109">
        <v>235</v>
      </c>
      <c r="G172" s="109"/>
      <c r="H172" s="110">
        <v>77</v>
      </c>
      <c r="I172" s="128" t="s">
        <v>618</v>
      </c>
      <c r="J172" s="129" t="s">
        <v>619</v>
      </c>
      <c r="K172" s="130">
        <f t="shared" si="99"/>
        <v>-158</v>
      </c>
      <c r="L172" s="131">
        <f t="shared" si="100"/>
        <v>-0.67234042553191486</v>
      </c>
      <c r="M172" s="132" t="s">
        <v>620</v>
      </c>
      <c r="N172" s="133">
        <v>43522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25</v>
      </c>
      <c r="B173" s="102">
        <v>42067</v>
      </c>
      <c r="C173" s="102"/>
      <c r="D173" s="103" t="s">
        <v>453</v>
      </c>
      <c r="E173" s="104" t="s">
        <v>580</v>
      </c>
      <c r="F173" s="105">
        <v>185</v>
      </c>
      <c r="G173" s="104"/>
      <c r="H173" s="104">
        <v>224</v>
      </c>
      <c r="I173" s="122" t="s">
        <v>621</v>
      </c>
      <c r="J173" s="123" t="s">
        <v>582</v>
      </c>
      <c r="K173" s="124">
        <f t="shared" si="99"/>
        <v>39</v>
      </c>
      <c r="L173" s="125">
        <f t="shared" si="100"/>
        <v>0.21081081081081082</v>
      </c>
      <c r="M173" s="126" t="s">
        <v>556</v>
      </c>
      <c r="N173" s="127">
        <v>42647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323">
        <v>26</v>
      </c>
      <c r="B174" s="111">
        <v>42090</v>
      </c>
      <c r="C174" s="111"/>
      <c r="D174" s="112" t="s">
        <v>622</v>
      </c>
      <c r="E174" s="113" t="s">
        <v>580</v>
      </c>
      <c r="F174" s="114">
        <v>49.5</v>
      </c>
      <c r="G174" s="115"/>
      <c r="H174" s="115">
        <v>15.85</v>
      </c>
      <c r="I174" s="115">
        <v>67</v>
      </c>
      <c r="J174" s="134" t="s">
        <v>623</v>
      </c>
      <c r="K174" s="115">
        <f t="shared" si="99"/>
        <v>-33.65</v>
      </c>
      <c r="L174" s="135">
        <f t="shared" si="100"/>
        <v>-0.67979797979797973</v>
      </c>
      <c r="M174" s="132" t="s">
        <v>620</v>
      </c>
      <c r="N174" s="136">
        <v>43627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27</v>
      </c>
      <c r="B175" s="102">
        <v>42093</v>
      </c>
      <c r="C175" s="102"/>
      <c r="D175" s="103" t="s">
        <v>624</v>
      </c>
      <c r="E175" s="104" t="s">
        <v>580</v>
      </c>
      <c r="F175" s="105">
        <v>183.5</v>
      </c>
      <c r="G175" s="104"/>
      <c r="H175" s="104">
        <v>219</v>
      </c>
      <c r="I175" s="122">
        <v>218</v>
      </c>
      <c r="J175" s="123" t="s">
        <v>625</v>
      </c>
      <c r="K175" s="124">
        <f t="shared" si="99"/>
        <v>35.5</v>
      </c>
      <c r="L175" s="125">
        <f t="shared" si="100"/>
        <v>0.19346049046321526</v>
      </c>
      <c r="M175" s="126" t="s">
        <v>556</v>
      </c>
      <c r="N175" s="127">
        <v>42103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28</v>
      </c>
      <c r="B176" s="102">
        <v>42114</v>
      </c>
      <c r="C176" s="102"/>
      <c r="D176" s="103" t="s">
        <v>626</v>
      </c>
      <c r="E176" s="104" t="s">
        <v>580</v>
      </c>
      <c r="F176" s="105">
        <f>(227+237)/2</f>
        <v>232</v>
      </c>
      <c r="G176" s="104"/>
      <c r="H176" s="104">
        <v>298</v>
      </c>
      <c r="I176" s="122">
        <v>298</v>
      </c>
      <c r="J176" s="123" t="s">
        <v>582</v>
      </c>
      <c r="K176" s="124">
        <f t="shared" si="99"/>
        <v>66</v>
      </c>
      <c r="L176" s="125">
        <f t="shared" si="100"/>
        <v>0.28448275862068967</v>
      </c>
      <c r="M176" s="126" t="s">
        <v>556</v>
      </c>
      <c r="N176" s="127">
        <v>42823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29</v>
      </c>
      <c r="B177" s="102">
        <v>42128</v>
      </c>
      <c r="C177" s="102"/>
      <c r="D177" s="103" t="s">
        <v>627</v>
      </c>
      <c r="E177" s="104" t="s">
        <v>557</v>
      </c>
      <c r="F177" s="105">
        <v>385</v>
      </c>
      <c r="G177" s="104"/>
      <c r="H177" s="104">
        <f>212.5+331</f>
        <v>543.5</v>
      </c>
      <c r="I177" s="122">
        <v>510</v>
      </c>
      <c r="J177" s="123" t="s">
        <v>628</v>
      </c>
      <c r="K177" s="124">
        <f t="shared" si="99"/>
        <v>158.5</v>
      </c>
      <c r="L177" s="125">
        <f t="shared" si="100"/>
        <v>0.41168831168831171</v>
      </c>
      <c r="M177" s="126" t="s">
        <v>556</v>
      </c>
      <c r="N177" s="127">
        <v>42235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30</v>
      </c>
      <c r="B178" s="102">
        <v>42128</v>
      </c>
      <c r="C178" s="102"/>
      <c r="D178" s="103" t="s">
        <v>629</v>
      </c>
      <c r="E178" s="104" t="s">
        <v>557</v>
      </c>
      <c r="F178" s="105">
        <v>115.5</v>
      </c>
      <c r="G178" s="104"/>
      <c r="H178" s="104">
        <v>146</v>
      </c>
      <c r="I178" s="122">
        <v>142</v>
      </c>
      <c r="J178" s="123" t="s">
        <v>630</v>
      </c>
      <c r="K178" s="124">
        <f t="shared" si="99"/>
        <v>30.5</v>
      </c>
      <c r="L178" s="125">
        <f t="shared" si="100"/>
        <v>0.26406926406926406</v>
      </c>
      <c r="M178" s="126" t="s">
        <v>556</v>
      </c>
      <c r="N178" s="127">
        <v>42202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31</v>
      </c>
      <c r="B179" s="102">
        <v>42151</v>
      </c>
      <c r="C179" s="102"/>
      <c r="D179" s="103" t="s">
        <v>631</v>
      </c>
      <c r="E179" s="104" t="s">
        <v>557</v>
      </c>
      <c r="F179" s="105">
        <v>237.5</v>
      </c>
      <c r="G179" s="104"/>
      <c r="H179" s="104">
        <v>279.5</v>
      </c>
      <c r="I179" s="122">
        <v>278</v>
      </c>
      <c r="J179" s="123" t="s">
        <v>582</v>
      </c>
      <c r="K179" s="124">
        <f t="shared" si="99"/>
        <v>42</v>
      </c>
      <c r="L179" s="125">
        <f t="shared" si="100"/>
        <v>0.17684210526315788</v>
      </c>
      <c r="M179" s="126" t="s">
        <v>556</v>
      </c>
      <c r="N179" s="127">
        <v>42222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32</v>
      </c>
      <c r="B180" s="102">
        <v>42174</v>
      </c>
      <c r="C180" s="102"/>
      <c r="D180" s="103" t="s">
        <v>601</v>
      </c>
      <c r="E180" s="104" t="s">
        <v>580</v>
      </c>
      <c r="F180" s="105">
        <v>340</v>
      </c>
      <c r="G180" s="104"/>
      <c r="H180" s="104">
        <v>448</v>
      </c>
      <c r="I180" s="122">
        <v>448</v>
      </c>
      <c r="J180" s="123" t="s">
        <v>582</v>
      </c>
      <c r="K180" s="124">
        <f t="shared" si="99"/>
        <v>108</v>
      </c>
      <c r="L180" s="125">
        <f t="shared" si="100"/>
        <v>0.31764705882352939</v>
      </c>
      <c r="M180" s="126" t="s">
        <v>556</v>
      </c>
      <c r="N180" s="127">
        <v>43018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33</v>
      </c>
      <c r="B181" s="102">
        <v>42191</v>
      </c>
      <c r="C181" s="102"/>
      <c r="D181" s="103" t="s">
        <v>632</v>
      </c>
      <c r="E181" s="104" t="s">
        <v>580</v>
      </c>
      <c r="F181" s="105">
        <v>390</v>
      </c>
      <c r="G181" s="104"/>
      <c r="H181" s="104">
        <v>460</v>
      </c>
      <c r="I181" s="122">
        <v>460</v>
      </c>
      <c r="J181" s="123" t="s">
        <v>582</v>
      </c>
      <c r="K181" s="124">
        <f t="shared" ref="K181:K201" si="101">H181-F181</f>
        <v>70</v>
      </c>
      <c r="L181" s="125">
        <f t="shared" ref="L181:L201" si="102">K181/F181</f>
        <v>0.17948717948717949</v>
      </c>
      <c r="M181" s="126" t="s">
        <v>556</v>
      </c>
      <c r="N181" s="127">
        <v>42478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7">
        <v>34</v>
      </c>
      <c r="B182" s="106">
        <v>42195</v>
      </c>
      <c r="C182" s="106"/>
      <c r="D182" s="107" t="s">
        <v>633</v>
      </c>
      <c r="E182" s="108" t="s">
        <v>580</v>
      </c>
      <c r="F182" s="109">
        <v>122.5</v>
      </c>
      <c r="G182" s="109"/>
      <c r="H182" s="110">
        <v>61</v>
      </c>
      <c r="I182" s="128">
        <v>172</v>
      </c>
      <c r="J182" s="129" t="s">
        <v>634</v>
      </c>
      <c r="K182" s="130">
        <f t="shared" si="101"/>
        <v>-61.5</v>
      </c>
      <c r="L182" s="131">
        <f t="shared" si="102"/>
        <v>-0.50204081632653064</v>
      </c>
      <c r="M182" s="132" t="s">
        <v>620</v>
      </c>
      <c r="N182" s="133">
        <v>43333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35</v>
      </c>
      <c r="B183" s="102">
        <v>42219</v>
      </c>
      <c r="C183" s="102"/>
      <c r="D183" s="103" t="s">
        <v>635</v>
      </c>
      <c r="E183" s="104" t="s">
        <v>580</v>
      </c>
      <c r="F183" s="105">
        <v>297.5</v>
      </c>
      <c r="G183" s="104"/>
      <c r="H183" s="104">
        <v>350</v>
      </c>
      <c r="I183" s="122">
        <v>360</v>
      </c>
      <c r="J183" s="123" t="s">
        <v>636</v>
      </c>
      <c r="K183" s="124">
        <f t="shared" si="101"/>
        <v>52.5</v>
      </c>
      <c r="L183" s="125">
        <f t="shared" si="102"/>
        <v>0.17647058823529413</v>
      </c>
      <c r="M183" s="126" t="s">
        <v>556</v>
      </c>
      <c r="N183" s="127">
        <v>42232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36</v>
      </c>
      <c r="B184" s="102">
        <v>42219</v>
      </c>
      <c r="C184" s="102"/>
      <c r="D184" s="103" t="s">
        <v>637</v>
      </c>
      <c r="E184" s="104" t="s">
        <v>580</v>
      </c>
      <c r="F184" s="105">
        <v>115.5</v>
      </c>
      <c r="G184" s="104"/>
      <c r="H184" s="104">
        <v>149</v>
      </c>
      <c r="I184" s="122">
        <v>140</v>
      </c>
      <c r="J184" s="137" t="s">
        <v>638</v>
      </c>
      <c r="K184" s="124">
        <f t="shared" si="101"/>
        <v>33.5</v>
      </c>
      <c r="L184" s="125">
        <f t="shared" si="102"/>
        <v>0.29004329004329005</v>
      </c>
      <c r="M184" s="126" t="s">
        <v>556</v>
      </c>
      <c r="N184" s="127">
        <v>42740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37</v>
      </c>
      <c r="B185" s="102">
        <v>42251</v>
      </c>
      <c r="C185" s="102"/>
      <c r="D185" s="103" t="s">
        <v>631</v>
      </c>
      <c r="E185" s="104" t="s">
        <v>580</v>
      </c>
      <c r="F185" s="105">
        <v>226</v>
      </c>
      <c r="G185" s="104"/>
      <c r="H185" s="104">
        <v>292</v>
      </c>
      <c r="I185" s="122">
        <v>292</v>
      </c>
      <c r="J185" s="123" t="s">
        <v>639</v>
      </c>
      <c r="K185" s="124">
        <f t="shared" si="101"/>
        <v>66</v>
      </c>
      <c r="L185" s="125">
        <f t="shared" si="102"/>
        <v>0.29203539823008851</v>
      </c>
      <c r="M185" s="126" t="s">
        <v>556</v>
      </c>
      <c r="N185" s="127">
        <v>42286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38</v>
      </c>
      <c r="B186" s="102">
        <v>42254</v>
      </c>
      <c r="C186" s="102"/>
      <c r="D186" s="103" t="s">
        <v>626</v>
      </c>
      <c r="E186" s="104" t="s">
        <v>580</v>
      </c>
      <c r="F186" s="105">
        <v>232.5</v>
      </c>
      <c r="G186" s="104"/>
      <c r="H186" s="104">
        <v>312.5</v>
      </c>
      <c r="I186" s="122">
        <v>310</v>
      </c>
      <c r="J186" s="123" t="s">
        <v>582</v>
      </c>
      <c r="K186" s="124">
        <f t="shared" si="101"/>
        <v>80</v>
      </c>
      <c r="L186" s="125">
        <f t="shared" si="102"/>
        <v>0.34408602150537637</v>
      </c>
      <c r="M186" s="126" t="s">
        <v>556</v>
      </c>
      <c r="N186" s="127">
        <v>42823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39</v>
      </c>
      <c r="B187" s="102">
        <v>42268</v>
      </c>
      <c r="C187" s="102"/>
      <c r="D187" s="103" t="s">
        <v>640</v>
      </c>
      <c r="E187" s="104" t="s">
        <v>580</v>
      </c>
      <c r="F187" s="105">
        <v>196.5</v>
      </c>
      <c r="G187" s="104"/>
      <c r="H187" s="104">
        <v>238</v>
      </c>
      <c r="I187" s="122">
        <v>238</v>
      </c>
      <c r="J187" s="123" t="s">
        <v>639</v>
      </c>
      <c r="K187" s="124">
        <f t="shared" si="101"/>
        <v>41.5</v>
      </c>
      <c r="L187" s="125">
        <f t="shared" si="102"/>
        <v>0.21119592875318066</v>
      </c>
      <c r="M187" s="126" t="s">
        <v>556</v>
      </c>
      <c r="N187" s="127">
        <v>42291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40</v>
      </c>
      <c r="B188" s="102">
        <v>42271</v>
      </c>
      <c r="C188" s="102"/>
      <c r="D188" s="103" t="s">
        <v>579</v>
      </c>
      <c r="E188" s="104" t="s">
        <v>580</v>
      </c>
      <c r="F188" s="105">
        <v>65</v>
      </c>
      <c r="G188" s="104"/>
      <c r="H188" s="104">
        <v>82</v>
      </c>
      <c r="I188" s="122">
        <v>82</v>
      </c>
      <c r="J188" s="123" t="s">
        <v>639</v>
      </c>
      <c r="K188" s="124">
        <f t="shared" si="101"/>
        <v>17</v>
      </c>
      <c r="L188" s="125">
        <f t="shared" si="102"/>
        <v>0.26153846153846155</v>
      </c>
      <c r="M188" s="126" t="s">
        <v>556</v>
      </c>
      <c r="N188" s="127">
        <v>42578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41</v>
      </c>
      <c r="B189" s="102">
        <v>42291</v>
      </c>
      <c r="C189" s="102"/>
      <c r="D189" s="103" t="s">
        <v>641</v>
      </c>
      <c r="E189" s="104" t="s">
        <v>580</v>
      </c>
      <c r="F189" s="105">
        <v>144</v>
      </c>
      <c r="G189" s="104"/>
      <c r="H189" s="104">
        <v>182.5</v>
      </c>
      <c r="I189" s="122">
        <v>181</v>
      </c>
      <c r="J189" s="123" t="s">
        <v>639</v>
      </c>
      <c r="K189" s="124">
        <f t="shared" si="101"/>
        <v>38.5</v>
      </c>
      <c r="L189" s="125">
        <f t="shared" si="102"/>
        <v>0.2673611111111111</v>
      </c>
      <c r="M189" s="126" t="s">
        <v>556</v>
      </c>
      <c r="N189" s="127">
        <v>42817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42</v>
      </c>
      <c r="B190" s="102">
        <v>42291</v>
      </c>
      <c r="C190" s="102"/>
      <c r="D190" s="103" t="s">
        <v>642</v>
      </c>
      <c r="E190" s="104" t="s">
        <v>580</v>
      </c>
      <c r="F190" s="105">
        <v>264</v>
      </c>
      <c r="G190" s="104"/>
      <c r="H190" s="104">
        <v>311</v>
      </c>
      <c r="I190" s="122">
        <v>311</v>
      </c>
      <c r="J190" s="123" t="s">
        <v>639</v>
      </c>
      <c r="K190" s="124">
        <f t="shared" si="101"/>
        <v>47</v>
      </c>
      <c r="L190" s="125">
        <f t="shared" si="102"/>
        <v>0.17803030303030304</v>
      </c>
      <c r="M190" s="126" t="s">
        <v>556</v>
      </c>
      <c r="N190" s="127">
        <v>42604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43</v>
      </c>
      <c r="B191" s="102">
        <v>42318</v>
      </c>
      <c r="C191" s="102"/>
      <c r="D191" s="103" t="s">
        <v>643</v>
      </c>
      <c r="E191" s="104" t="s">
        <v>557</v>
      </c>
      <c r="F191" s="105">
        <v>549.5</v>
      </c>
      <c r="G191" s="104"/>
      <c r="H191" s="104">
        <v>630</v>
      </c>
      <c r="I191" s="122">
        <v>630</v>
      </c>
      <c r="J191" s="123" t="s">
        <v>639</v>
      </c>
      <c r="K191" s="124">
        <f t="shared" si="101"/>
        <v>80.5</v>
      </c>
      <c r="L191" s="125">
        <f t="shared" si="102"/>
        <v>0.1464968152866242</v>
      </c>
      <c r="M191" s="126" t="s">
        <v>556</v>
      </c>
      <c r="N191" s="127">
        <v>42419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44</v>
      </c>
      <c r="B192" s="102">
        <v>42342</v>
      </c>
      <c r="C192" s="102"/>
      <c r="D192" s="103" t="s">
        <v>644</v>
      </c>
      <c r="E192" s="104" t="s">
        <v>580</v>
      </c>
      <c r="F192" s="105">
        <v>1027.5</v>
      </c>
      <c r="G192" s="104"/>
      <c r="H192" s="104">
        <v>1315</v>
      </c>
      <c r="I192" s="122">
        <v>1250</v>
      </c>
      <c r="J192" s="123" t="s">
        <v>639</v>
      </c>
      <c r="K192" s="124">
        <f t="shared" si="101"/>
        <v>287.5</v>
      </c>
      <c r="L192" s="125">
        <f t="shared" si="102"/>
        <v>0.27980535279805352</v>
      </c>
      <c r="M192" s="126" t="s">
        <v>556</v>
      </c>
      <c r="N192" s="127">
        <v>43244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45</v>
      </c>
      <c r="B193" s="102">
        <v>42367</v>
      </c>
      <c r="C193" s="102"/>
      <c r="D193" s="103" t="s">
        <v>645</v>
      </c>
      <c r="E193" s="104" t="s">
        <v>580</v>
      </c>
      <c r="F193" s="105">
        <v>465</v>
      </c>
      <c r="G193" s="104"/>
      <c r="H193" s="104">
        <v>540</v>
      </c>
      <c r="I193" s="122">
        <v>540</v>
      </c>
      <c r="J193" s="123" t="s">
        <v>639</v>
      </c>
      <c r="K193" s="124">
        <f t="shared" si="101"/>
        <v>75</v>
      </c>
      <c r="L193" s="125">
        <f t="shared" si="102"/>
        <v>0.16129032258064516</v>
      </c>
      <c r="M193" s="126" t="s">
        <v>556</v>
      </c>
      <c r="N193" s="127">
        <v>42530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46</v>
      </c>
      <c r="B194" s="102">
        <v>42380</v>
      </c>
      <c r="C194" s="102"/>
      <c r="D194" s="103" t="s">
        <v>376</v>
      </c>
      <c r="E194" s="104" t="s">
        <v>557</v>
      </c>
      <c r="F194" s="105">
        <v>81</v>
      </c>
      <c r="G194" s="104"/>
      <c r="H194" s="104">
        <v>110</v>
      </c>
      <c r="I194" s="122">
        <v>110</v>
      </c>
      <c r="J194" s="123" t="s">
        <v>639</v>
      </c>
      <c r="K194" s="124">
        <f t="shared" si="101"/>
        <v>29</v>
      </c>
      <c r="L194" s="125">
        <f t="shared" si="102"/>
        <v>0.35802469135802467</v>
      </c>
      <c r="M194" s="126" t="s">
        <v>556</v>
      </c>
      <c r="N194" s="127">
        <v>42745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47</v>
      </c>
      <c r="B195" s="102">
        <v>42382</v>
      </c>
      <c r="C195" s="102"/>
      <c r="D195" s="103" t="s">
        <v>646</v>
      </c>
      <c r="E195" s="104" t="s">
        <v>557</v>
      </c>
      <c r="F195" s="105">
        <v>417.5</v>
      </c>
      <c r="G195" s="104"/>
      <c r="H195" s="104">
        <v>547</v>
      </c>
      <c r="I195" s="122">
        <v>535</v>
      </c>
      <c r="J195" s="123" t="s">
        <v>639</v>
      </c>
      <c r="K195" s="124">
        <f t="shared" si="101"/>
        <v>129.5</v>
      </c>
      <c r="L195" s="125">
        <f t="shared" si="102"/>
        <v>0.31017964071856285</v>
      </c>
      <c r="M195" s="126" t="s">
        <v>556</v>
      </c>
      <c r="N195" s="127">
        <v>42578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48</v>
      </c>
      <c r="B196" s="102">
        <v>42408</v>
      </c>
      <c r="C196" s="102"/>
      <c r="D196" s="103" t="s">
        <v>647</v>
      </c>
      <c r="E196" s="104" t="s">
        <v>580</v>
      </c>
      <c r="F196" s="105">
        <v>650</v>
      </c>
      <c r="G196" s="104"/>
      <c r="H196" s="104">
        <v>800</v>
      </c>
      <c r="I196" s="122">
        <v>800</v>
      </c>
      <c r="J196" s="123" t="s">
        <v>639</v>
      </c>
      <c r="K196" s="124">
        <f t="shared" si="101"/>
        <v>150</v>
      </c>
      <c r="L196" s="125">
        <f t="shared" si="102"/>
        <v>0.23076923076923078</v>
      </c>
      <c r="M196" s="126" t="s">
        <v>556</v>
      </c>
      <c r="N196" s="127">
        <v>43154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49</v>
      </c>
      <c r="B197" s="102">
        <v>42433</v>
      </c>
      <c r="C197" s="102"/>
      <c r="D197" s="103" t="s">
        <v>193</v>
      </c>
      <c r="E197" s="104" t="s">
        <v>580</v>
      </c>
      <c r="F197" s="105">
        <v>437.5</v>
      </c>
      <c r="G197" s="104"/>
      <c r="H197" s="104">
        <v>504.5</v>
      </c>
      <c r="I197" s="122">
        <v>522</v>
      </c>
      <c r="J197" s="123" t="s">
        <v>648</v>
      </c>
      <c r="K197" s="124">
        <f t="shared" si="101"/>
        <v>67</v>
      </c>
      <c r="L197" s="125">
        <f t="shared" si="102"/>
        <v>0.15314285714285714</v>
      </c>
      <c r="M197" s="126" t="s">
        <v>556</v>
      </c>
      <c r="N197" s="127">
        <v>42480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50</v>
      </c>
      <c r="B198" s="102">
        <v>42438</v>
      </c>
      <c r="C198" s="102"/>
      <c r="D198" s="103" t="s">
        <v>649</v>
      </c>
      <c r="E198" s="104" t="s">
        <v>580</v>
      </c>
      <c r="F198" s="105">
        <v>189.5</v>
      </c>
      <c r="G198" s="104"/>
      <c r="H198" s="104">
        <v>218</v>
      </c>
      <c r="I198" s="122">
        <v>218</v>
      </c>
      <c r="J198" s="123" t="s">
        <v>639</v>
      </c>
      <c r="K198" s="124">
        <f t="shared" si="101"/>
        <v>28.5</v>
      </c>
      <c r="L198" s="125">
        <f t="shared" si="102"/>
        <v>0.15039577836411611</v>
      </c>
      <c r="M198" s="126" t="s">
        <v>556</v>
      </c>
      <c r="N198" s="127">
        <v>43034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323">
        <v>51</v>
      </c>
      <c r="B199" s="111">
        <v>42471</v>
      </c>
      <c r="C199" s="111"/>
      <c r="D199" s="112" t="s">
        <v>650</v>
      </c>
      <c r="E199" s="113" t="s">
        <v>580</v>
      </c>
      <c r="F199" s="114">
        <v>36.5</v>
      </c>
      <c r="G199" s="115"/>
      <c r="H199" s="115">
        <v>15.85</v>
      </c>
      <c r="I199" s="115">
        <v>60</v>
      </c>
      <c r="J199" s="134" t="s">
        <v>651</v>
      </c>
      <c r="K199" s="130">
        <f t="shared" si="101"/>
        <v>-20.65</v>
      </c>
      <c r="L199" s="159">
        <f t="shared" si="102"/>
        <v>-0.5657534246575342</v>
      </c>
      <c r="M199" s="132" t="s">
        <v>620</v>
      </c>
      <c r="N199" s="160">
        <v>43627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52</v>
      </c>
      <c r="B200" s="102">
        <v>42472</v>
      </c>
      <c r="C200" s="102"/>
      <c r="D200" s="103" t="s">
        <v>652</v>
      </c>
      <c r="E200" s="104" t="s">
        <v>580</v>
      </c>
      <c r="F200" s="105">
        <v>93</v>
      </c>
      <c r="G200" s="104"/>
      <c r="H200" s="104">
        <v>149</v>
      </c>
      <c r="I200" s="122">
        <v>140</v>
      </c>
      <c r="J200" s="137" t="s">
        <v>653</v>
      </c>
      <c r="K200" s="124">
        <f t="shared" si="101"/>
        <v>56</v>
      </c>
      <c r="L200" s="125">
        <f t="shared" si="102"/>
        <v>0.60215053763440862</v>
      </c>
      <c r="M200" s="126" t="s">
        <v>556</v>
      </c>
      <c r="N200" s="127">
        <v>42740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53</v>
      </c>
      <c r="B201" s="102">
        <v>42472</v>
      </c>
      <c r="C201" s="102"/>
      <c r="D201" s="103" t="s">
        <v>654</v>
      </c>
      <c r="E201" s="104" t="s">
        <v>580</v>
      </c>
      <c r="F201" s="105">
        <v>130</v>
      </c>
      <c r="G201" s="104"/>
      <c r="H201" s="104">
        <v>150</v>
      </c>
      <c r="I201" s="122" t="s">
        <v>655</v>
      </c>
      <c r="J201" s="123" t="s">
        <v>639</v>
      </c>
      <c r="K201" s="124">
        <f t="shared" si="101"/>
        <v>20</v>
      </c>
      <c r="L201" s="125">
        <f t="shared" si="102"/>
        <v>0.15384615384615385</v>
      </c>
      <c r="M201" s="126" t="s">
        <v>556</v>
      </c>
      <c r="N201" s="127">
        <v>42564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54</v>
      </c>
      <c r="B202" s="102">
        <v>42473</v>
      </c>
      <c r="C202" s="102"/>
      <c r="D202" s="103" t="s">
        <v>344</v>
      </c>
      <c r="E202" s="104" t="s">
        <v>580</v>
      </c>
      <c r="F202" s="105">
        <v>196</v>
      </c>
      <c r="G202" s="104"/>
      <c r="H202" s="104">
        <v>299</v>
      </c>
      <c r="I202" s="122">
        <v>299</v>
      </c>
      <c r="J202" s="123" t="s">
        <v>639</v>
      </c>
      <c r="K202" s="124">
        <v>103</v>
      </c>
      <c r="L202" s="125">
        <v>0.52551020408163296</v>
      </c>
      <c r="M202" s="126" t="s">
        <v>556</v>
      </c>
      <c r="N202" s="127">
        <v>42620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55</v>
      </c>
      <c r="B203" s="102">
        <v>42473</v>
      </c>
      <c r="C203" s="102"/>
      <c r="D203" s="103" t="s">
        <v>713</v>
      </c>
      <c r="E203" s="104" t="s">
        <v>580</v>
      </c>
      <c r="F203" s="105">
        <v>88</v>
      </c>
      <c r="G203" s="104"/>
      <c r="H203" s="104">
        <v>103</v>
      </c>
      <c r="I203" s="122">
        <v>103</v>
      </c>
      <c r="J203" s="123" t="s">
        <v>639</v>
      </c>
      <c r="K203" s="124">
        <v>15</v>
      </c>
      <c r="L203" s="125">
        <v>0.170454545454545</v>
      </c>
      <c r="M203" s="126" t="s">
        <v>556</v>
      </c>
      <c r="N203" s="127">
        <v>42530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56</v>
      </c>
      <c r="B204" s="102">
        <v>42492</v>
      </c>
      <c r="C204" s="102"/>
      <c r="D204" s="103" t="s">
        <v>656</v>
      </c>
      <c r="E204" s="104" t="s">
        <v>580</v>
      </c>
      <c r="F204" s="105">
        <v>127.5</v>
      </c>
      <c r="G204" s="104"/>
      <c r="H204" s="104">
        <v>148</v>
      </c>
      <c r="I204" s="122" t="s">
        <v>657</v>
      </c>
      <c r="J204" s="123" t="s">
        <v>639</v>
      </c>
      <c r="K204" s="124">
        <f>H204-F204</f>
        <v>20.5</v>
      </c>
      <c r="L204" s="125">
        <f>K204/F204</f>
        <v>0.16078431372549021</v>
      </c>
      <c r="M204" s="126" t="s">
        <v>556</v>
      </c>
      <c r="N204" s="127">
        <v>42564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57</v>
      </c>
      <c r="B205" s="102">
        <v>42493</v>
      </c>
      <c r="C205" s="102"/>
      <c r="D205" s="103" t="s">
        <v>658</v>
      </c>
      <c r="E205" s="104" t="s">
        <v>580</v>
      </c>
      <c r="F205" s="105">
        <v>675</v>
      </c>
      <c r="G205" s="104"/>
      <c r="H205" s="104">
        <v>815</v>
      </c>
      <c r="I205" s="122" t="s">
        <v>659</v>
      </c>
      <c r="J205" s="123" t="s">
        <v>639</v>
      </c>
      <c r="K205" s="124">
        <f>H205-F205</f>
        <v>140</v>
      </c>
      <c r="L205" s="125">
        <f>K205/F205</f>
        <v>0.2074074074074074</v>
      </c>
      <c r="M205" s="126" t="s">
        <v>556</v>
      </c>
      <c r="N205" s="127">
        <v>43154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7">
        <v>58</v>
      </c>
      <c r="B206" s="106">
        <v>42522</v>
      </c>
      <c r="C206" s="106"/>
      <c r="D206" s="107" t="s">
        <v>714</v>
      </c>
      <c r="E206" s="108" t="s">
        <v>580</v>
      </c>
      <c r="F206" s="109">
        <v>500</v>
      </c>
      <c r="G206" s="109"/>
      <c r="H206" s="110">
        <v>232.5</v>
      </c>
      <c r="I206" s="128" t="s">
        <v>715</v>
      </c>
      <c r="J206" s="129" t="s">
        <v>716</v>
      </c>
      <c r="K206" s="130">
        <f>H206-F206</f>
        <v>-267.5</v>
      </c>
      <c r="L206" s="131">
        <f>K206/F206</f>
        <v>-0.53500000000000003</v>
      </c>
      <c r="M206" s="132" t="s">
        <v>620</v>
      </c>
      <c r="N206" s="133">
        <v>43735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59</v>
      </c>
      <c r="B207" s="102">
        <v>42527</v>
      </c>
      <c r="C207" s="102"/>
      <c r="D207" s="103" t="s">
        <v>660</v>
      </c>
      <c r="E207" s="104" t="s">
        <v>580</v>
      </c>
      <c r="F207" s="105">
        <v>110</v>
      </c>
      <c r="G207" s="104"/>
      <c r="H207" s="104">
        <v>126.5</v>
      </c>
      <c r="I207" s="122">
        <v>125</v>
      </c>
      <c r="J207" s="123" t="s">
        <v>589</v>
      </c>
      <c r="K207" s="124">
        <f>H207-F207</f>
        <v>16.5</v>
      </c>
      <c r="L207" s="125">
        <f>K207/F207</f>
        <v>0.15</v>
      </c>
      <c r="M207" s="126" t="s">
        <v>556</v>
      </c>
      <c r="N207" s="127">
        <v>42552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60</v>
      </c>
      <c r="B208" s="102">
        <v>42538</v>
      </c>
      <c r="C208" s="102"/>
      <c r="D208" s="103" t="s">
        <v>661</v>
      </c>
      <c r="E208" s="104" t="s">
        <v>580</v>
      </c>
      <c r="F208" s="105">
        <v>44</v>
      </c>
      <c r="G208" s="104"/>
      <c r="H208" s="104">
        <v>69.5</v>
      </c>
      <c r="I208" s="122">
        <v>69.5</v>
      </c>
      <c r="J208" s="123" t="s">
        <v>662</v>
      </c>
      <c r="K208" s="124">
        <f>H208-F208</f>
        <v>25.5</v>
      </c>
      <c r="L208" s="125">
        <f>K208/F208</f>
        <v>0.57954545454545459</v>
      </c>
      <c r="M208" s="126" t="s">
        <v>556</v>
      </c>
      <c r="N208" s="127">
        <v>42977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61</v>
      </c>
      <c r="B209" s="102">
        <v>42549</v>
      </c>
      <c r="C209" s="102"/>
      <c r="D209" s="144" t="s">
        <v>717</v>
      </c>
      <c r="E209" s="104" t="s">
        <v>580</v>
      </c>
      <c r="F209" s="105">
        <v>262.5</v>
      </c>
      <c r="G209" s="104"/>
      <c r="H209" s="104">
        <v>340</v>
      </c>
      <c r="I209" s="122">
        <v>333</v>
      </c>
      <c r="J209" s="123" t="s">
        <v>718</v>
      </c>
      <c r="K209" s="124">
        <v>77.5</v>
      </c>
      <c r="L209" s="125">
        <v>0.29523809523809502</v>
      </c>
      <c r="M209" s="126" t="s">
        <v>556</v>
      </c>
      <c r="N209" s="127">
        <v>43017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62</v>
      </c>
      <c r="B210" s="102">
        <v>42549</v>
      </c>
      <c r="C210" s="102"/>
      <c r="D210" s="144" t="s">
        <v>719</v>
      </c>
      <c r="E210" s="104" t="s">
        <v>580</v>
      </c>
      <c r="F210" s="105">
        <v>840</v>
      </c>
      <c r="G210" s="104"/>
      <c r="H210" s="104">
        <v>1230</v>
      </c>
      <c r="I210" s="122">
        <v>1230</v>
      </c>
      <c r="J210" s="123" t="s">
        <v>639</v>
      </c>
      <c r="K210" s="124">
        <v>390</v>
      </c>
      <c r="L210" s="125">
        <v>0.46428571428571402</v>
      </c>
      <c r="M210" s="126" t="s">
        <v>556</v>
      </c>
      <c r="N210" s="127">
        <v>42649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24">
        <v>63</v>
      </c>
      <c r="B211" s="139">
        <v>42556</v>
      </c>
      <c r="C211" s="139"/>
      <c r="D211" s="140" t="s">
        <v>663</v>
      </c>
      <c r="E211" s="141" t="s">
        <v>580</v>
      </c>
      <c r="F211" s="142">
        <v>395</v>
      </c>
      <c r="G211" s="143"/>
      <c r="H211" s="143">
        <f>(468.5+342.5)/2</f>
        <v>405.5</v>
      </c>
      <c r="I211" s="143">
        <v>510</v>
      </c>
      <c r="J211" s="161" t="s">
        <v>664</v>
      </c>
      <c r="K211" s="162">
        <f t="shared" ref="K211:K217" si="103">H211-F211</f>
        <v>10.5</v>
      </c>
      <c r="L211" s="163">
        <f t="shared" ref="L211:L217" si="104">K211/F211</f>
        <v>2.6582278481012658E-2</v>
      </c>
      <c r="M211" s="164" t="s">
        <v>665</v>
      </c>
      <c r="N211" s="165">
        <v>43606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7">
        <v>64</v>
      </c>
      <c r="B212" s="106">
        <v>42584</v>
      </c>
      <c r="C212" s="106"/>
      <c r="D212" s="107" t="s">
        <v>666</v>
      </c>
      <c r="E212" s="108" t="s">
        <v>557</v>
      </c>
      <c r="F212" s="109">
        <f>169.5-12.8</f>
        <v>156.69999999999999</v>
      </c>
      <c r="G212" s="109"/>
      <c r="H212" s="110">
        <v>77</v>
      </c>
      <c r="I212" s="128" t="s">
        <v>667</v>
      </c>
      <c r="J212" s="341" t="s">
        <v>795</v>
      </c>
      <c r="K212" s="130">
        <f t="shared" si="103"/>
        <v>-79.699999999999989</v>
      </c>
      <c r="L212" s="131">
        <f t="shared" si="104"/>
        <v>-0.50861518825781749</v>
      </c>
      <c r="M212" s="132" t="s">
        <v>620</v>
      </c>
      <c r="N212" s="133">
        <v>43522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7">
        <v>65</v>
      </c>
      <c r="B213" s="106">
        <v>42586</v>
      </c>
      <c r="C213" s="106"/>
      <c r="D213" s="107" t="s">
        <v>668</v>
      </c>
      <c r="E213" s="108" t="s">
        <v>580</v>
      </c>
      <c r="F213" s="109">
        <v>400</v>
      </c>
      <c r="G213" s="109"/>
      <c r="H213" s="110">
        <v>305</v>
      </c>
      <c r="I213" s="128">
        <v>475</v>
      </c>
      <c r="J213" s="129" t="s">
        <v>669</v>
      </c>
      <c r="K213" s="130">
        <f t="shared" si="103"/>
        <v>-95</v>
      </c>
      <c r="L213" s="131">
        <f t="shared" si="104"/>
        <v>-0.23749999999999999</v>
      </c>
      <c r="M213" s="132" t="s">
        <v>620</v>
      </c>
      <c r="N213" s="133">
        <v>43606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66</v>
      </c>
      <c r="B214" s="102">
        <v>42593</v>
      </c>
      <c r="C214" s="102"/>
      <c r="D214" s="103" t="s">
        <v>670</v>
      </c>
      <c r="E214" s="104" t="s">
        <v>580</v>
      </c>
      <c r="F214" s="105">
        <v>86.5</v>
      </c>
      <c r="G214" s="104"/>
      <c r="H214" s="104">
        <v>130</v>
      </c>
      <c r="I214" s="122">
        <v>130</v>
      </c>
      <c r="J214" s="137" t="s">
        <v>671</v>
      </c>
      <c r="K214" s="124">
        <f t="shared" si="103"/>
        <v>43.5</v>
      </c>
      <c r="L214" s="125">
        <f t="shared" si="104"/>
        <v>0.50289017341040465</v>
      </c>
      <c r="M214" s="126" t="s">
        <v>556</v>
      </c>
      <c r="N214" s="127">
        <v>43091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7">
        <v>67</v>
      </c>
      <c r="B215" s="106">
        <v>42600</v>
      </c>
      <c r="C215" s="106"/>
      <c r="D215" s="107" t="s">
        <v>367</v>
      </c>
      <c r="E215" s="108" t="s">
        <v>580</v>
      </c>
      <c r="F215" s="109">
        <v>133.5</v>
      </c>
      <c r="G215" s="109"/>
      <c r="H215" s="110">
        <v>126.5</v>
      </c>
      <c r="I215" s="128">
        <v>178</v>
      </c>
      <c r="J215" s="129" t="s">
        <v>672</v>
      </c>
      <c r="K215" s="130">
        <f t="shared" si="103"/>
        <v>-7</v>
      </c>
      <c r="L215" s="131">
        <f t="shared" si="104"/>
        <v>-5.2434456928838954E-2</v>
      </c>
      <c r="M215" s="132" t="s">
        <v>620</v>
      </c>
      <c r="N215" s="133">
        <v>42615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68</v>
      </c>
      <c r="B216" s="102">
        <v>42613</v>
      </c>
      <c r="C216" s="102"/>
      <c r="D216" s="103" t="s">
        <v>673</v>
      </c>
      <c r="E216" s="104" t="s">
        <v>580</v>
      </c>
      <c r="F216" s="105">
        <v>560</v>
      </c>
      <c r="G216" s="104"/>
      <c r="H216" s="104">
        <v>725</v>
      </c>
      <c r="I216" s="122">
        <v>725</v>
      </c>
      <c r="J216" s="123" t="s">
        <v>582</v>
      </c>
      <c r="K216" s="124">
        <f t="shared" si="103"/>
        <v>165</v>
      </c>
      <c r="L216" s="125">
        <f t="shared" si="104"/>
        <v>0.29464285714285715</v>
      </c>
      <c r="M216" s="126" t="s">
        <v>556</v>
      </c>
      <c r="N216" s="127">
        <v>42456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69</v>
      </c>
      <c r="B217" s="102">
        <v>42614</v>
      </c>
      <c r="C217" s="102"/>
      <c r="D217" s="103" t="s">
        <v>674</v>
      </c>
      <c r="E217" s="104" t="s">
        <v>580</v>
      </c>
      <c r="F217" s="105">
        <v>160.5</v>
      </c>
      <c r="G217" s="104"/>
      <c r="H217" s="104">
        <v>210</v>
      </c>
      <c r="I217" s="122">
        <v>210</v>
      </c>
      <c r="J217" s="123" t="s">
        <v>582</v>
      </c>
      <c r="K217" s="124">
        <f t="shared" si="103"/>
        <v>49.5</v>
      </c>
      <c r="L217" s="125">
        <f t="shared" si="104"/>
        <v>0.30841121495327101</v>
      </c>
      <c r="M217" s="126" t="s">
        <v>556</v>
      </c>
      <c r="N217" s="127">
        <v>42871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70</v>
      </c>
      <c r="B218" s="102">
        <v>42646</v>
      </c>
      <c r="C218" s="102"/>
      <c r="D218" s="144" t="s">
        <v>390</v>
      </c>
      <c r="E218" s="104" t="s">
        <v>580</v>
      </c>
      <c r="F218" s="105">
        <v>430</v>
      </c>
      <c r="G218" s="104"/>
      <c r="H218" s="104">
        <v>596</v>
      </c>
      <c r="I218" s="122">
        <v>575</v>
      </c>
      <c r="J218" s="123" t="s">
        <v>720</v>
      </c>
      <c r="K218" s="124">
        <v>166</v>
      </c>
      <c r="L218" s="125">
        <v>0.38604651162790699</v>
      </c>
      <c r="M218" s="126" t="s">
        <v>556</v>
      </c>
      <c r="N218" s="127">
        <v>42769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71</v>
      </c>
      <c r="B219" s="102">
        <v>42657</v>
      </c>
      <c r="C219" s="102"/>
      <c r="D219" s="103" t="s">
        <v>675</v>
      </c>
      <c r="E219" s="104" t="s">
        <v>580</v>
      </c>
      <c r="F219" s="105">
        <v>280</v>
      </c>
      <c r="G219" s="104"/>
      <c r="H219" s="104">
        <v>345</v>
      </c>
      <c r="I219" s="122">
        <v>345</v>
      </c>
      <c r="J219" s="123" t="s">
        <v>582</v>
      </c>
      <c r="K219" s="124">
        <f t="shared" ref="K219:K224" si="105">H219-F219</f>
        <v>65</v>
      </c>
      <c r="L219" s="125">
        <f>K219/F219</f>
        <v>0.23214285714285715</v>
      </c>
      <c r="M219" s="126" t="s">
        <v>556</v>
      </c>
      <c r="N219" s="127">
        <v>42814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72</v>
      </c>
      <c r="B220" s="102">
        <v>42657</v>
      </c>
      <c r="C220" s="102"/>
      <c r="D220" s="103" t="s">
        <v>676</v>
      </c>
      <c r="E220" s="104" t="s">
        <v>580</v>
      </c>
      <c r="F220" s="105">
        <v>245</v>
      </c>
      <c r="G220" s="104"/>
      <c r="H220" s="104">
        <v>325.5</v>
      </c>
      <c r="I220" s="122">
        <v>330</v>
      </c>
      <c r="J220" s="123" t="s">
        <v>677</v>
      </c>
      <c r="K220" s="124">
        <f t="shared" si="105"/>
        <v>80.5</v>
      </c>
      <c r="L220" s="125">
        <f>K220/F220</f>
        <v>0.32857142857142857</v>
      </c>
      <c r="M220" s="126" t="s">
        <v>556</v>
      </c>
      <c r="N220" s="127">
        <v>42769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73</v>
      </c>
      <c r="B221" s="102">
        <v>42660</v>
      </c>
      <c r="C221" s="102"/>
      <c r="D221" s="103" t="s">
        <v>340</v>
      </c>
      <c r="E221" s="104" t="s">
        <v>580</v>
      </c>
      <c r="F221" s="105">
        <v>125</v>
      </c>
      <c r="G221" s="104"/>
      <c r="H221" s="104">
        <v>160</v>
      </c>
      <c r="I221" s="122">
        <v>160</v>
      </c>
      <c r="J221" s="123" t="s">
        <v>639</v>
      </c>
      <c r="K221" s="124">
        <f t="shared" si="105"/>
        <v>35</v>
      </c>
      <c r="L221" s="125">
        <v>0.28000000000000003</v>
      </c>
      <c r="M221" s="126" t="s">
        <v>556</v>
      </c>
      <c r="N221" s="127">
        <v>42803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74</v>
      </c>
      <c r="B222" s="102">
        <v>42660</v>
      </c>
      <c r="C222" s="102"/>
      <c r="D222" s="103" t="s">
        <v>455</v>
      </c>
      <c r="E222" s="104" t="s">
        <v>580</v>
      </c>
      <c r="F222" s="105">
        <v>114</v>
      </c>
      <c r="G222" s="104"/>
      <c r="H222" s="104">
        <v>145</v>
      </c>
      <c r="I222" s="122">
        <v>145</v>
      </c>
      <c r="J222" s="123" t="s">
        <v>639</v>
      </c>
      <c r="K222" s="124">
        <f t="shared" si="105"/>
        <v>31</v>
      </c>
      <c r="L222" s="125">
        <f>K222/F222</f>
        <v>0.27192982456140352</v>
      </c>
      <c r="M222" s="126" t="s">
        <v>556</v>
      </c>
      <c r="N222" s="127">
        <v>42859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75</v>
      </c>
      <c r="B223" s="102">
        <v>42660</v>
      </c>
      <c r="C223" s="102"/>
      <c r="D223" s="103" t="s">
        <v>678</v>
      </c>
      <c r="E223" s="104" t="s">
        <v>580</v>
      </c>
      <c r="F223" s="105">
        <v>212</v>
      </c>
      <c r="G223" s="104"/>
      <c r="H223" s="104">
        <v>280</v>
      </c>
      <c r="I223" s="122">
        <v>276</v>
      </c>
      <c r="J223" s="123" t="s">
        <v>679</v>
      </c>
      <c r="K223" s="124">
        <f t="shared" si="105"/>
        <v>68</v>
      </c>
      <c r="L223" s="125">
        <f>K223/F223</f>
        <v>0.32075471698113206</v>
      </c>
      <c r="M223" s="126" t="s">
        <v>556</v>
      </c>
      <c r="N223" s="127">
        <v>42858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76</v>
      </c>
      <c r="B224" s="102">
        <v>42678</v>
      </c>
      <c r="C224" s="102"/>
      <c r="D224" s="103" t="s">
        <v>149</v>
      </c>
      <c r="E224" s="104" t="s">
        <v>580</v>
      </c>
      <c r="F224" s="105">
        <v>155</v>
      </c>
      <c r="G224" s="104"/>
      <c r="H224" s="104">
        <v>210</v>
      </c>
      <c r="I224" s="122">
        <v>210</v>
      </c>
      <c r="J224" s="123" t="s">
        <v>680</v>
      </c>
      <c r="K224" s="124">
        <f t="shared" si="105"/>
        <v>55</v>
      </c>
      <c r="L224" s="125">
        <f>K224/F224</f>
        <v>0.35483870967741937</v>
      </c>
      <c r="M224" s="126" t="s">
        <v>556</v>
      </c>
      <c r="N224" s="127">
        <v>42944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7">
        <v>77</v>
      </c>
      <c r="B225" s="106">
        <v>42710</v>
      </c>
      <c r="C225" s="106"/>
      <c r="D225" s="107" t="s">
        <v>721</v>
      </c>
      <c r="E225" s="108" t="s">
        <v>580</v>
      </c>
      <c r="F225" s="109">
        <v>150.5</v>
      </c>
      <c r="G225" s="109"/>
      <c r="H225" s="110">
        <v>72.5</v>
      </c>
      <c r="I225" s="128">
        <v>174</v>
      </c>
      <c r="J225" s="129" t="s">
        <v>722</v>
      </c>
      <c r="K225" s="130">
        <v>-78</v>
      </c>
      <c r="L225" s="131">
        <v>-0.51827242524916906</v>
      </c>
      <c r="M225" s="132" t="s">
        <v>620</v>
      </c>
      <c r="N225" s="133">
        <v>43333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78</v>
      </c>
      <c r="B226" s="102">
        <v>42712</v>
      </c>
      <c r="C226" s="102"/>
      <c r="D226" s="103" t="s">
        <v>123</v>
      </c>
      <c r="E226" s="104" t="s">
        <v>580</v>
      </c>
      <c r="F226" s="105">
        <v>380</v>
      </c>
      <c r="G226" s="104"/>
      <c r="H226" s="104">
        <v>478</v>
      </c>
      <c r="I226" s="122">
        <v>468</v>
      </c>
      <c r="J226" s="123" t="s">
        <v>639</v>
      </c>
      <c r="K226" s="124">
        <f>H226-F226</f>
        <v>98</v>
      </c>
      <c r="L226" s="125">
        <f>K226/F226</f>
        <v>0.25789473684210529</v>
      </c>
      <c r="M226" s="126" t="s">
        <v>556</v>
      </c>
      <c r="N226" s="127">
        <v>43025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79</v>
      </c>
      <c r="B227" s="102">
        <v>42734</v>
      </c>
      <c r="C227" s="102"/>
      <c r="D227" s="103" t="s">
        <v>244</v>
      </c>
      <c r="E227" s="104" t="s">
        <v>580</v>
      </c>
      <c r="F227" s="105">
        <v>305</v>
      </c>
      <c r="G227" s="104"/>
      <c r="H227" s="104">
        <v>375</v>
      </c>
      <c r="I227" s="122">
        <v>375</v>
      </c>
      <c r="J227" s="123" t="s">
        <v>639</v>
      </c>
      <c r="K227" s="124">
        <f>H227-F227</f>
        <v>70</v>
      </c>
      <c r="L227" s="125">
        <f>K227/F227</f>
        <v>0.22950819672131148</v>
      </c>
      <c r="M227" s="126" t="s">
        <v>556</v>
      </c>
      <c r="N227" s="127">
        <v>42768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80</v>
      </c>
      <c r="B228" s="102">
        <v>42739</v>
      </c>
      <c r="C228" s="102"/>
      <c r="D228" s="103" t="s">
        <v>342</v>
      </c>
      <c r="E228" s="104" t="s">
        <v>580</v>
      </c>
      <c r="F228" s="105">
        <v>99.5</v>
      </c>
      <c r="G228" s="104"/>
      <c r="H228" s="104">
        <v>158</v>
      </c>
      <c r="I228" s="122">
        <v>158</v>
      </c>
      <c r="J228" s="123" t="s">
        <v>639</v>
      </c>
      <c r="K228" s="124">
        <f>H228-F228</f>
        <v>58.5</v>
      </c>
      <c r="L228" s="125">
        <f>K228/F228</f>
        <v>0.5879396984924623</v>
      </c>
      <c r="M228" s="126" t="s">
        <v>556</v>
      </c>
      <c r="N228" s="127">
        <v>42898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81</v>
      </c>
      <c r="B229" s="102">
        <v>42739</v>
      </c>
      <c r="C229" s="102"/>
      <c r="D229" s="103" t="s">
        <v>342</v>
      </c>
      <c r="E229" s="104" t="s">
        <v>580</v>
      </c>
      <c r="F229" s="105">
        <v>99.5</v>
      </c>
      <c r="G229" s="104"/>
      <c r="H229" s="104">
        <v>158</v>
      </c>
      <c r="I229" s="122">
        <v>158</v>
      </c>
      <c r="J229" s="123" t="s">
        <v>639</v>
      </c>
      <c r="K229" s="124">
        <v>58.5</v>
      </c>
      <c r="L229" s="125">
        <v>0.58793969849246197</v>
      </c>
      <c r="M229" s="126" t="s">
        <v>556</v>
      </c>
      <c r="N229" s="127">
        <v>42898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82</v>
      </c>
      <c r="B230" s="102">
        <v>42786</v>
      </c>
      <c r="C230" s="102"/>
      <c r="D230" s="103" t="s">
        <v>166</v>
      </c>
      <c r="E230" s="104" t="s">
        <v>580</v>
      </c>
      <c r="F230" s="105">
        <v>140.5</v>
      </c>
      <c r="G230" s="104"/>
      <c r="H230" s="104">
        <v>220</v>
      </c>
      <c r="I230" s="122">
        <v>220</v>
      </c>
      <c r="J230" s="123" t="s">
        <v>639</v>
      </c>
      <c r="K230" s="124">
        <f>H230-F230</f>
        <v>79.5</v>
      </c>
      <c r="L230" s="125">
        <f>K230/F230</f>
        <v>0.5658362989323843</v>
      </c>
      <c r="M230" s="126" t="s">
        <v>556</v>
      </c>
      <c r="N230" s="127">
        <v>42864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83</v>
      </c>
      <c r="B231" s="102">
        <v>42786</v>
      </c>
      <c r="C231" s="102"/>
      <c r="D231" s="103" t="s">
        <v>723</v>
      </c>
      <c r="E231" s="104" t="s">
        <v>580</v>
      </c>
      <c r="F231" s="105">
        <v>202.5</v>
      </c>
      <c r="G231" s="104"/>
      <c r="H231" s="104">
        <v>234</v>
      </c>
      <c r="I231" s="122">
        <v>234</v>
      </c>
      <c r="J231" s="123" t="s">
        <v>639</v>
      </c>
      <c r="K231" s="124">
        <v>31.5</v>
      </c>
      <c r="L231" s="125">
        <v>0.155555555555556</v>
      </c>
      <c r="M231" s="126" t="s">
        <v>556</v>
      </c>
      <c r="N231" s="127">
        <v>42836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84</v>
      </c>
      <c r="B232" s="102">
        <v>42818</v>
      </c>
      <c r="C232" s="102"/>
      <c r="D232" s="103" t="s">
        <v>517</v>
      </c>
      <c r="E232" s="104" t="s">
        <v>580</v>
      </c>
      <c r="F232" s="105">
        <v>300.5</v>
      </c>
      <c r="G232" s="104"/>
      <c r="H232" s="104">
        <v>417.5</v>
      </c>
      <c r="I232" s="122">
        <v>420</v>
      </c>
      <c r="J232" s="123" t="s">
        <v>681</v>
      </c>
      <c r="K232" s="124">
        <f>H232-F232</f>
        <v>117</v>
      </c>
      <c r="L232" s="125">
        <f>K232/F232</f>
        <v>0.38935108153078202</v>
      </c>
      <c r="M232" s="126" t="s">
        <v>556</v>
      </c>
      <c r="N232" s="127">
        <v>43070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85</v>
      </c>
      <c r="B233" s="102">
        <v>42818</v>
      </c>
      <c r="C233" s="102"/>
      <c r="D233" s="103" t="s">
        <v>719</v>
      </c>
      <c r="E233" s="104" t="s">
        <v>580</v>
      </c>
      <c r="F233" s="105">
        <v>850</v>
      </c>
      <c r="G233" s="104"/>
      <c r="H233" s="104">
        <v>1042.5</v>
      </c>
      <c r="I233" s="122">
        <v>1023</v>
      </c>
      <c r="J233" s="123" t="s">
        <v>724</v>
      </c>
      <c r="K233" s="124">
        <v>192.5</v>
      </c>
      <c r="L233" s="125">
        <v>0.22647058823529401</v>
      </c>
      <c r="M233" s="126" t="s">
        <v>556</v>
      </c>
      <c r="N233" s="127">
        <v>42830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86</v>
      </c>
      <c r="B234" s="102">
        <v>42830</v>
      </c>
      <c r="C234" s="102"/>
      <c r="D234" s="103" t="s">
        <v>471</v>
      </c>
      <c r="E234" s="104" t="s">
        <v>580</v>
      </c>
      <c r="F234" s="105">
        <v>785</v>
      </c>
      <c r="G234" s="104"/>
      <c r="H234" s="104">
        <v>930</v>
      </c>
      <c r="I234" s="122">
        <v>920</v>
      </c>
      <c r="J234" s="123" t="s">
        <v>682</v>
      </c>
      <c r="K234" s="124">
        <f>H234-F234</f>
        <v>145</v>
      </c>
      <c r="L234" s="125">
        <f>K234/F234</f>
        <v>0.18471337579617833</v>
      </c>
      <c r="M234" s="126" t="s">
        <v>556</v>
      </c>
      <c r="N234" s="127">
        <v>42976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7">
        <v>87</v>
      </c>
      <c r="B235" s="106">
        <v>42831</v>
      </c>
      <c r="C235" s="106"/>
      <c r="D235" s="107" t="s">
        <v>725</v>
      </c>
      <c r="E235" s="108" t="s">
        <v>580</v>
      </c>
      <c r="F235" s="109">
        <v>40</v>
      </c>
      <c r="G235" s="109"/>
      <c r="H235" s="110">
        <v>13.1</v>
      </c>
      <c r="I235" s="128">
        <v>60</v>
      </c>
      <c r="J235" s="134" t="s">
        <v>726</v>
      </c>
      <c r="K235" s="130">
        <v>-26.9</v>
      </c>
      <c r="L235" s="131">
        <v>-0.67249999999999999</v>
      </c>
      <c r="M235" s="132" t="s">
        <v>620</v>
      </c>
      <c r="N235" s="133">
        <v>43138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88</v>
      </c>
      <c r="B236" s="102">
        <v>42837</v>
      </c>
      <c r="C236" s="102"/>
      <c r="D236" s="103" t="s">
        <v>87</v>
      </c>
      <c r="E236" s="104" t="s">
        <v>580</v>
      </c>
      <c r="F236" s="105">
        <v>289.5</v>
      </c>
      <c r="G236" s="104"/>
      <c r="H236" s="104">
        <v>354</v>
      </c>
      <c r="I236" s="122">
        <v>360</v>
      </c>
      <c r="J236" s="123" t="s">
        <v>683</v>
      </c>
      <c r="K236" s="124">
        <f t="shared" ref="K236:K244" si="106">H236-F236</f>
        <v>64.5</v>
      </c>
      <c r="L236" s="125">
        <f t="shared" ref="L236:L244" si="107">K236/F236</f>
        <v>0.22279792746113988</v>
      </c>
      <c r="M236" s="126" t="s">
        <v>556</v>
      </c>
      <c r="N236" s="127">
        <v>43040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89</v>
      </c>
      <c r="B237" s="102">
        <v>42845</v>
      </c>
      <c r="C237" s="102"/>
      <c r="D237" s="103" t="s">
        <v>416</v>
      </c>
      <c r="E237" s="104" t="s">
        <v>580</v>
      </c>
      <c r="F237" s="105">
        <v>700</v>
      </c>
      <c r="G237" s="104"/>
      <c r="H237" s="104">
        <v>840</v>
      </c>
      <c r="I237" s="122">
        <v>840</v>
      </c>
      <c r="J237" s="123" t="s">
        <v>684</v>
      </c>
      <c r="K237" s="124">
        <f t="shared" si="106"/>
        <v>140</v>
      </c>
      <c r="L237" s="125">
        <f t="shared" si="107"/>
        <v>0.2</v>
      </c>
      <c r="M237" s="126" t="s">
        <v>556</v>
      </c>
      <c r="N237" s="127">
        <v>42893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90</v>
      </c>
      <c r="B238" s="102">
        <v>42887</v>
      </c>
      <c r="C238" s="102"/>
      <c r="D238" s="144" t="s">
        <v>353</v>
      </c>
      <c r="E238" s="104" t="s">
        <v>580</v>
      </c>
      <c r="F238" s="105">
        <v>130</v>
      </c>
      <c r="G238" s="104"/>
      <c r="H238" s="104">
        <v>144.25</v>
      </c>
      <c r="I238" s="122">
        <v>170</v>
      </c>
      <c r="J238" s="123" t="s">
        <v>685</v>
      </c>
      <c r="K238" s="124">
        <f t="shared" si="106"/>
        <v>14.25</v>
      </c>
      <c r="L238" s="125">
        <f t="shared" si="107"/>
        <v>0.10961538461538461</v>
      </c>
      <c r="M238" s="126" t="s">
        <v>556</v>
      </c>
      <c r="N238" s="127">
        <v>43675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91</v>
      </c>
      <c r="B239" s="102">
        <v>42901</v>
      </c>
      <c r="C239" s="102"/>
      <c r="D239" s="144" t="s">
        <v>686</v>
      </c>
      <c r="E239" s="104" t="s">
        <v>580</v>
      </c>
      <c r="F239" s="105">
        <v>214.5</v>
      </c>
      <c r="G239" s="104"/>
      <c r="H239" s="104">
        <v>262</v>
      </c>
      <c r="I239" s="122">
        <v>262</v>
      </c>
      <c r="J239" s="123" t="s">
        <v>687</v>
      </c>
      <c r="K239" s="124">
        <f t="shared" si="106"/>
        <v>47.5</v>
      </c>
      <c r="L239" s="125">
        <f t="shared" si="107"/>
        <v>0.22144522144522144</v>
      </c>
      <c r="M239" s="126" t="s">
        <v>556</v>
      </c>
      <c r="N239" s="127">
        <v>42977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8">
        <v>92</v>
      </c>
      <c r="B240" s="150">
        <v>42933</v>
      </c>
      <c r="C240" s="150"/>
      <c r="D240" s="151" t="s">
        <v>688</v>
      </c>
      <c r="E240" s="152" t="s">
        <v>580</v>
      </c>
      <c r="F240" s="153">
        <v>370</v>
      </c>
      <c r="G240" s="152"/>
      <c r="H240" s="152">
        <v>447.5</v>
      </c>
      <c r="I240" s="169">
        <v>450</v>
      </c>
      <c r="J240" s="209" t="s">
        <v>639</v>
      </c>
      <c r="K240" s="124">
        <f t="shared" si="106"/>
        <v>77.5</v>
      </c>
      <c r="L240" s="171">
        <f t="shared" si="107"/>
        <v>0.20945945945945946</v>
      </c>
      <c r="M240" s="172" t="s">
        <v>556</v>
      </c>
      <c r="N240" s="173">
        <v>43035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93</v>
      </c>
      <c r="B241" s="150">
        <v>42943</v>
      </c>
      <c r="C241" s="150"/>
      <c r="D241" s="151" t="s">
        <v>164</v>
      </c>
      <c r="E241" s="152" t="s">
        <v>580</v>
      </c>
      <c r="F241" s="153">
        <v>657.5</v>
      </c>
      <c r="G241" s="152"/>
      <c r="H241" s="152">
        <v>825</v>
      </c>
      <c r="I241" s="169">
        <v>820</v>
      </c>
      <c r="J241" s="209" t="s">
        <v>639</v>
      </c>
      <c r="K241" s="124">
        <f t="shared" si="106"/>
        <v>167.5</v>
      </c>
      <c r="L241" s="171">
        <f t="shared" si="107"/>
        <v>0.25475285171102663</v>
      </c>
      <c r="M241" s="172" t="s">
        <v>556</v>
      </c>
      <c r="N241" s="173">
        <v>43090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94</v>
      </c>
      <c r="B242" s="102">
        <v>42964</v>
      </c>
      <c r="C242" s="102"/>
      <c r="D242" s="103" t="s">
        <v>357</v>
      </c>
      <c r="E242" s="104" t="s">
        <v>580</v>
      </c>
      <c r="F242" s="105">
        <v>605</v>
      </c>
      <c r="G242" s="104"/>
      <c r="H242" s="104">
        <v>750</v>
      </c>
      <c r="I242" s="122">
        <v>750</v>
      </c>
      <c r="J242" s="123" t="s">
        <v>682</v>
      </c>
      <c r="K242" s="124">
        <f t="shared" si="106"/>
        <v>145</v>
      </c>
      <c r="L242" s="125">
        <f t="shared" si="107"/>
        <v>0.23966942148760331</v>
      </c>
      <c r="M242" s="126" t="s">
        <v>556</v>
      </c>
      <c r="N242" s="127">
        <v>43027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25">
        <v>95</v>
      </c>
      <c r="B243" s="145">
        <v>42979</v>
      </c>
      <c r="C243" s="145"/>
      <c r="D243" s="146" t="s">
        <v>475</v>
      </c>
      <c r="E243" s="147" t="s">
        <v>580</v>
      </c>
      <c r="F243" s="148">
        <v>255</v>
      </c>
      <c r="G243" s="149"/>
      <c r="H243" s="149">
        <v>217.25</v>
      </c>
      <c r="I243" s="149">
        <v>320</v>
      </c>
      <c r="J243" s="166" t="s">
        <v>689</v>
      </c>
      <c r="K243" s="130">
        <f t="shared" si="106"/>
        <v>-37.75</v>
      </c>
      <c r="L243" s="167">
        <f t="shared" si="107"/>
        <v>-0.14803921568627451</v>
      </c>
      <c r="M243" s="132" t="s">
        <v>620</v>
      </c>
      <c r="N243" s="168">
        <v>43661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96</v>
      </c>
      <c r="B244" s="102">
        <v>42997</v>
      </c>
      <c r="C244" s="102"/>
      <c r="D244" s="103" t="s">
        <v>690</v>
      </c>
      <c r="E244" s="104" t="s">
        <v>580</v>
      </c>
      <c r="F244" s="105">
        <v>215</v>
      </c>
      <c r="G244" s="104"/>
      <c r="H244" s="104">
        <v>258</v>
      </c>
      <c r="I244" s="122">
        <v>258</v>
      </c>
      <c r="J244" s="123" t="s">
        <v>639</v>
      </c>
      <c r="K244" s="124">
        <f t="shared" si="106"/>
        <v>43</v>
      </c>
      <c r="L244" s="125">
        <f t="shared" si="107"/>
        <v>0.2</v>
      </c>
      <c r="M244" s="126" t="s">
        <v>556</v>
      </c>
      <c r="N244" s="127">
        <v>43040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6">
        <v>97</v>
      </c>
      <c r="B245" s="102">
        <v>42997</v>
      </c>
      <c r="C245" s="102"/>
      <c r="D245" s="103" t="s">
        <v>690</v>
      </c>
      <c r="E245" s="104" t="s">
        <v>580</v>
      </c>
      <c r="F245" s="105">
        <v>215</v>
      </c>
      <c r="G245" s="104"/>
      <c r="H245" s="104">
        <v>258</v>
      </c>
      <c r="I245" s="122">
        <v>258</v>
      </c>
      <c r="J245" s="209" t="s">
        <v>639</v>
      </c>
      <c r="K245" s="124">
        <v>43</v>
      </c>
      <c r="L245" s="125">
        <v>0.2</v>
      </c>
      <c r="M245" s="126" t="s">
        <v>556</v>
      </c>
      <c r="N245" s="127">
        <v>43040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9">
        <v>98</v>
      </c>
      <c r="B246" s="190">
        <v>42998</v>
      </c>
      <c r="C246" s="190"/>
      <c r="D246" s="332" t="s">
        <v>780</v>
      </c>
      <c r="E246" s="191" t="s">
        <v>580</v>
      </c>
      <c r="F246" s="192">
        <v>75</v>
      </c>
      <c r="G246" s="191"/>
      <c r="H246" s="191">
        <v>90</v>
      </c>
      <c r="I246" s="210">
        <v>90</v>
      </c>
      <c r="J246" s="123" t="s">
        <v>691</v>
      </c>
      <c r="K246" s="124">
        <f t="shared" ref="K246:K251" si="108">H246-F246</f>
        <v>15</v>
      </c>
      <c r="L246" s="125">
        <f t="shared" ref="L246:L251" si="109">K246/F246</f>
        <v>0.2</v>
      </c>
      <c r="M246" s="126" t="s">
        <v>556</v>
      </c>
      <c r="N246" s="127">
        <v>43019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8">
        <v>99</v>
      </c>
      <c r="B247" s="150">
        <v>43011</v>
      </c>
      <c r="C247" s="150"/>
      <c r="D247" s="151" t="s">
        <v>692</v>
      </c>
      <c r="E247" s="152" t="s">
        <v>580</v>
      </c>
      <c r="F247" s="153">
        <v>315</v>
      </c>
      <c r="G247" s="152"/>
      <c r="H247" s="152">
        <v>392</v>
      </c>
      <c r="I247" s="169">
        <v>384</v>
      </c>
      <c r="J247" s="209" t="s">
        <v>693</v>
      </c>
      <c r="K247" s="124">
        <f t="shared" si="108"/>
        <v>77</v>
      </c>
      <c r="L247" s="171">
        <f t="shared" si="109"/>
        <v>0.24444444444444444</v>
      </c>
      <c r="M247" s="172" t="s">
        <v>556</v>
      </c>
      <c r="N247" s="173">
        <v>43017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8">
        <v>100</v>
      </c>
      <c r="B248" s="150">
        <v>43013</v>
      </c>
      <c r="C248" s="150"/>
      <c r="D248" s="151" t="s">
        <v>694</v>
      </c>
      <c r="E248" s="152" t="s">
        <v>580</v>
      </c>
      <c r="F248" s="153">
        <v>145</v>
      </c>
      <c r="G248" s="152"/>
      <c r="H248" s="152">
        <v>179</v>
      </c>
      <c r="I248" s="169">
        <v>180</v>
      </c>
      <c r="J248" s="209" t="s">
        <v>570</v>
      </c>
      <c r="K248" s="124">
        <f t="shared" si="108"/>
        <v>34</v>
      </c>
      <c r="L248" s="171">
        <f t="shared" si="109"/>
        <v>0.23448275862068965</v>
      </c>
      <c r="M248" s="172" t="s">
        <v>556</v>
      </c>
      <c r="N248" s="173">
        <v>43025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8">
        <v>101</v>
      </c>
      <c r="B249" s="150">
        <v>43014</v>
      </c>
      <c r="C249" s="150"/>
      <c r="D249" s="151" t="s">
        <v>330</v>
      </c>
      <c r="E249" s="152" t="s">
        <v>580</v>
      </c>
      <c r="F249" s="153">
        <v>256</v>
      </c>
      <c r="G249" s="152"/>
      <c r="H249" s="152">
        <v>323</v>
      </c>
      <c r="I249" s="169">
        <v>320</v>
      </c>
      <c r="J249" s="209" t="s">
        <v>639</v>
      </c>
      <c r="K249" s="124">
        <f t="shared" si="108"/>
        <v>67</v>
      </c>
      <c r="L249" s="171">
        <f t="shared" si="109"/>
        <v>0.26171875</v>
      </c>
      <c r="M249" s="172" t="s">
        <v>556</v>
      </c>
      <c r="N249" s="173">
        <v>43067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8">
        <v>102</v>
      </c>
      <c r="B250" s="150">
        <v>43017</v>
      </c>
      <c r="C250" s="150"/>
      <c r="D250" s="151" t="s">
        <v>350</v>
      </c>
      <c r="E250" s="152" t="s">
        <v>580</v>
      </c>
      <c r="F250" s="153">
        <v>137.5</v>
      </c>
      <c r="G250" s="152"/>
      <c r="H250" s="152">
        <v>184</v>
      </c>
      <c r="I250" s="169">
        <v>183</v>
      </c>
      <c r="J250" s="170" t="s">
        <v>695</v>
      </c>
      <c r="K250" s="124">
        <f t="shared" si="108"/>
        <v>46.5</v>
      </c>
      <c r="L250" s="171">
        <f t="shared" si="109"/>
        <v>0.33818181818181819</v>
      </c>
      <c r="M250" s="172" t="s">
        <v>556</v>
      </c>
      <c r="N250" s="173">
        <v>43108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103</v>
      </c>
      <c r="B251" s="150">
        <v>43018</v>
      </c>
      <c r="C251" s="150"/>
      <c r="D251" s="151" t="s">
        <v>696</v>
      </c>
      <c r="E251" s="152" t="s">
        <v>580</v>
      </c>
      <c r="F251" s="153">
        <v>125.5</v>
      </c>
      <c r="G251" s="152"/>
      <c r="H251" s="152">
        <v>158</v>
      </c>
      <c r="I251" s="169">
        <v>155</v>
      </c>
      <c r="J251" s="170" t="s">
        <v>697</v>
      </c>
      <c r="K251" s="124">
        <f t="shared" si="108"/>
        <v>32.5</v>
      </c>
      <c r="L251" s="171">
        <f t="shared" si="109"/>
        <v>0.25896414342629481</v>
      </c>
      <c r="M251" s="172" t="s">
        <v>556</v>
      </c>
      <c r="N251" s="173">
        <v>43067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8">
        <v>104</v>
      </c>
      <c r="B252" s="150">
        <v>43018</v>
      </c>
      <c r="C252" s="150"/>
      <c r="D252" s="151" t="s">
        <v>727</v>
      </c>
      <c r="E252" s="152" t="s">
        <v>580</v>
      </c>
      <c r="F252" s="153">
        <v>895</v>
      </c>
      <c r="G252" s="152"/>
      <c r="H252" s="152">
        <v>1122.5</v>
      </c>
      <c r="I252" s="169">
        <v>1078</v>
      </c>
      <c r="J252" s="170" t="s">
        <v>728</v>
      </c>
      <c r="K252" s="124">
        <v>227.5</v>
      </c>
      <c r="L252" s="171">
        <v>0.25418994413407803</v>
      </c>
      <c r="M252" s="172" t="s">
        <v>556</v>
      </c>
      <c r="N252" s="173">
        <v>43117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8">
        <v>105</v>
      </c>
      <c r="B253" s="150">
        <v>43020</v>
      </c>
      <c r="C253" s="150"/>
      <c r="D253" s="151" t="s">
        <v>338</v>
      </c>
      <c r="E253" s="152" t="s">
        <v>580</v>
      </c>
      <c r="F253" s="153">
        <v>525</v>
      </c>
      <c r="G253" s="152"/>
      <c r="H253" s="152">
        <v>629</v>
      </c>
      <c r="I253" s="169">
        <v>629</v>
      </c>
      <c r="J253" s="209" t="s">
        <v>639</v>
      </c>
      <c r="K253" s="124">
        <v>104</v>
      </c>
      <c r="L253" s="171">
        <v>0.19809523809523799</v>
      </c>
      <c r="M253" s="172" t="s">
        <v>556</v>
      </c>
      <c r="N253" s="173">
        <v>43119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8">
        <v>106</v>
      </c>
      <c r="B254" s="150">
        <v>43046</v>
      </c>
      <c r="C254" s="150"/>
      <c r="D254" s="151" t="s">
        <v>379</v>
      </c>
      <c r="E254" s="152" t="s">
        <v>580</v>
      </c>
      <c r="F254" s="153">
        <v>740</v>
      </c>
      <c r="G254" s="152"/>
      <c r="H254" s="152">
        <v>892.5</v>
      </c>
      <c r="I254" s="169">
        <v>900</v>
      </c>
      <c r="J254" s="170" t="s">
        <v>698</v>
      </c>
      <c r="K254" s="124">
        <f>H254-F254</f>
        <v>152.5</v>
      </c>
      <c r="L254" s="171">
        <f>K254/F254</f>
        <v>0.20608108108108109</v>
      </c>
      <c r="M254" s="172" t="s">
        <v>556</v>
      </c>
      <c r="N254" s="173">
        <v>43052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6">
        <v>107</v>
      </c>
      <c r="B255" s="102">
        <v>43073</v>
      </c>
      <c r="C255" s="102"/>
      <c r="D255" s="103" t="s">
        <v>699</v>
      </c>
      <c r="E255" s="104" t="s">
        <v>580</v>
      </c>
      <c r="F255" s="105">
        <v>118.5</v>
      </c>
      <c r="G255" s="104"/>
      <c r="H255" s="104">
        <v>143.5</v>
      </c>
      <c r="I255" s="122">
        <v>145</v>
      </c>
      <c r="J255" s="137" t="s">
        <v>700</v>
      </c>
      <c r="K255" s="124">
        <f>H255-F255</f>
        <v>25</v>
      </c>
      <c r="L255" s="125">
        <f>K255/F255</f>
        <v>0.2109704641350211</v>
      </c>
      <c r="M255" s="126" t="s">
        <v>556</v>
      </c>
      <c r="N255" s="127">
        <v>43097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7">
        <v>108</v>
      </c>
      <c r="B256" s="106">
        <v>43090</v>
      </c>
      <c r="C256" s="106"/>
      <c r="D256" s="154" t="s">
        <v>420</v>
      </c>
      <c r="E256" s="108" t="s">
        <v>580</v>
      </c>
      <c r="F256" s="109">
        <v>715</v>
      </c>
      <c r="G256" s="109"/>
      <c r="H256" s="110">
        <v>500</v>
      </c>
      <c r="I256" s="128">
        <v>872</v>
      </c>
      <c r="J256" s="134" t="s">
        <v>701</v>
      </c>
      <c r="K256" s="130">
        <f>H256-F256</f>
        <v>-215</v>
      </c>
      <c r="L256" s="131">
        <f>K256/F256</f>
        <v>-0.30069930069930068</v>
      </c>
      <c r="M256" s="132" t="s">
        <v>620</v>
      </c>
      <c r="N256" s="133">
        <v>43670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6">
        <v>109</v>
      </c>
      <c r="B257" s="102">
        <v>43098</v>
      </c>
      <c r="C257" s="102"/>
      <c r="D257" s="103" t="s">
        <v>692</v>
      </c>
      <c r="E257" s="104" t="s">
        <v>580</v>
      </c>
      <c r="F257" s="105">
        <v>435</v>
      </c>
      <c r="G257" s="104"/>
      <c r="H257" s="104">
        <v>542.5</v>
      </c>
      <c r="I257" s="122">
        <v>539</v>
      </c>
      <c r="J257" s="137" t="s">
        <v>639</v>
      </c>
      <c r="K257" s="124">
        <v>107.5</v>
      </c>
      <c r="L257" s="125">
        <v>0.247126436781609</v>
      </c>
      <c r="M257" s="126" t="s">
        <v>556</v>
      </c>
      <c r="N257" s="127">
        <v>43206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6">
        <v>110</v>
      </c>
      <c r="B258" s="102">
        <v>43098</v>
      </c>
      <c r="C258" s="102"/>
      <c r="D258" s="103" t="s">
        <v>530</v>
      </c>
      <c r="E258" s="104" t="s">
        <v>580</v>
      </c>
      <c r="F258" s="105">
        <v>885</v>
      </c>
      <c r="G258" s="104"/>
      <c r="H258" s="104">
        <v>1090</v>
      </c>
      <c r="I258" s="122">
        <v>1084</v>
      </c>
      <c r="J258" s="137" t="s">
        <v>639</v>
      </c>
      <c r="K258" s="124">
        <v>205</v>
      </c>
      <c r="L258" s="125">
        <v>0.23163841807909599</v>
      </c>
      <c r="M258" s="126" t="s">
        <v>556</v>
      </c>
      <c r="N258" s="127">
        <v>43213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26">
        <v>111</v>
      </c>
      <c r="B259" s="317">
        <v>43192</v>
      </c>
      <c r="C259" s="317"/>
      <c r="D259" s="112" t="s">
        <v>709</v>
      </c>
      <c r="E259" s="318" t="s">
        <v>580</v>
      </c>
      <c r="F259" s="319">
        <v>478.5</v>
      </c>
      <c r="G259" s="318"/>
      <c r="H259" s="318">
        <v>442</v>
      </c>
      <c r="I259" s="320">
        <v>613</v>
      </c>
      <c r="J259" s="341" t="s">
        <v>797</v>
      </c>
      <c r="K259" s="130">
        <f>H259-F259</f>
        <v>-36.5</v>
      </c>
      <c r="L259" s="131">
        <f>K259/F259</f>
        <v>-7.6280041797283177E-2</v>
      </c>
      <c r="M259" s="132" t="s">
        <v>620</v>
      </c>
      <c r="N259" s="133">
        <v>43762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7">
        <v>112</v>
      </c>
      <c r="B260" s="106">
        <v>43194</v>
      </c>
      <c r="C260" s="106"/>
      <c r="D260" s="331" t="s">
        <v>779</v>
      </c>
      <c r="E260" s="108" t="s">
        <v>580</v>
      </c>
      <c r="F260" s="109">
        <f>141.5-7.3</f>
        <v>134.19999999999999</v>
      </c>
      <c r="G260" s="109"/>
      <c r="H260" s="110">
        <v>77</v>
      </c>
      <c r="I260" s="128">
        <v>180</v>
      </c>
      <c r="J260" s="341" t="s">
        <v>796</v>
      </c>
      <c r="K260" s="130">
        <f>H260-F260</f>
        <v>-57.199999999999989</v>
      </c>
      <c r="L260" s="131">
        <f>K260/F260</f>
        <v>-0.42622950819672129</v>
      </c>
      <c r="M260" s="132" t="s">
        <v>620</v>
      </c>
      <c r="N260" s="133">
        <v>43522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7">
        <v>113</v>
      </c>
      <c r="B261" s="106">
        <v>43209</v>
      </c>
      <c r="C261" s="106"/>
      <c r="D261" s="107" t="s">
        <v>702</v>
      </c>
      <c r="E261" s="108" t="s">
        <v>580</v>
      </c>
      <c r="F261" s="109">
        <v>430</v>
      </c>
      <c r="G261" s="109"/>
      <c r="H261" s="110">
        <v>220</v>
      </c>
      <c r="I261" s="128">
        <v>537</v>
      </c>
      <c r="J261" s="134" t="s">
        <v>703</v>
      </c>
      <c r="K261" s="130">
        <f>H261-F261</f>
        <v>-210</v>
      </c>
      <c r="L261" s="131">
        <f>K261/F261</f>
        <v>-0.48837209302325579</v>
      </c>
      <c r="M261" s="132" t="s">
        <v>620</v>
      </c>
      <c r="N261" s="133">
        <v>43252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114</v>
      </c>
      <c r="B262" s="190">
        <v>43220</v>
      </c>
      <c r="C262" s="190"/>
      <c r="D262" s="151" t="s">
        <v>380</v>
      </c>
      <c r="E262" s="191" t="s">
        <v>580</v>
      </c>
      <c r="F262" s="191">
        <v>153.5</v>
      </c>
      <c r="G262" s="191"/>
      <c r="H262" s="191">
        <v>196</v>
      </c>
      <c r="I262" s="210">
        <v>196</v>
      </c>
      <c r="J262" s="137" t="s">
        <v>812</v>
      </c>
      <c r="K262" s="124">
        <f>H262-F262</f>
        <v>42.5</v>
      </c>
      <c r="L262" s="125">
        <f>K262/F262</f>
        <v>0.27687296416938112</v>
      </c>
      <c r="M262" s="126" t="s">
        <v>556</v>
      </c>
      <c r="N262" s="322">
        <v>43605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7">
        <v>115</v>
      </c>
      <c r="B263" s="106">
        <v>43306</v>
      </c>
      <c r="C263" s="106"/>
      <c r="D263" s="107" t="s">
        <v>725</v>
      </c>
      <c r="E263" s="108" t="s">
        <v>580</v>
      </c>
      <c r="F263" s="109">
        <v>27.5</v>
      </c>
      <c r="G263" s="109"/>
      <c r="H263" s="110">
        <v>13.1</v>
      </c>
      <c r="I263" s="128">
        <v>60</v>
      </c>
      <c r="J263" s="134" t="s">
        <v>729</v>
      </c>
      <c r="K263" s="130">
        <v>-14.4</v>
      </c>
      <c r="L263" s="131">
        <v>-0.52363636363636401</v>
      </c>
      <c r="M263" s="132" t="s">
        <v>620</v>
      </c>
      <c r="N263" s="133">
        <v>43138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26">
        <v>116</v>
      </c>
      <c r="B264" s="317">
        <v>43318</v>
      </c>
      <c r="C264" s="317"/>
      <c r="D264" s="112" t="s">
        <v>704</v>
      </c>
      <c r="E264" s="318" t="s">
        <v>580</v>
      </c>
      <c r="F264" s="318">
        <v>148.5</v>
      </c>
      <c r="G264" s="318"/>
      <c r="H264" s="318">
        <v>102</v>
      </c>
      <c r="I264" s="320">
        <v>182</v>
      </c>
      <c r="J264" s="134" t="s">
        <v>811</v>
      </c>
      <c r="K264" s="130">
        <f>H264-F264</f>
        <v>-46.5</v>
      </c>
      <c r="L264" s="131">
        <f>K264/F264</f>
        <v>-0.31313131313131315</v>
      </c>
      <c r="M264" s="132" t="s">
        <v>620</v>
      </c>
      <c r="N264" s="133">
        <v>43661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6">
        <v>117</v>
      </c>
      <c r="B265" s="102">
        <v>43335</v>
      </c>
      <c r="C265" s="102"/>
      <c r="D265" s="103" t="s">
        <v>730</v>
      </c>
      <c r="E265" s="104" t="s">
        <v>580</v>
      </c>
      <c r="F265" s="152">
        <v>285</v>
      </c>
      <c r="G265" s="104"/>
      <c r="H265" s="104">
        <v>355</v>
      </c>
      <c r="I265" s="122">
        <v>364</v>
      </c>
      <c r="J265" s="137" t="s">
        <v>731</v>
      </c>
      <c r="K265" s="124">
        <v>70</v>
      </c>
      <c r="L265" s="125">
        <v>0.24561403508771901</v>
      </c>
      <c r="M265" s="126" t="s">
        <v>556</v>
      </c>
      <c r="N265" s="127">
        <v>43455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6">
        <v>118</v>
      </c>
      <c r="B266" s="102">
        <v>43341</v>
      </c>
      <c r="C266" s="102"/>
      <c r="D266" s="103" t="s">
        <v>370</v>
      </c>
      <c r="E266" s="104" t="s">
        <v>580</v>
      </c>
      <c r="F266" s="152">
        <v>525</v>
      </c>
      <c r="G266" s="104"/>
      <c r="H266" s="104">
        <v>585</v>
      </c>
      <c r="I266" s="122">
        <v>635</v>
      </c>
      <c r="J266" s="137" t="s">
        <v>705</v>
      </c>
      <c r="K266" s="124">
        <f t="shared" ref="K266:K278" si="110">H266-F266</f>
        <v>60</v>
      </c>
      <c r="L266" s="125">
        <f t="shared" ref="L266:L278" si="111">K266/F266</f>
        <v>0.11428571428571428</v>
      </c>
      <c r="M266" s="126" t="s">
        <v>556</v>
      </c>
      <c r="N266" s="127">
        <v>43662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6">
        <v>119</v>
      </c>
      <c r="B267" s="102">
        <v>43395</v>
      </c>
      <c r="C267" s="102"/>
      <c r="D267" s="103" t="s">
        <v>357</v>
      </c>
      <c r="E267" s="104" t="s">
        <v>580</v>
      </c>
      <c r="F267" s="152">
        <v>475</v>
      </c>
      <c r="G267" s="104"/>
      <c r="H267" s="104">
        <v>574</v>
      </c>
      <c r="I267" s="122">
        <v>570</v>
      </c>
      <c r="J267" s="137" t="s">
        <v>639</v>
      </c>
      <c r="K267" s="124">
        <f t="shared" si="110"/>
        <v>99</v>
      </c>
      <c r="L267" s="125">
        <f t="shared" si="111"/>
        <v>0.20842105263157895</v>
      </c>
      <c r="M267" s="126" t="s">
        <v>556</v>
      </c>
      <c r="N267" s="127">
        <v>43403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8">
        <v>120</v>
      </c>
      <c r="B268" s="150">
        <v>43397</v>
      </c>
      <c r="C268" s="150"/>
      <c r="D268" s="357" t="s">
        <v>377</v>
      </c>
      <c r="E268" s="152" t="s">
        <v>580</v>
      </c>
      <c r="F268" s="152">
        <v>707.5</v>
      </c>
      <c r="G268" s="152"/>
      <c r="H268" s="152">
        <v>872</v>
      </c>
      <c r="I268" s="169">
        <v>872</v>
      </c>
      <c r="J268" s="170" t="s">
        <v>639</v>
      </c>
      <c r="K268" s="124">
        <f t="shared" si="110"/>
        <v>164.5</v>
      </c>
      <c r="L268" s="171">
        <f t="shared" si="111"/>
        <v>0.23250883392226149</v>
      </c>
      <c r="M268" s="172" t="s">
        <v>556</v>
      </c>
      <c r="N268" s="173">
        <v>43482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8">
        <v>121</v>
      </c>
      <c r="B269" s="150">
        <v>43398</v>
      </c>
      <c r="C269" s="150"/>
      <c r="D269" s="357" t="s">
        <v>339</v>
      </c>
      <c r="E269" s="152" t="s">
        <v>580</v>
      </c>
      <c r="F269" s="152">
        <v>162</v>
      </c>
      <c r="G269" s="152"/>
      <c r="H269" s="152">
        <v>204</v>
      </c>
      <c r="I269" s="169">
        <v>209</v>
      </c>
      <c r="J269" s="170" t="s">
        <v>810</v>
      </c>
      <c r="K269" s="124">
        <f t="shared" si="110"/>
        <v>42</v>
      </c>
      <c r="L269" s="171">
        <f t="shared" si="111"/>
        <v>0.25925925925925924</v>
      </c>
      <c r="M269" s="172" t="s">
        <v>556</v>
      </c>
      <c r="N269" s="173">
        <v>43539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122</v>
      </c>
      <c r="B270" s="190">
        <v>43399</v>
      </c>
      <c r="C270" s="190"/>
      <c r="D270" s="151" t="s">
        <v>465</v>
      </c>
      <c r="E270" s="191" t="s">
        <v>580</v>
      </c>
      <c r="F270" s="191">
        <v>240</v>
      </c>
      <c r="G270" s="191"/>
      <c r="H270" s="191">
        <v>297</v>
      </c>
      <c r="I270" s="210">
        <v>297</v>
      </c>
      <c r="J270" s="170" t="s">
        <v>639</v>
      </c>
      <c r="K270" s="211">
        <f t="shared" si="110"/>
        <v>57</v>
      </c>
      <c r="L270" s="212">
        <f t="shared" si="111"/>
        <v>0.23749999999999999</v>
      </c>
      <c r="M270" s="213" t="s">
        <v>556</v>
      </c>
      <c r="N270" s="214">
        <v>43417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6">
        <v>123</v>
      </c>
      <c r="B271" s="102">
        <v>43439</v>
      </c>
      <c r="C271" s="102"/>
      <c r="D271" s="144" t="s">
        <v>706</v>
      </c>
      <c r="E271" s="104" t="s">
        <v>580</v>
      </c>
      <c r="F271" s="104">
        <v>202.5</v>
      </c>
      <c r="G271" s="104"/>
      <c r="H271" s="104">
        <v>255</v>
      </c>
      <c r="I271" s="122">
        <v>252</v>
      </c>
      <c r="J271" s="137" t="s">
        <v>639</v>
      </c>
      <c r="K271" s="124">
        <f t="shared" si="110"/>
        <v>52.5</v>
      </c>
      <c r="L271" s="125">
        <f t="shared" si="111"/>
        <v>0.25925925925925924</v>
      </c>
      <c r="M271" s="126" t="s">
        <v>556</v>
      </c>
      <c r="N271" s="127">
        <v>43542</v>
      </c>
      <c r="O271" s="54"/>
      <c r="P271" s="13"/>
      <c r="Q271" s="13"/>
      <c r="R271" s="90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124</v>
      </c>
      <c r="B272" s="190">
        <v>43465</v>
      </c>
      <c r="C272" s="102"/>
      <c r="D272" s="357" t="s">
        <v>402</v>
      </c>
      <c r="E272" s="191" t="s">
        <v>580</v>
      </c>
      <c r="F272" s="191">
        <v>710</v>
      </c>
      <c r="G272" s="191"/>
      <c r="H272" s="191">
        <v>866</v>
      </c>
      <c r="I272" s="210">
        <v>866</v>
      </c>
      <c r="J272" s="170" t="s">
        <v>639</v>
      </c>
      <c r="K272" s="124">
        <f t="shared" si="110"/>
        <v>156</v>
      </c>
      <c r="L272" s="125">
        <f t="shared" si="111"/>
        <v>0.21971830985915494</v>
      </c>
      <c r="M272" s="126" t="s">
        <v>556</v>
      </c>
      <c r="N272" s="322">
        <v>43553</v>
      </c>
      <c r="O272" s="54"/>
      <c r="P272" s="13"/>
      <c r="Q272" s="13"/>
      <c r="R272" s="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125</v>
      </c>
      <c r="B273" s="190">
        <v>43522</v>
      </c>
      <c r="C273" s="190"/>
      <c r="D273" s="357" t="s">
        <v>139</v>
      </c>
      <c r="E273" s="191" t="s">
        <v>580</v>
      </c>
      <c r="F273" s="191">
        <v>337.25</v>
      </c>
      <c r="G273" s="191"/>
      <c r="H273" s="191">
        <v>398.5</v>
      </c>
      <c r="I273" s="210">
        <v>411</v>
      </c>
      <c r="J273" s="137" t="s">
        <v>809</v>
      </c>
      <c r="K273" s="124">
        <f t="shared" si="110"/>
        <v>61.25</v>
      </c>
      <c r="L273" s="125">
        <f t="shared" si="111"/>
        <v>0.1816160118606375</v>
      </c>
      <c r="M273" s="126" t="s">
        <v>556</v>
      </c>
      <c r="N273" s="322">
        <v>43760</v>
      </c>
      <c r="O273" s="54"/>
      <c r="P273" s="13"/>
      <c r="Q273" s="13"/>
      <c r="R273" s="90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7">
        <v>126</v>
      </c>
      <c r="B274" s="155">
        <v>43559</v>
      </c>
      <c r="C274" s="155"/>
      <c r="D274" s="156" t="s">
        <v>394</v>
      </c>
      <c r="E274" s="157" t="s">
        <v>580</v>
      </c>
      <c r="F274" s="157">
        <v>130</v>
      </c>
      <c r="G274" s="157"/>
      <c r="H274" s="157">
        <v>65</v>
      </c>
      <c r="I274" s="174">
        <v>158</v>
      </c>
      <c r="J274" s="134" t="s">
        <v>707</v>
      </c>
      <c r="K274" s="130">
        <f t="shared" si="110"/>
        <v>-65</v>
      </c>
      <c r="L274" s="131">
        <f t="shared" si="111"/>
        <v>-0.5</v>
      </c>
      <c r="M274" s="132" t="s">
        <v>620</v>
      </c>
      <c r="N274" s="133">
        <v>43726</v>
      </c>
      <c r="O274" s="54"/>
      <c r="P274" s="13"/>
      <c r="Q274" s="13"/>
      <c r="R274" s="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328">
        <v>127</v>
      </c>
      <c r="B275" s="175">
        <v>43017</v>
      </c>
      <c r="C275" s="175"/>
      <c r="D275" s="176" t="s">
        <v>166</v>
      </c>
      <c r="E275" s="177" t="s">
        <v>580</v>
      </c>
      <c r="F275" s="178">
        <v>141.5</v>
      </c>
      <c r="G275" s="179"/>
      <c r="H275" s="179">
        <v>183.5</v>
      </c>
      <c r="I275" s="179">
        <v>210</v>
      </c>
      <c r="J275" s="200" t="s">
        <v>801</v>
      </c>
      <c r="K275" s="201">
        <f t="shared" si="110"/>
        <v>42</v>
      </c>
      <c r="L275" s="202">
        <f t="shared" si="111"/>
        <v>0.29681978798586572</v>
      </c>
      <c r="M275" s="178" t="s">
        <v>556</v>
      </c>
      <c r="N275" s="203">
        <v>43042</v>
      </c>
      <c r="O275" s="54"/>
      <c r="P275" s="13"/>
      <c r="Q275" s="13"/>
      <c r="R275" s="90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27">
        <v>128</v>
      </c>
      <c r="B276" s="155">
        <v>43074</v>
      </c>
      <c r="C276" s="155"/>
      <c r="D276" s="156" t="s">
        <v>295</v>
      </c>
      <c r="E276" s="157" t="s">
        <v>580</v>
      </c>
      <c r="F276" s="158">
        <v>172</v>
      </c>
      <c r="G276" s="157"/>
      <c r="H276" s="157">
        <v>155.25</v>
      </c>
      <c r="I276" s="174">
        <v>230</v>
      </c>
      <c r="J276" s="341" t="s">
        <v>794</v>
      </c>
      <c r="K276" s="130">
        <f t="shared" ref="K276" si="112">H276-F276</f>
        <v>-16.75</v>
      </c>
      <c r="L276" s="131">
        <f t="shared" ref="L276" si="113">K276/F276</f>
        <v>-9.7383720930232565E-2</v>
      </c>
      <c r="M276" s="132" t="s">
        <v>620</v>
      </c>
      <c r="N276" s="133">
        <v>43787</v>
      </c>
      <c r="O276" s="54"/>
      <c r="P276" s="13"/>
      <c r="Q276" s="13"/>
      <c r="R276" s="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129</v>
      </c>
      <c r="B277" s="190">
        <v>43398</v>
      </c>
      <c r="C277" s="190"/>
      <c r="D277" s="151" t="s">
        <v>103</v>
      </c>
      <c r="E277" s="191" t="s">
        <v>580</v>
      </c>
      <c r="F277" s="191">
        <v>698.5</v>
      </c>
      <c r="G277" s="191"/>
      <c r="H277" s="191">
        <v>890</v>
      </c>
      <c r="I277" s="210">
        <v>890</v>
      </c>
      <c r="J277" s="137" t="s">
        <v>925</v>
      </c>
      <c r="K277" s="124">
        <f t="shared" si="110"/>
        <v>191.5</v>
      </c>
      <c r="L277" s="125">
        <f t="shared" si="111"/>
        <v>0.27415891195418757</v>
      </c>
      <c r="M277" s="126" t="s">
        <v>556</v>
      </c>
      <c r="N277" s="322">
        <v>44328</v>
      </c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130</v>
      </c>
      <c r="B278" s="190">
        <v>42877</v>
      </c>
      <c r="C278" s="190"/>
      <c r="D278" s="151" t="s">
        <v>369</v>
      </c>
      <c r="E278" s="191" t="s">
        <v>580</v>
      </c>
      <c r="F278" s="191">
        <v>127.6</v>
      </c>
      <c r="G278" s="191"/>
      <c r="H278" s="191">
        <v>138</v>
      </c>
      <c r="I278" s="210">
        <v>190</v>
      </c>
      <c r="J278" s="137" t="s">
        <v>798</v>
      </c>
      <c r="K278" s="124">
        <f t="shared" si="110"/>
        <v>10.400000000000006</v>
      </c>
      <c r="L278" s="125">
        <f t="shared" si="111"/>
        <v>8.1504702194357417E-2</v>
      </c>
      <c r="M278" s="126" t="s">
        <v>556</v>
      </c>
      <c r="N278" s="322">
        <v>43774</v>
      </c>
      <c r="O278" s="54"/>
      <c r="P278" s="13"/>
      <c r="Q278" s="13"/>
      <c r="R278" s="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131</v>
      </c>
      <c r="B279" s="190">
        <v>43158</v>
      </c>
      <c r="C279" s="190"/>
      <c r="D279" s="151" t="s">
        <v>711</v>
      </c>
      <c r="E279" s="191" t="s">
        <v>580</v>
      </c>
      <c r="F279" s="191">
        <v>317</v>
      </c>
      <c r="G279" s="191"/>
      <c r="H279" s="191">
        <v>382.5</v>
      </c>
      <c r="I279" s="210">
        <v>398</v>
      </c>
      <c r="J279" s="137" t="s">
        <v>836</v>
      </c>
      <c r="K279" s="124">
        <f t="shared" ref="K279" si="114">H279-F279</f>
        <v>65.5</v>
      </c>
      <c r="L279" s="125">
        <f t="shared" ref="L279" si="115">K279/F279</f>
        <v>0.20662460567823343</v>
      </c>
      <c r="M279" s="126" t="s">
        <v>556</v>
      </c>
      <c r="N279" s="322">
        <v>44238</v>
      </c>
      <c r="O279" s="54"/>
      <c r="P279" s="13"/>
      <c r="Q279" s="13"/>
      <c r="R279" s="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27">
        <v>132</v>
      </c>
      <c r="B280" s="155">
        <v>43164</v>
      </c>
      <c r="C280" s="155"/>
      <c r="D280" s="156" t="s">
        <v>133</v>
      </c>
      <c r="E280" s="157" t="s">
        <v>580</v>
      </c>
      <c r="F280" s="158">
        <f>510-14.4</f>
        <v>495.6</v>
      </c>
      <c r="G280" s="157"/>
      <c r="H280" s="157">
        <v>350</v>
      </c>
      <c r="I280" s="174">
        <v>672</v>
      </c>
      <c r="J280" s="341" t="s">
        <v>803</v>
      </c>
      <c r="K280" s="130">
        <f t="shared" ref="K280" si="116">H280-F280</f>
        <v>-145.60000000000002</v>
      </c>
      <c r="L280" s="131">
        <f t="shared" ref="L280" si="117">K280/F280</f>
        <v>-0.29378531073446329</v>
      </c>
      <c r="M280" s="132" t="s">
        <v>620</v>
      </c>
      <c r="N280" s="133">
        <v>43887</v>
      </c>
      <c r="O280" s="54"/>
      <c r="P280" s="13"/>
      <c r="Q280" s="13"/>
      <c r="R280" s="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327">
        <v>133</v>
      </c>
      <c r="B281" s="155">
        <v>43237</v>
      </c>
      <c r="C281" s="155"/>
      <c r="D281" s="156" t="s">
        <v>459</v>
      </c>
      <c r="E281" s="157" t="s">
        <v>580</v>
      </c>
      <c r="F281" s="158">
        <v>230.3</v>
      </c>
      <c r="G281" s="157"/>
      <c r="H281" s="157">
        <v>102.5</v>
      </c>
      <c r="I281" s="174">
        <v>348</v>
      </c>
      <c r="J281" s="341" t="s">
        <v>805</v>
      </c>
      <c r="K281" s="130">
        <f t="shared" ref="K281:K282" si="118">H281-F281</f>
        <v>-127.80000000000001</v>
      </c>
      <c r="L281" s="131">
        <f t="shared" ref="L281:L282" si="119">K281/F281</f>
        <v>-0.55492835432045162</v>
      </c>
      <c r="M281" s="132" t="s">
        <v>620</v>
      </c>
      <c r="N281" s="133">
        <v>43896</v>
      </c>
      <c r="O281" s="54"/>
      <c r="P281" s="13"/>
      <c r="Q281" s="13"/>
      <c r="R281" s="31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134</v>
      </c>
      <c r="B282" s="190">
        <v>43258</v>
      </c>
      <c r="C282" s="190"/>
      <c r="D282" s="151" t="s">
        <v>426</v>
      </c>
      <c r="E282" s="191" t="s">
        <v>580</v>
      </c>
      <c r="F282" s="191">
        <f>342.5-5.1</f>
        <v>337.4</v>
      </c>
      <c r="G282" s="191"/>
      <c r="H282" s="191">
        <v>412.5</v>
      </c>
      <c r="I282" s="210">
        <v>439</v>
      </c>
      <c r="J282" s="137" t="s">
        <v>834</v>
      </c>
      <c r="K282" s="124">
        <f t="shared" si="118"/>
        <v>75.100000000000023</v>
      </c>
      <c r="L282" s="125">
        <f t="shared" si="119"/>
        <v>0.22258446947243635</v>
      </c>
      <c r="M282" s="126" t="s">
        <v>556</v>
      </c>
      <c r="N282" s="322">
        <v>44230</v>
      </c>
      <c r="O282" s="54"/>
      <c r="P282" s="13"/>
      <c r="Q282" s="13"/>
      <c r="R282" s="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7">
        <v>135</v>
      </c>
      <c r="B283" s="182">
        <v>43285</v>
      </c>
      <c r="C283" s="182"/>
      <c r="D283" s="185" t="s">
        <v>48</v>
      </c>
      <c r="E283" s="183" t="s">
        <v>580</v>
      </c>
      <c r="F283" s="181">
        <f>127.5-5.53</f>
        <v>121.97</v>
      </c>
      <c r="G283" s="183"/>
      <c r="H283" s="183"/>
      <c r="I283" s="204">
        <v>170</v>
      </c>
      <c r="J283" s="216" t="s">
        <v>558</v>
      </c>
      <c r="K283" s="206"/>
      <c r="L283" s="207"/>
      <c r="M283" s="205" t="s">
        <v>558</v>
      </c>
      <c r="N283" s="208"/>
      <c r="O283" s="54"/>
      <c r="P283" s="13"/>
      <c r="Q283" s="13"/>
      <c r="R283" s="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27">
        <v>136</v>
      </c>
      <c r="B284" s="155">
        <v>43294</v>
      </c>
      <c r="C284" s="155"/>
      <c r="D284" s="156" t="s">
        <v>239</v>
      </c>
      <c r="E284" s="157" t="s">
        <v>580</v>
      </c>
      <c r="F284" s="158">
        <v>46.5</v>
      </c>
      <c r="G284" s="157"/>
      <c r="H284" s="157">
        <v>17</v>
      </c>
      <c r="I284" s="174">
        <v>59</v>
      </c>
      <c r="J284" s="341" t="s">
        <v>802</v>
      </c>
      <c r="K284" s="130">
        <f t="shared" ref="K284" si="120">H284-F284</f>
        <v>-29.5</v>
      </c>
      <c r="L284" s="131">
        <f t="shared" ref="L284" si="121">K284/F284</f>
        <v>-0.63440860215053763</v>
      </c>
      <c r="M284" s="132" t="s">
        <v>620</v>
      </c>
      <c r="N284" s="133">
        <v>43887</v>
      </c>
      <c r="O284" s="54"/>
      <c r="P284" s="13"/>
      <c r="Q284" s="13"/>
      <c r="R284" s="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29">
        <v>137</v>
      </c>
      <c r="B285" s="180">
        <v>43396</v>
      </c>
      <c r="C285" s="180"/>
      <c r="D285" s="185" t="s">
        <v>404</v>
      </c>
      <c r="E285" s="183" t="s">
        <v>580</v>
      </c>
      <c r="F285" s="184">
        <v>156.5</v>
      </c>
      <c r="G285" s="183"/>
      <c r="H285" s="183"/>
      <c r="I285" s="204">
        <v>191</v>
      </c>
      <c r="J285" s="216" t="s">
        <v>558</v>
      </c>
      <c r="K285" s="206"/>
      <c r="L285" s="207"/>
      <c r="M285" s="205" t="s">
        <v>558</v>
      </c>
      <c r="N285" s="208"/>
      <c r="O285" s="54"/>
      <c r="P285" s="13"/>
      <c r="Q285" s="13"/>
      <c r="R285" s="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138</v>
      </c>
      <c r="B286" s="190">
        <v>43439</v>
      </c>
      <c r="C286" s="190"/>
      <c r="D286" s="151" t="s">
        <v>321</v>
      </c>
      <c r="E286" s="191" t="s">
        <v>580</v>
      </c>
      <c r="F286" s="191">
        <v>259.5</v>
      </c>
      <c r="G286" s="191"/>
      <c r="H286" s="191">
        <v>320</v>
      </c>
      <c r="I286" s="210">
        <v>320</v>
      </c>
      <c r="J286" s="137" t="s">
        <v>639</v>
      </c>
      <c r="K286" s="124">
        <f t="shared" ref="K286" si="122">H286-F286</f>
        <v>60.5</v>
      </c>
      <c r="L286" s="125">
        <f t="shared" ref="L286" si="123">K286/F286</f>
        <v>0.23314065510597304</v>
      </c>
      <c r="M286" s="126" t="s">
        <v>556</v>
      </c>
      <c r="N286" s="322">
        <v>44323</v>
      </c>
      <c r="O286" s="54"/>
      <c r="P286" s="13"/>
      <c r="Q286" s="13"/>
      <c r="R286" s="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27">
        <v>139</v>
      </c>
      <c r="B287" s="155">
        <v>43439</v>
      </c>
      <c r="C287" s="155"/>
      <c r="D287" s="156" t="s">
        <v>732</v>
      </c>
      <c r="E287" s="157" t="s">
        <v>580</v>
      </c>
      <c r="F287" s="157">
        <v>715</v>
      </c>
      <c r="G287" s="157"/>
      <c r="H287" s="157">
        <v>445</v>
      </c>
      <c r="I287" s="174">
        <v>840</v>
      </c>
      <c r="J287" s="134" t="s">
        <v>782</v>
      </c>
      <c r="K287" s="130">
        <f t="shared" ref="K287:K290" si="124">H287-F287</f>
        <v>-270</v>
      </c>
      <c r="L287" s="131">
        <f t="shared" ref="L287:L290" si="125">K287/F287</f>
        <v>-0.3776223776223776</v>
      </c>
      <c r="M287" s="132" t="s">
        <v>620</v>
      </c>
      <c r="N287" s="133">
        <v>43800</v>
      </c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140</v>
      </c>
      <c r="B288" s="190">
        <v>43469</v>
      </c>
      <c r="C288" s="190"/>
      <c r="D288" s="151" t="s">
        <v>143</v>
      </c>
      <c r="E288" s="191" t="s">
        <v>580</v>
      </c>
      <c r="F288" s="191">
        <v>875</v>
      </c>
      <c r="G288" s="191"/>
      <c r="H288" s="191">
        <v>1165</v>
      </c>
      <c r="I288" s="210">
        <v>1185</v>
      </c>
      <c r="J288" s="137" t="s">
        <v>807</v>
      </c>
      <c r="K288" s="124">
        <f t="shared" si="124"/>
        <v>290</v>
      </c>
      <c r="L288" s="125">
        <f t="shared" si="125"/>
        <v>0.33142857142857141</v>
      </c>
      <c r="M288" s="126" t="s">
        <v>556</v>
      </c>
      <c r="N288" s="322">
        <v>43847</v>
      </c>
      <c r="O288" s="54"/>
      <c r="P288" s="13"/>
      <c r="Q288" s="13"/>
      <c r="R288" s="31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141</v>
      </c>
      <c r="B289" s="190">
        <v>43559</v>
      </c>
      <c r="C289" s="190"/>
      <c r="D289" s="357" t="s">
        <v>336</v>
      </c>
      <c r="E289" s="191" t="s">
        <v>580</v>
      </c>
      <c r="F289" s="191">
        <f>387-14.63</f>
        <v>372.37</v>
      </c>
      <c r="G289" s="191"/>
      <c r="H289" s="191">
        <v>490</v>
      </c>
      <c r="I289" s="210">
        <v>490</v>
      </c>
      <c r="J289" s="137" t="s">
        <v>639</v>
      </c>
      <c r="K289" s="124">
        <f t="shared" si="124"/>
        <v>117.63</v>
      </c>
      <c r="L289" s="125">
        <f t="shared" si="125"/>
        <v>0.31589548030185027</v>
      </c>
      <c r="M289" s="126" t="s">
        <v>556</v>
      </c>
      <c r="N289" s="322">
        <v>43850</v>
      </c>
      <c r="O289" s="54"/>
      <c r="P289" s="13"/>
      <c r="Q289" s="13"/>
      <c r="R289" s="31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327">
        <v>142</v>
      </c>
      <c r="B290" s="155">
        <v>43578</v>
      </c>
      <c r="C290" s="155"/>
      <c r="D290" s="156" t="s">
        <v>733</v>
      </c>
      <c r="E290" s="157" t="s">
        <v>557</v>
      </c>
      <c r="F290" s="157">
        <v>220</v>
      </c>
      <c r="G290" s="157"/>
      <c r="H290" s="157">
        <v>127.5</v>
      </c>
      <c r="I290" s="174">
        <v>284</v>
      </c>
      <c r="J290" s="341" t="s">
        <v>806</v>
      </c>
      <c r="K290" s="130">
        <f t="shared" si="124"/>
        <v>-92.5</v>
      </c>
      <c r="L290" s="131">
        <f t="shared" si="125"/>
        <v>-0.42045454545454547</v>
      </c>
      <c r="M290" s="132" t="s">
        <v>620</v>
      </c>
      <c r="N290" s="133">
        <v>43896</v>
      </c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143</v>
      </c>
      <c r="B291" s="190">
        <v>43622</v>
      </c>
      <c r="C291" s="190"/>
      <c r="D291" s="357" t="s">
        <v>466</v>
      </c>
      <c r="E291" s="191" t="s">
        <v>557</v>
      </c>
      <c r="F291" s="191">
        <v>332.8</v>
      </c>
      <c r="G291" s="191"/>
      <c r="H291" s="191">
        <v>405</v>
      </c>
      <c r="I291" s="210">
        <v>419</v>
      </c>
      <c r="J291" s="137" t="s">
        <v>808</v>
      </c>
      <c r="K291" s="124">
        <f t="shared" ref="K291" si="126">H291-F291</f>
        <v>72.199999999999989</v>
      </c>
      <c r="L291" s="125">
        <f t="shared" ref="L291" si="127">K291/F291</f>
        <v>0.21694711538461534</v>
      </c>
      <c r="M291" s="126" t="s">
        <v>556</v>
      </c>
      <c r="N291" s="322">
        <v>43860</v>
      </c>
      <c r="O291" s="54"/>
      <c r="P291" s="13"/>
      <c r="Q291" s="13"/>
      <c r="R291" s="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40">
        <v>144</v>
      </c>
      <c r="B292" s="139">
        <v>43641</v>
      </c>
      <c r="C292" s="139"/>
      <c r="D292" s="140" t="s">
        <v>137</v>
      </c>
      <c r="E292" s="141" t="s">
        <v>580</v>
      </c>
      <c r="F292" s="142">
        <v>386</v>
      </c>
      <c r="G292" s="143"/>
      <c r="H292" s="143">
        <v>395</v>
      </c>
      <c r="I292" s="143">
        <v>452</v>
      </c>
      <c r="J292" s="161" t="s">
        <v>799</v>
      </c>
      <c r="K292" s="162">
        <f t="shared" ref="K292" si="128">H292-F292</f>
        <v>9</v>
      </c>
      <c r="L292" s="163">
        <f t="shared" ref="L292" si="129">K292/F292</f>
        <v>2.3316062176165803E-2</v>
      </c>
      <c r="M292" s="164" t="s">
        <v>665</v>
      </c>
      <c r="N292" s="165">
        <v>43868</v>
      </c>
      <c r="O292" s="13"/>
      <c r="P292" s="13"/>
      <c r="Q292" s="13"/>
      <c r="R292" s="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30">
        <v>145</v>
      </c>
      <c r="B293" s="180">
        <v>43707</v>
      </c>
      <c r="C293" s="180"/>
      <c r="D293" s="185" t="s">
        <v>255</v>
      </c>
      <c r="E293" s="183" t="s">
        <v>580</v>
      </c>
      <c r="F293" s="183" t="s">
        <v>712</v>
      </c>
      <c r="G293" s="183"/>
      <c r="H293" s="183"/>
      <c r="I293" s="204">
        <v>190</v>
      </c>
      <c r="J293" s="216" t="s">
        <v>558</v>
      </c>
      <c r="K293" s="206"/>
      <c r="L293" s="207"/>
      <c r="M293" s="321" t="s">
        <v>558</v>
      </c>
      <c r="N293" s="208"/>
      <c r="O293" s="13"/>
      <c r="P293" s="13"/>
      <c r="Q293" s="13"/>
      <c r="R293" s="3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146</v>
      </c>
      <c r="B294" s="190">
        <v>43731</v>
      </c>
      <c r="C294" s="190"/>
      <c r="D294" s="151" t="s">
        <v>418</v>
      </c>
      <c r="E294" s="191" t="s">
        <v>580</v>
      </c>
      <c r="F294" s="191">
        <v>235</v>
      </c>
      <c r="G294" s="191"/>
      <c r="H294" s="191">
        <v>295</v>
      </c>
      <c r="I294" s="210">
        <v>296</v>
      </c>
      <c r="J294" s="137" t="s">
        <v>787</v>
      </c>
      <c r="K294" s="124">
        <f t="shared" ref="K294" si="130">H294-F294</f>
        <v>60</v>
      </c>
      <c r="L294" s="125">
        <f t="shared" ref="L294" si="131">K294/F294</f>
        <v>0.25531914893617019</v>
      </c>
      <c r="M294" s="126" t="s">
        <v>556</v>
      </c>
      <c r="N294" s="322">
        <v>43844</v>
      </c>
      <c r="O294" s="54"/>
      <c r="P294" s="13"/>
      <c r="Q294" s="13"/>
      <c r="R294" s="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89">
        <v>147</v>
      </c>
      <c r="B295" s="190">
        <v>43752</v>
      </c>
      <c r="C295" s="190"/>
      <c r="D295" s="151" t="s">
        <v>778</v>
      </c>
      <c r="E295" s="191" t="s">
        <v>580</v>
      </c>
      <c r="F295" s="191">
        <v>277.5</v>
      </c>
      <c r="G295" s="191"/>
      <c r="H295" s="191">
        <v>333</v>
      </c>
      <c r="I295" s="210">
        <v>333</v>
      </c>
      <c r="J295" s="137" t="s">
        <v>788</v>
      </c>
      <c r="K295" s="124">
        <f t="shared" ref="K295" si="132">H295-F295</f>
        <v>55.5</v>
      </c>
      <c r="L295" s="125">
        <f t="shared" ref="L295" si="133">K295/F295</f>
        <v>0.2</v>
      </c>
      <c r="M295" s="126" t="s">
        <v>556</v>
      </c>
      <c r="N295" s="322">
        <v>43846</v>
      </c>
      <c r="O295" s="54"/>
      <c r="P295" s="13"/>
      <c r="Q295" s="13"/>
      <c r="R295" s="3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148</v>
      </c>
      <c r="B296" s="190">
        <v>43752</v>
      </c>
      <c r="C296" s="190"/>
      <c r="D296" s="151" t="s">
        <v>777</v>
      </c>
      <c r="E296" s="191" t="s">
        <v>580</v>
      </c>
      <c r="F296" s="191">
        <v>930</v>
      </c>
      <c r="G296" s="191"/>
      <c r="H296" s="191">
        <v>1165</v>
      </c>
      <c r="I296" s="210">
        <v>1200</v>
      </c>
      <c r="J296" s="137" t="s">
        <v>789</v>
      </c>
      <c r="K296" s="124">
        <f t="shared" ref="K296:K297" si="134">H296-F296</f>
        <v>235</v>
      </c>
      <c r="L296" s="125">
        <f t="shared" ref="L296:L297" si="135">K296/F296</f>
        <v>0.25268817204301075</v>
      </c>
      <c r="M296" s="126" t="s">
        <v>556</v>
      </c>
      <c r="N296" s="322">
        <v>43847</v>
      </c>
      <c r="O296" s="54"/>
      <c r="P296" s="13"/>
      <c r="Q296" s="13"/>
      <c r="R296" s="3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498">
        <v>149</v>
      </c>
      <c r="B297" s="499">
        <v>43753</v>
      </c>
      <c r="C297" s="500"/>
      <c r="D297" s="501" t="s">
        <v>776</v>
      </c>
      <c r="E297" s="502" t="s">
        <v>580</v>
      </c>
      <c r="F297" s="503">
        <v>111</v>
      </c>
      <c r="G297" s="502"/>
      <c r="H297" s="502">
        <v>141</v>
      </c>
      <c r="I297" s="504">
        <v>141</v>
      </c>
      <c r="J297" s="505" t="s">
        <v>926</v>
      </c>
      <c r="K297" s="506">
        <f t="shared" si="134"/>
        <v>30</v>
      </c>
      <c r="L297" s="507">
        <f t="shared" si="135"/>
        <v>0.27027027027027029</v>
      </c>
      <c r="M297" s="508" t="s">
        <v>556</v>
      </c>
      <c r="N297" s="322">
        <v>44328</v>
      </c>
      <c r="O297" s="13"/>
      <c r="P297" s="13"/>
      <c r="Q297" s="13"/>
      <c r="R297" s="31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150</v>
      </c>
      <c r="B298" s="190">
        <v>43753</v>
      </c>
      <c r="C298" s="190"/>
      <c r="D298" s="151" t="s">
        <v>775</v>
      </c>
      <c r="E298" s="191" t="s">
        <v>580</v>
      </c>
      <c r="F298" s="192">
        <v>296</v>
      </c>
      <c r="G298" s="191"/>
      <c r="H298" s="191">
        <v>370</v>
      </c>
      <c r="I298" s="210">
        <v>370</v>
      </c>
      <c r="J298" s="137" t="s">
        <v>639</v>
      </c>
      <c r="K298" s="124">
        <f t="shared" ref="K298:K299" si="136">H298-F298</f>
        <v>74</v>
      </c>
      <c r="L298" s="125">
        <f t="shared" ref="L298:L299" si="137">K298/F298</f>
        <v>0.25</v>
      </c>
      <c r="M298" s="126" t="s">
        <v>556</v>
      </c>
      <c r="N298" s="322">
        <v>43853</v>
      </c>
      <c r="O298" s="54"/>
      <c r="P298" s="13"/>
      <c r="Q298" s="13"/>
      <c r="R298" s="3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151</v>
      </c>
      <c r="B299" s="190">
        <v>43754</v>
      </c>
      <c r="C299" s="190"/>
      <c r="D299" s="151" t="s">
        <v>774</v>
      </c>
      <c r="E299" s="191" t="s">
        <v>580</v>
      </c>
      <c r="F299" s="192">
        <v>300</v>
      </c>
      <c r="G299" s="191"/>
      <c r="H299" s="191">
        <v>382.5</v>
      </c>
      <c r="I299" s="210">
        <v>344</v>
      </c>
      <c r="J299" s="437" t="s">
        <v>837</v>
      </c>
      <c r="K299" s="124">
        <f t="shared" si="136"/>
        <v>82.5</v>
      </c>
      <c r="L299" s="125">
        <f t="shared" si="137"/>
        <v>0.27500000000000002</v>
      </c>
      <c r="M299" s="126" t="s">
        <v>556</v>
      </c>
      <c r="N299" s="322">
        <v>44238</v>
      </c>
      <c r="O299" s="13"/>
      <c r="P299" s="13"/>
      <c r="Q299" s="13"/>
      <c r="R299" s="3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316">
        <v>152</v>
      </c>
      <c r="B300" s="194">
        <v>43832</v>
      </c>
      <c r="C300" s="194"/>
      <c r="D300" s="198" t="s">
        <v>758</v>
      </c>
      <c r="E300" s="195" t="s">
        <v>580</v>
      </c>
      <c r="F300" s="196" t="s">
        <v>786</v>
      </c>
      <c r="G300" s="195"/>
      <c r="H300" s="195"/>
      <c r="I300" s="215">
        <v>590</v>
      </c>
      <c r="J300" s="216" t="s">
        <v>558</v>
      </c>
      <c r="K300" s="216"/>
      <c r="L300" s="119"/>
      <c r="M300" s="313" t="s">
        <v>558</v>
      </c>
      <c r="N300" s="218"/>
      <c r="O300" s="13"/>
      <c r="P300" s="13"/>
      <c r="Q300" s="13"/>
      <c r="R300" s="3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89">
        <v>153</v>
      </c>
      <c r="B301" s="190">
        <v>43966</v>
      </c>
      <c r="C301" s="190"/>
      <c r="D301" s="151" t="s">
        <v>64</v>
      </c>
      <c r="E301" s="191" t="s">
        <v>580</v>
      </c>
      <c r="F301" s="192">
        <v>67.5</v>
      </c>
      <c r="G301" s="191"/>
      <c r="H301" s="191">
        <v>86</v>
      </c>
      <c r="I301" s="210">
        <v>86</v>
      </c>
      <c r="J301" s="137" t="s">
        <v>816</v>
      </c>
      <c r="K301" s="124">
        <f t="shared" ref="K301" si="138">H301-F301</f>
        <v>18.5</v>
      </c>
      <c r="L301" s="125">
        <f t="shared" ref="L301" si="139">K301/F301</f>
        <v>0.27407407407407408</v>
      </c>
      <c r="M301" s="126" t="s">
        <v>556</v>
      </c>
      <c r="N301" s="322">
        <v>44008</v>
      </c>
      <c r="O301" s="54"/>
      <c r="P301" s="13"/>
      <c r="Q301" s="13"/>
      <c r="R301" s="3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3">
        <v>154</v>
      </c>
      <c r="B302" s="194">
        <v>44035</v>
      </c>
      <c r="C302" s="194"/>
      <c r="D302" s="198" t="s">
        <v>465</v>
      </c>
      <c r="E302" s="195" t="s">
        <v>580</v>
      </c>
      <c r="F302" s="196" t="s">
        <v>819</v>
      </c>
      <c r="G302" s="195"/>
      <c r="H302" s="195"/>
      <c r="I302" s="215">
        <v>296</v>
      </c>
      <c r="J302" s="216" t="s">
        <v>558</v>
      </c>
      <c r="K302" s="216"/>
      <c r="L302" s="119"/>
      <c r="M302" s="217"/>
      <c r="N302" s="218"/>
      <c r="O302" s="13"/>
      <c r="P302" s="13"/>
      <c r="Q302" s="13"/>
      <c r="R302" s="3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89">
        <v>155</v>
      </c>
      <c r="B303" s="190">
        <v>44092</v>
      </c>
      <c r="C303" s="190"/>
      <c r="D303" s="151" t="s">
        <v>398</v>
      </c>
      <c r="E303" s="191" t="s">
        <v>580</v>
      </c>
      <c r="F303" s="191">
        <v>206</v>
      </c>
      <c r="G303" s="191"/>
      <c r="H303" s="191">
        <v>248</v>
      </c>
      <c r="I303" s="210">
        <v>248</v>
      </c>
      <c r="J303" s="137" t="s">
        <v>639</v>
      </c>
      <c r="K303" s="124">
        <f t="shared" ref="K303:K304" si="140">H303-F303</f>
        <v>42</v>
      </c>
      <c r="L303" s="125">
        <f t="shared" ref="L303:L304" si="141">K303/F303</f>
        <v>0.20388349514563106</v>
      </c>
      <c r="M303" s="126" t="s">
        <v>556</v>
      </c>
      <c r="N303" s="322">
        <v>44214</v>
      </c>
      <c r="O303" s="54"/>
      <c r="P303" s="13"/>
      <c r="Q303" s="13"/>
      <c r="R303" s="31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156</v>
      </c>
      <c r="B304" s="190">
        <v>44140</v>
      </c>
      <c r="C304" s="190"/>
      <c r="D304" s="151" t="s">
        <v>398</v>
      </c>
      <c r="E304" s="191" t="s">
        <v>580</v>
      </c>
      <c r="F304" s="191">
        <v>182.5</v>
      </c>
      <c r="G304" s="191"/>
      <c r="H304" s="191">
        <v>248</v>
      </c>
      <c r="I304" s="210">
        <v>248</v>
      </c>
      <c r="J304" s="137" t="s">
        <v>639</v>
      </c>
      <c r="K304" s="124">
        <f t="shared" si="140"/>
        <v>65.5</v>
      </c>
      <c r="L304" s="125">
        <f t="shared" si="141"/>
        <v>0.35890410958904112</v>
      </c>
      <c r="M304" s="126" t="s">
        <v>556</v>
      </c>
      <c r="N304" s="322">
        <v>44214</v>
      </c>
      <c r="O304" s="54"/>
      <c r="P304" s="13"/>
      <c r="Q304" s="13"/>
      <c r="R304" s="3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157</v>
      </c>
      <c r="B305" s="190">
        <v>44140</v>
      </c>
      <c r="C305" s="190"/>
      <c r="D305" s="151" t="s">
        <v>321</v>
      </c>
      <c r="E305" s="191" t="s">
        <v>580</v>
      </c>
      <c r="F305" s="191">
        <v>247.5</v>
      </c>
      <c r="G305" s="191"/>
      <c r="H305" s="191">
        <v>320</v>
      </c>
      <c r="I305" s="210">
        <v>320</v>
      </c>
      <c r="J305" s="137" t="s">
        <v>639</v>
      </c>
      <c r="K305" s="124">
        <f t="shared" ref="K305" si="142">H305-F305</f>
        <v>72.5</v>
      </c>
      <c r="L305" s="125">
        <f t="shared" ref="L305" si="143">K305/F305</f>
        <v>0.29292929292929293</v>
      </c>
      <c r="M305" s="126" t="s">
        <v>556</v>
      </c>
      <c r="N305" s="322">
        <v>44323</v>
      </c>
      <c r="O305" s="13"/>
      <c r="P305" s="13"/>
      <c r="Q305" s="13"/>
      <c r="R305" s="31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89">
        <v>158</v>
      </c>
      <c r="B306" s="190">
        <v>44140</v>
      </c>
      <c r="C306" s="190"/>
      <c r="D306" s="151" t="s">
        <v>461</v>
      </c>
      <c r="E306" s="191" t="s">
        <v>580</v>
      </c>
      <c r="F306" s="192">
        <v>925</v>
      </c>
      <c r="G306" s="191"/>
      <c r="H306" s="191">
        <v>1095</v>
      </c>
      <c r="I306" s="210">
        <v>1093</v>
      </c>
      <c r="J306" s="437" t="s">
        <v>826</v>
      </c>
      <c r="K306" s="124">
        <f t="shared" ref="K306" si="144">H306-F306</f>
        <v>170</v>
      </c>
      <c r="L306" s="125">
        <f t="shared" ref="L306" si="145">K306/F306</f>
        <v>0.18378378378378379</v>
      </c>
      <c r="M306" s="126" t="s">
        <v>556</v>
      </c>
      <c r="N306" s="322">
        <v>44201</v>
      </c>
      <c r="O306" s="13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89">
        <v>159</v>
      </c>
      <c r="B307" s="190">
        <v>44140</v>
      </c>
      <c r="C307" s="190"/>
      <c r="D307" s="151" t="s">
        <v>336</v>
      </c>
      <c r="E307" s="191" t="s">
        <v>580</v>
      </c>
      <c r="F307" s="192">
        <v>332.5</v>
      </c>
      <c r="G307" s="191"/>
      <c r="H307" s="191">
        <v>393</v>
      </c>
      <c r="I307" s="210">
        <v>406</v>
      </c>
      <c r="J307" s="437" t="s">
        <v>840</v>
      </c>
      <c r="K307" s="124">
        <f t="shared" ref="K307" si="146">H307-F307</f>
        <v>60.5</v>
      </c>
      <c r="L307" s="125">
        <f t="shared" ref="L307" si="147">K307/F307</f>
        <v>0.18195488721804512</v>
      </c>
      <c r="M307" s="126" t="s">
        <v>556</v>
      </c>
      <c r="N307" s="322">
        <v>44256</v>
      </c>
      <c r="O307" s="13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3">
        <v>160</v>
      </c>
      <c r="B308" s="194">
        <v>44141</v>
      </c>
      <c r="C308" s="194"/>
      <c r="D308" s="198" t="s">
        <v>465</v>
      </c>
      <c r="E308" s="195" t="s">
        <v>580</v>
      </c>
      <c r="F308" s="196" t="s">
        <v>823</v>
      </c>
      <c r="G308" s="195"/>
      <c r="H308" s="195"/>
      <c r="I308" s="215">
        <v>290</v>
      </c>
      <c r="J308" s="216" t="s">
        <v>558</v>
      </c>
      <c r="K308" s="216"/>
      <c r="L308" s="119"/>
      <c r="M308" s="217"/>
      <c r="N308" s="218"/>
      <c r="O308" s="13"/>
      <c r="P308" s="13"/>
      <c r="Q308" s="13"/>
      <c r="R308" s="31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3">
        <v>161</v>
      </c>
      <c r="B309" s="194">
        <v>44187</v>
      </c>
      <c r="C309" s="194"/>
      <c r="D309" s="198" t="s">
        <v>754</v>
      </c>
      <c r="E309" s="195" t="s">
        <v>580</v>
      </c>
      <c r="F309" s="434" t="s">
        <v>825</v>
      </c>
      <c r="G309" s="195"/>
      <c r="H309" s="195"/>
      <c r="I309" s="215">
        <v>239</v>
      </c>
      <c r="J309" s="435" t="s">
        <v>558</v>
      </c>
      <c r="K309" s="216"/>
      <c r="L309" s="119"/>
      <c r="M309" s="217"/>
      <c r="N309" s="218"/>
      <c r="O309" s="13"/>
      <c r="P309" s="13"/>
      <c r="Q309" s="13"/>
      <c r="R309" s="3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3">
        <v>162</v>
      </c>
      <c r="B310" s="194">
        <v>44258</v>
      </c>
      <c r="C310" s="194"/>
      <c r="D310" s="198" t="s">
        <v>758</v>
      </c>
      <c r="E310" s="195" t="s">
        <v>580</v>
      </c>
      <c r="F310" s="196" t="s">
        <v>786</v>
      </c>
      <c r="G310" s="195"/>
      <c r="H310" s="195"/>
      <c r="I310" s="215">
        <v>590</v>
      </c>
      <c r="J310" s="216" t="s">
        <v>558</v>
      </c>
      <c r="K310" s="216"/>
      <c r="L310" s="119"/>
      <c r="M310" s="313"/>
      <c r="N310" s="218"/>
      <c r="O310" s="13"/>
      <c r="P310" s="13"/>
      <c r="R310" s="314" t="s">
        <v>710</v>
      </c>
    </row>
    <row r="311" spans="1:26">
      <c r="A311" s="193">
        <v>163</v>
      </c>
      <c r="B311" s="194">
        <v>44274</v>
      </c>
      <c r="C311" s="194"/>
      <c r="D311" s="198" t="s">
        <v>336</v>
      </c>
      <c r="E311" s="454" t="s">
        <v>580</v>
      </c>
      <c r="F311" s="434" t="s">
        <v>841</v>
      </c>
      <c r="G311" s="195"/>
      <c r="H311" s="195"/>
      <c r="I311" s="215">
        <v>420</v>
      </c>
      <c r="J311" s="435" t="s">
        <v>558</v>
      </c>
      <c r="K311" s="216"/>
      <c r="L311" s="119"/>
      <c r="M311" s="217"/>
      <c r="N311" s="218"/>
      <c r="O311" s="13"/>
      <c r="R311" s="455" t="s">
        <v>710</v>
      </c>
    </row>
    <row r="312" spans="1:26">
      <c r="A312" s="189">
        <v>164</v>
      </c>
      <c r="B312" s="190">
        <v>44295</v>
      </c>
      <c r="C312" s="190"/>
      <c r="D312" s="332" t="s">
        <v>844</v>
      </c>
      <c r="E312" s="191" t="s">
        <v>580</v>
      </c>
      <c r="F312" s="192">
        <v>555</v>
      </c>
      <c r="G312" s="191"/>
      <c r="H312" s="191">
        <v>663</v>
      </c>
      <c r="I312" s="210">
        <v>663</v>
      </c>
      <c r="J312" s="437" t="s">
        <v>876</v>
      </c>
      <c r="K312" s="124">
        <f t="shared" ref="K312" si="148">H312-F312</f>
        <v>108</v>
      </c>
      <c r="L312" s="125">
        <f t="shared" ref="L312" si="149">K312/F312</f>
        <v>0.19459459459459461</v>
      </c>
      <c r="M312" s="126" t="s">
        <v>556</v>
      </c>
      <c r="N312" s="322">
        <v>44321</v>
      </c>
      <c r="O312" s="13"/>
      <c r="P312" s="13"/>
      <c r="Q312" s="13"/>
      <c r="R312" s="3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3">
        <v>165</v>
      </c>
      <c r="B313" s="194">
        <v>44308</v>
      </c>
      <c r="C313" s="194"/>
      <c r="D313" s="198" t="s">
        <v>369</v>
      </c>
      <c r="E313" s="454" t="s">
        <v>580</v>
      </c>
      <c r="F313" s="434" t="s">
        <v>850</v>
      </c>
      <c r="G313" s="195"/>
      <c r="H313" s="195"/>
      <c r="I313" s="215">
        <v>155</v>
      </c>
      <c r="J313" s="435" t="s">
        <v>558</v>
      </c>
      <c r="K313" s="216"/>
      <c r="L313" s="119"/>
      <c r="M313" s="217"/>
      <c r="N313" s="218"/>
      <c r="O313" s="13"/>
      <c r="R313" s="219"/>
    </row>
    <row r="314" spans="1:26">
      <c r="O314" s="13"/>
      <c r="R314" s="219"/>
    </row>
    <row r="315" spans="1:26">
      <c r="R315" s="219"/>
    </row>
    <row r="316" spans="1:26">
      <c r="R316" s="219"/>
    </row>
    <row r="317" spans="1:26">
      <c r="R317" s="219"/>
    </row>
    <row r="318" spans="1:26">
      <c r="R318" s="219"/>
    </row>
    <row r="319" spans="1:26">
      <c r="R319" s="219"/>
    </row>
    <row r="320" spans="1:26">
      <c r="R320" s="219"/>
    </row>
    <row r="321" spans="1:18">
      <c r="A321" s="193"/>
      <c r="B321" s="184" t="s">
        <v>781</v>
      </c>
      <c r="R321" s="219"/>
    </row>
    <row r="331" spans="1:18">
      <c r="A331" s="199"/>
    </row>
    <row r="332" spans="1:18">
      <c r="A332" s="199"/>
      <c r="F332" s="436"/>
    </row>
    <row r="333" spans="1:18">
      <c r="A333" s="195"/>
    </row>
  </sheetData>
  <autoFilter ref="R1:R329"/>
  <mergeCells count="9">
    <mergeCell ref="P73:P74"/>
    <mergeCell ref="M73:M74"/>
    <mergeCell ref="G73:G74"/>
    <mergeCell ref="I73:I74"/>
    <mergeCell ref="A73:A74"/>
    <mergeCell ref="B73:B74"/>
    <mergeCell ref="J73:J74"/>
    <mergeCell ref="N73:N74"/>
    <mergeCell ref="O73:O74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2021-05-27T02:46:00Z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