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F&amp;O)'!$R$1:$R$372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58" i="7"/>
  <c r="M158" s="1"/>
  <c r="L24"/>
  <c r="K24"/>
  <c r="L21"/>
  <c r="K21"/>
  <c r="M21" s="1"/>
  <c r="L65"/>
  <c r="K65"/>
  <c r="K151"/>
  <c r="M151" s="1"/>
  <c r="K148"/>
  <c r="M148" s="1"/>
  <c r="K155"/>
  <c r="M155" s="1"/>
  <c r="L98"/>
  <c r="K98"/>
  <c r="K157"/>
  <c r="M157" s="1"/>
  <c r="K156"/>
  <c r="M156" s="1"/>
  <c r="K146"/>
  <c r="M146" s="1"/>
  <c r="L62"/>
  <c r="K62"/>
  <c r="M62" s="1"/>
  <c r="L97"/>
  <c r="K97"/>
  <c r="K154"/>
  <c r="M154" s="1"/>
  <c r="K152"/>
  <c r="M152" s="1"/>
  <c r="K153"/>
  <c r="M153" s="1"/>
  <c r="K150"/>
  <c r="M150" s="1"/>
  <c r="K149"/>
  <c r="M149" s="1"/>
  <c r="K145"/>
  <c r="M145" s="1"/>
  <c r="K147"/>
  <c r="M147" s="1"/>
  <c r="L96"/>
  <c r="K96"/>
  <c r="L93"/>
  <c r="K93"/>
  <c r="K143"/>
  <c r="M143" s="1"/>
  <c r="K144"/>
  <c r="M144" s="1"/>
  <c r="L58"/>
  <c r="K58"/>
  <c r="L20"/>
  <c r="K20"/>
  <c r="K141"/>
  <c r="M141" s="1"/>
  <c r="K142"/>
  <c r="M142" s="1"/>
  <c r="L95"/>
  <c r="K95"/>
  <c r="L61"/>
  <c r="K61"/>
  <c r="K140"/>
  <c r="M140" s="1"/>
  <c r="L59"/>
  <c r="K59"/>
  <c r="L57"/>
  <c r="K57"/>
  <c r="L55"/>
  <c r="K55"/>
  <c r="L94"/>
  <c r="K94"/>
  <c r="L56"/>
  <c r="K56"/>
  <c r="L92"/>
  <c r="K136"/>
  <c r="M136" s="1"/>
  <c r="K138"/>
  <c r="M138" s="1"/>
  <c r="K139"/>
  <c r="M139" s="1"/>
  <c r="K137"/>
  <c r="M137" s="1"/>
  <c r="K92"/>
  <c r="K134"/>
  <c r="M134" s="1"/>
  <c r="L53"/>
  <c r="K53"/>
  <c r="L40"/>
  <c r="K40"/>
  <c r="K135"/>
  <c r="M135" s="1"/>
  <c r="L52"/>
  <c r="K52"/>
  <c r="L54"/>
  <c r="K54"/>
  <c r="K133"/>
  <c r="M133" s="1"/>
  <c r="K132"/>
  <c r="M132" s="1"/>
  <c r="K129"/>
  <c r="M129" s="1"/>
  <c r="K131"/>
  <c r="M131" s="1"/>
  <c r="K130"/>
  <c r="M130" s="1"/>
  <c r="L18"/>
  <c r="K18"/>
  <c r="K124"/>
  <c r="M124" s="1"/>
  <c r="L168"/>
  <c r="K128"/>
  <c r="M128" s="1"/>
  <c r="K127"/>
  <c r="M127" s="1"/>
  <c r="K126"/>
  <c r="M126" s="1"/>
  <c r="K125"/>
  <c r="M125" s="1"/>
  <c r="K51"/>
  <c r="L51"/>
  <c r="L14"/>
  <c r="K14"/>
  <c r="K123"/>
  <c r="M123" s="1"/>
  <c r="M88"/>
  <c r="K88"/>
  <c r="M86"/>
  <c r="K87"/>
  <c r="K86"/>
  <c r="L50"/>
  <c r="K50"/>
  <c r="L41"/>
  <c r="K41"/>
  <c r="L48"/>
  <c r="K48"/>
  <c r="L49"/>
  <c r="K49"/>
  <c r="L46"/>
  <c r="K46"/>
  <c r="L42"/>
  <c r="K42"/>
  <c r="L47"/>
  <c r="K47"/>
  <c r="K122"/>
  <c r="M122" s="1"/>
  <c r="K121"/>
  <c r="M121" s="1"/>
  <c r="L85"/>
  <c r="K85"/>
  <c r="K119"/>
  <c r="M119" s="1"/>
  <c r="K120"/>
  <c r="M120" s="1"/>
  <c r="L90"/>
  <c r="L45"/>
  <c r="K45"/>
  <c r="L12"/>
  <c r="K12"/>
  <c r="K118"/>
  <c r="M118" s="1"/>
  <c r="M24" l="1"/>
  <c r="M65"/>
  <c r="M97"/>
  <c r="M98"/>
  <c r="M55"/>
  <c r="M20"/>
  <c r="M96"/>
  <c r="M93"/>
  <c r="M52"/>
  <c r="M58"/>
  <c r="M59"/>
  <c r="M40"/>
  <c r="M61"/>
  <c r="M95"/>
  <c r="M57"/>
  <c r="M53"/>
  <c r="M56"/>
  <c r="M94"/>
  <c r="M92"/>
  <c r="M47"/>
  <c r="M54"/>
  <c r="M18"/>
  <c r="M45"/>
  <c r="M41"/>
  <c r="M46"/>
  <c r="M50"/>
  <c r="M14"/>
  <c r="M51"/>
  <c r="M48"/>
  <c r="M49"/>
  <c r="M12"/>
  <c r="M42"/>
  <c r="M85"/>
  <c r="K117"/>
  <c r="M117" s="1"/>
  <c r="K116"/>
  <c r="M116" s="1"/>
  <c r="K115"/>
  <c r="M115" s="1"/>
  <c r="L84"/>
  <c r="K84"/>
  <c r="L44"/>
  <c r="K44"/>
  <c r="L36"/>
  <c r="K36"/>
  <c r="L17"/>
  <c r="K17"/>
  <c r="L16"/>
  <c r="K16"/>
  <c r="L43"/>
  <c r="K43"/>
  <c r="L82"/>
  <c r="K82"/>
  <c r="K114"/>
  <c r="M114" s="1"/>
  <c r="K113"/>
  <c r="M113" s="1"/>
  <c r="K112"/>
  <c r="M112" s="1"/>
  <c r="K111"/>
  <c r="M111" s="1"/>
  <c r="K110"/>
  <c r="M110" s="1"/>
  <c r="L39"/>
  <c r="K39"/>
  <c r="L83"/>
  <c r="K83"/>
  <c r="M84" l="1"/>
  <c r="M44"/>
  <c r="M17"/>
  <c r="M16"/>
  <c r="M36"/>
  <c r="M43"/>
  <c r="M82"/>
  <c r="M39"/>
  <c r="M83"/>
  <c r="K109" l="1"/>
  <c r="M109" s="1"/>
  <c r="K108"/>
  <c r="M108" s="1"/>
  <c r="L38"/>
  <c r="K38"/>
  <c r="L37"/>
  <c r="K37"/>
  <c r="L13"/>
  <c r="K13"/>
  <c r="L15"/>
  <c r="K15"/>
  <c r="H11"/>
  <c r="M15" l="1"/>
  <c r="M38"/>
  <c r="M13"/>
  <c r="M37"/>
  <c r="L170"/>
  <c r="K170"/>
  <c r="L11"/>
  <c r="K11"/>
  <c r="L169"/>
  <c r="K169"/>
  <c r="K350"/>
  <c r="L350" s="1"/>
  <c r="L10"/>
  <c r="K10"/>
  <c r="M170" l="1"/>
  <c r="M11"/>
  <c r="M169"/>
  <c r="M10"/>
  <c r="K168"/>
  <c r="K342"/>
  <c r="L342" s="1"/>
  <c r="K322"/>
  <c r="L322" s="1"/>
  <c r="K347"/>
  <c r="L347" s="1"/>
  <c r="K346"/>
  <c r="L346" s="1"/>
  <c r="K349"/>
  <c r="L349" s="1"/>
  <c r="K344"/>
  <c r="L344" s="1"/>
  <c r="M7"/>
  <c r="F332"/>
  <c r="K332" s="1"/>
  <c r="L332" s="1"/>
  <c r="K333"/>
  <c r="L333" s="1"/>
  <c r="K324"/>
  <c r="L324" s="1"/>
  <c r="K327"/>
  <c r="L327" s="1"/>
  <c r="K335"/>
  <c r="L335" s="1"/>
  <c r="F326"/>
  <c r="F325"/>
  <c r="K325" s="1"/>
  <c r="L325" s="1"/>
  <c r="F323"/>
  <c r="K323" s="1"/>
  <c r="L323" s="1"/>
  <c r="F303"/>
  <c r="K303" s="1"/>
  <c r="L303" s="1"/>
  <c r="F255"/>
  <c r="K255" s="1"/>
  <c r="L255" s="1"/>
  <c r="K334"/>
  <c r="L334" s="1"/>
  <c r="K338"/>
  <c r="L338" s="1"/>
  <c r="K339"/>
  <c r="L339" s="1"/>
  <c r="K331"/>
  <c r="L331" s="1"/>
  <c r="K341"/>
  <c r="L341" s="1"/>
  <c r="K337"/>
  <c r="L337" s="1"/>
  <c r="K330"/>
  <c r="L330" s="1"/>
  <c r="K319"/>
  <c r="L319" s="1"/>
  <c r="K321"/>
  <c r="L321" s="1"/>
  <c r="K318"/>
  <c r="L318" s="1"/>
  <c r="K320"/>
  <c r="L320" s="1"/>
  <c r="K249"/>
  <c r="L249" s="1"/>
  <c r="K302"/>
  <c r="L302" s="1"/>
  <c r="K316"/>
  <c r="L316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H254"/>
  <c r="K254" s="1"/>
  <c r="L254" s="1"/>
  <c r="K251"/>
  <c r="L251" s="1"/>
  <c r="K250"/>
  <c r="L250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D7" i="6"/>
  <c r="K6" i="4"/>
  <c r="K6" i="3"/>
  <c r="L6" i="2"/>
  <c r="M168" i="7" l="1"/>
</calcChain>
</file>

<file path=xl/sharedStrings.xml><?xml version="1.0" encoding="utf-8"?>
<sst xmlns="http://schemas.openxmlformats.org/spreadsheetml/2006/main" count="2999" uniqueCount="1157">
  <si>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</si>
  <si>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</si>
  <si>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</si>
  <si>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</si>
  <si>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</si>
  <si>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</si>
  <si>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</si>
  <si>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</si>
  <si>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</si>
  <si>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</si>
  <si>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</si>
  <si>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</si>
  <si>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</si>
  <si>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</si>
  <si>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</si>
  <si>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</si>
  <si>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</si>
  <si>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</si>
  <si>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</si>
  <si>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</si>
  <si>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</si>
  <si>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</si>
  <si>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</si>
  <si>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</si>
  <si>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</si>
  <si>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</si>
  <si>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</si>
  <si>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</si>
  <si>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</si>
  <si>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</si>
  <si>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</si>
  <si>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</si>
  <si>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</si>
  <si>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</si>
  <si>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</si>
  <si>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</si>
  <si>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</si>
  <si>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</si>
  <si>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</si>
  <si>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</si>
  <si>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</si>
  <si>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</si>
  <si>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</si>
  <si>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</si>
  <si>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</si>
  <si>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</si>
  <si>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</si>
  <si>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</si>
  <si>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</si>
  <si>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</si>
  <si>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</si>
  <si>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</si>
  <si>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</si>
  <si>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</si>
  <si>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</si>
  <si>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</si>
  <si>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</si>
  <si>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</si>
  <si>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</si>
  <si>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</si>
  <si>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</si>
  <si>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</si>
  <si>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</si>
  <si>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</si>
  <si>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</si>
  <si>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</si>
  <si>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</si>
  <si>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</si>
  <si>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</si>
  <si>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</si>
  <si>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</si>
  <si>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</si>
  <si>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</si>
  <si>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</si>
  <si>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</si>
  <si>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</si>
  <si>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</si>
  <si>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</si>
  <si>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</si>
  <si>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</si>
  <si>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</si>
  <si>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</si>
  <si>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</si>
  <si>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</si>
  <si>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</si>
  <si>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</si>
  <si>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</si>
  <si>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</si>
  <si>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</si>
  <si>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</si>
  <si>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</si>
  <si>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</si>
  <si>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</si>
  <si>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</si>
  <si>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</si>
  <si>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</si>
  <si>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</si>
  <si>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</si>
  <si>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</si>
  <si>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</si>
  <si>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</si>
  <si>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</si>
  <si>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</si>
  <si>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</si>
  <si>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</si>
  <si>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</si>
  <si>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</si>
  <si>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</si>
  <si>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</si>
  <si>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</si>
  <si>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</si>
  <si>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</si>
  <si>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</si>
  <si>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</si>
  <si>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</si>
  <si>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</si>
  <si>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</si>
  <si>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</si>
  <si>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</si>
  <si>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</si>
  <si>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</si>
  <si>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</si>
  <si>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</si>
  <si>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</si>
  <si>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</si>
  <si>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</si>
  <si>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</si>
  <si>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</si>
  <si>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</si>
  <si>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</si>
  <si>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</si>
  <si>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</si>
  <si>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</si>
  <si>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</si>
  <si>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</si>
  <si>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</si>
  <si>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</si>
  <si>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</si>
  <si>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</si>
  <si>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</si>
  <si>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</si>
  <si>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</si>
  <si>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</si>
  <si>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</si>
  <si>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</si>
  <si>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</si>
  <si>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</si>
  <si>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</si>
  <si>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</si>
  <si>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</si>
  <si>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</si>
  <si>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</si>
  <si>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</si>
  <si>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</si>
  <si>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</si>
  <si>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</si>
  <si>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</si>
  <si>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</si>
  <si>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</si>
  <si>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</si>
  <si>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</si>
  <si>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</si>
  <si>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</si>
  <si>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</si>
  <si>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</si>
  <si>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</si>
  <si>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</si>
  <si>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</si>
  <si>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</si>
  <si>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</si>
  <si>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</si>
  <si>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</si>
  <si>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</si>
  <si>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</si>
  <si>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</si>
  <si>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</si>
  <si>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</si>
  <si>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</si>
  <si>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</si>
  <si>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</si>
  <si>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</si>
  <si>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</si>
  <si>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</si>
  <si>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</si>
  <si>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</si>
  <si>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</si>
  <si>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</si>
  <si>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</si>
  <si>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</si>
  <si>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</si>
  <si>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</si>
  <si>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</si>
  <si>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</si>
  <si>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</si>
  <si>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</si>
  <si>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</si>
  <si>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</si>
  <si>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</si>
  <si>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</si>
  <si>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</si>
  <si>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</si>
  <si>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</si>
  <si>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</si>
  <si>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</si>
  <si>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</si>
  <si>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</si>
  <si>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</si>
  <si>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</si>
  <si>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</si>
  <si>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</si>
  <si>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</si>
  <si>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</si>
  <si>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</si>
  <si>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</si>
  <si>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</si>
  <si>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</si>
  <si>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</si>
  <si>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</si>
  <si>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</si>
  <si>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</si>
  <si>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</si>
  <si>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</si>
  <si>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</si>
  <si>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</si>
  <si>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</si>
  <si>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</si>
  <si>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</si>
  <si>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</si>
  <si>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</si>
  <si>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</si>
  <si>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</si>
  <si>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</si>
  <si>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</si>
  <si>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</si>
  <si>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</si>
  <si>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</si>
  <si>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</si>
  <si>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</si>
  <si>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</si>
  <si>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</si>
  <si>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</si>
  <si>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</si>
  <si>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</si>
  <si>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</si>
  <si>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</si>
  <si>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</si>
  <si>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</si>
  <si>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</si>
  <si>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</si>
  <si>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</si>
  <si>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</si>
  <si>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</si>
  <si>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</si>
  <si>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</si>
  <si>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</si>
  <si>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</si>
  <si>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</si>
  <si>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</si>
  <si>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</si>
  <si>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</si>
  <si>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</si>
  <si>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</si>
  <si>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</si>
  <si>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</si>
  <si>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</si>
  <si>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</si>
  <si>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</si>
  <si>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</si>
  <si>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</si>
  <si>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</si>
  <si>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</si>
  <si>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</si>
  <si>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</si>
  <si>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</si>
  <si>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</si>
  <si>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</si>
  <si>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</si>
  <si>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</si>
  <si>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</si>
  <si>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</si>
  <si>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</si>
  <si>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</si>
  <si>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</si>
  <si>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</si>
  <si>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</si>
  <si>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</si>
  <si>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</si>
  <si>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</si>
  <si>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</si>
  <si>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</si>
  <si>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</si>
  <si>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</si>
  <si>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</si>
  <si>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</si>
  <si>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</si>
  <si>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</si>
  <si>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</si>
  <si>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</si>
  <si>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</si>
  <si>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</si>
  <si>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</si>
  <si>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</si>
  <si>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</si>
  <si>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</si>
  <si>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</si>
  <si>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</si>
  <si>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</si>
  <si>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</si>
  <si>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</si>
  <si>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</si>
  <si>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</si>
  <si>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</si>
  <si>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</si>
  <si>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</si>
  <si>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</si>
  <si>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</si>
  <si>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</si>
  <si>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</si>
  <si>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</si>
  <si>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</si>
  <si>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</si>
  <si>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</si>
  <si>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</si>
  <si>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</si>
  <si>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</si>
  <si>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</si>
  <si>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</si>
  <si>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</si>
  <si>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</si>
  <si>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</si>
  <si>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</si>
  <si>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</si>
  <si>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</si>
  <si>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</si>
  <si>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</si>
  <si>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</si>
  <si>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</si>
  <si>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</si>
  <si>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</si>
  <si>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</si>
  <si>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</si>
  <si>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</si>
  <si>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</si>
  <si>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</si>
  <si>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</si>
  <si>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</si>
  <si>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</si>
  <si>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</si>
  <si>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</si>
  <si>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</si>
  <si>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</si>
  <si>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</si>
  <si>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</si>
  <si>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</si>
  <si>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</si>
  <si>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</si>
  <si>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</si>
  <si>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</si>
  <si>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</si>
  <si>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</si>
  <si>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</si>
  <si>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</si>
  <si>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</si>
  <si>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</si>
  <si>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</si>
  <si>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</si>
  <si>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</si>
  <si>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</si>
  <si>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</si>
  <si>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</si>
  <si>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</si>
  <si>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</si>
  <si>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</si>
  <si>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</si>
  <si>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</si>
  <si>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</si>
  <si>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</si>
  <si>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</si>
  <si>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</si>
  <si>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</si>
  <si>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</si>
  <si>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</si>
  <si>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</si>
  <si>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</si>
  <si>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</si>
  <si>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</si>
  <si>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</si>
  <si>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</si>
  <si>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</si>
  <si>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</si>
  <si>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</si>
  <si>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</si>
  <si>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</si>
  <si>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</si>
  <si>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</si>
  <si>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</si>
  <si>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</si>
  <si>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</si>
  <si>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</si>
  <si>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</si>
  <si>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</si>
  <si>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</si>
  <si>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</si>
  <si>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</si>
  <si>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</si>
  <si>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</si>
  <si>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</si>
  <si>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</si>
  <si>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</si>
  <si>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</si>
  <si>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</si>
  <si>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</si>
  <si>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</si>
  <si>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</si>
  <si>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</si>
  <si>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</si>
  <si>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</si>
  <si>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</si>
  <si>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</si>
  <si>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</si>
  <si>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</si>
  <si>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</si>
  <si>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</si>
  <si>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</si>
  <si>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</si>
  <si>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</si>
  <si>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</si>
  <si>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</si>
  <si>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</si>
  <si>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</si>
  <si>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</si>
  <si>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</si>
  <si>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</si>
  <si>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</si>
  <si>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</si>
  <si>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</si>
  <si>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</si>
  <si>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</si>
  <si>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</si>
  <si>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</si>
  <si>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</si>
  <si>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</si>
  <si>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</si>
  <si>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</si>
  <si>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</si>
  <si>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</si>
  <si>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</si>
  <si>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</si>
  <si>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</si>
  <si>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</si>
  <si>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</si>
  <si>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</si>
  <si>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</si>
  <si>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</si>
  <si>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</si>
  <si>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</si>
  <si>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</si>
  <si>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</si>
  <si>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</si>
  <si>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</si>
  <si>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</si>
  <si>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</si>
  <si>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</si>
  <si>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</si>
  <si>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</si>
  <si>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</si>
  <si>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</si>
  <si>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</si>
  <si>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</si>
  <si>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</si>
  <si>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</si>
  <si>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</si>
  <si>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</si>
  <si>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</si>
  <si>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</si>
  <si>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</si>
  <si>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</si>
  <si>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</si>
  <si>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</si>
  <si>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</si>
  <si>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</si>
  <si>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</si>
  <si>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</si>
  <si>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</si>
  <si>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</si>
  <si>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</si>
  <si>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</si>
  <si>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</si>
  <si>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</si>
  <si>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</si>
  <si>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</si>
  <si>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</si>
  <si>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</si>
  <si>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</si>
  <si>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</si>
  <si>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</si>
  <si>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</si>
  <si>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</si>
  <si>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</si>
  <si>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</si>
  <si>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</si>
  <si>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</si>
  <si>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</si>
  <si>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</si>
  <si>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</si>
  <si>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</si>
  <si>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</si>
  <si>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</si>
  <si>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</si>
  <si>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</si>
  <si>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</si>
  <si>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</si>
  <si>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</si>
  <si>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</si>
  <si>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</si>
  <si>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</si>
  <si>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</si>
  <si>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</si>
  <si>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</si>
  <si>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</si>
  <si>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</si>
  <si>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</si>
  <si>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</si>
  <si>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</si>
  <si>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</si>
  <si>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</si>
  <si>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</si>
  <si>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</si>
  <si>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</si>
  <si>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</si>
  <si>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</si>
  <si>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</si>
  <si>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</si>
  <si>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</si>
  <si>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</si>
  <si>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</si>
  <si>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</si>
  <si>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</si>
  <si>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</si>
  <si>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</si>
  <si>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</si>
  <si>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</si>
  <si>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</si>
  <si>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</si>
  <si>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</si>
  <si>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</si>
  <si>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</si>
  <si>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</si>
  <si>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</si>
  <si>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</si>
  <si>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</si>
  <si>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</si>
  <si>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</si>
  <si>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</si>
  <si>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</si>
  <si>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</si>
  <si>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</si>
  <si>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</si>
  <si>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</si>
  <si>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</si>
  <si>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</si>
  <si>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</si>
  <si>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</si>
  <si>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</si>
  <si>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</si>
  <si>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</si>
  <si>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</si>
  <si>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</si>
  <si>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</si>
  <si>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</si>
  <si>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</si>
  <si>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</si>
  <si>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</si>
  <si>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</si>
  <si>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</si>
  <si>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</si>
  <si>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</si>
  <si>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</si>
  <si>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</si>
  <si>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</si>
  <si>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</si>
  <si>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</si>
  <si>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</si>
  <si>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</si>
  <si>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</si>
  <si>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</si>
  <si>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</si>
  <si>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</si>
  <si>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</si>
  <si>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</si>
  <si>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</si>
  <si>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</si>
  <si>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</si>
  <si>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</si>
  <si>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</si>
  <si>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</si>
  <si>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</si>
  <si>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</si>
  <si>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</si>
  <si>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</si>
  <si>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</si>
  <si>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</si>
  <si>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</si>
  <si>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</si>
  <si>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</si>
  <si>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</si>
  <si>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</si>
  <si>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</si>
  <si>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</si>
  <si>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</si>
  <si>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</si>
  <si>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</si>
  <si>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</si>
  <si>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</si>
  <si>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</si>
  <si>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</si>
  <si>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</si>
  <si>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</si>
  <si>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</si>
  <si>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</si>
  <si>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</si>
  <si>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</si>
  <si>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</si>
  <si>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</si>
  <si>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</si>
  <si>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</si>
  <si>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</si>
  <si>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</si>
  <si>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</si>
  <si>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</si>
  <si>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</si>
  <si>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</si>
  <si>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</si>
  <si>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</si>
  <si>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</si>
  <si>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</si>
  <si>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</si>
  <si>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</si>
  <si>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</si>
  <si>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</si>
  <si>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</si>
  <si>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</si>
  <si>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</si>
  <si>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</si>
  <si>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</si>
  <si>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</si>
  <si>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</si>
  <si>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</si>
  <si>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</si>
  <si>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</si>
  <si>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</si>
  <si>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</si>
  <si>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</si>
  <si>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</si>
  <si>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</si>
  <si>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</si>
  <si>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</si>
  <si>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</si>
  <si>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</si>
  <si>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</si>
  <si>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</si>
  <si>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</si>
  <si>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</si>
  <si>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</si>
  <si>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</si>
  <si>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</si>
  <si>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</si>
  <si>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</si>
  <si>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</si>
  <si>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</si>
  <si>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</si>
  <si>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</si>
  <si>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</si>
  <si>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</si>
  <si>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</si>
  <si>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</si>
  <si>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</si>
  <si>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</si>
  <si>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</si>
  <si>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</si>
  <si>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</si>
  <si>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</si>
  <si>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</si>
  <si>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</si>
  <si>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</si>
  <si>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</si>
  <si>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</si>
  <si>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</si>
  <si>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</si>
  <si>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</si>
  <si>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</si>
  <si>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</si>
  <si>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</si>
  <si>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</si>
  <si>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</si>
  <si>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</si>
  <si>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</si>
  <si>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</si>
  <si>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</si>
  <si>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</si>
  <si>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</si>
  <si>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</si>
  <si>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</si>
  <si>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</si>
  <si>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</si>
  <si>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</si>
  <si>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</si>
  <si>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</si>
  <si>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</si>
  <si>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</si>
  <si>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</si>
  <si>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</si>
  <si>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</si>
  <si>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</si>
  <si>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</si>
  <si>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</si>
  <si>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</si>
  <si>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</si>
  <si>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</si>
  <si>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</si>
  <si>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</si>
  <si>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</si>
  <si>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</si>
  <si>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</si>
  <si>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</si>
  <si>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</si>
  <si>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</si>
  <si>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</si>
  <si>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</si>
  <si>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</si>
  <si>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</si>
  <si>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</si>
  <si>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</si>
  <si>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</si>
  <si>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</si>
  <si>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</si>
  <si>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</si>
  <si>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</si>
  <si>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</si>
  <si>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</si>
  <si>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</si>
  <si>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</si>
  <si>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</si>
  <si>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</si>
  <si>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</si>
  <si>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</si>
  <si>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</si>
  <si>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</si>
  <si>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</si>
  <si>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</si>
  <si>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</si>
  <si>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</si>
  <si>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</si>
  <si>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</si>
  <si>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</si>
  <si>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</si>
  <si>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</si>
  <si>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</si>
  <si>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</si>
  <si>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</si>
  <si>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</si>
  <si>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</si>
  <si>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</si>
  <si>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</si>
  <si>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</si>
  <si>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</si>
  <si>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</si>
  <si>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</si>
  <si>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</si>
  <si>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</si>
  <si>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</si>
  <si>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</si>
  <si>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</si>
  <si>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</si>
  <si>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</si>
  <si>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</si>
  <si>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</si>
  <si>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</si>
  <si>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</si>
  <si>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</si>
  <si>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</si>
  <si>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</si>
  <si>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</si>
  <si>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</si>
  <si>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</si>
  <si>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</si>
  <si>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</si>
  <si>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</si>
  <si>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</si>
  <si>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</si>
  <si>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</si>
  <si>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</si>
  <si>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</si>
  <si>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</si>
  <si>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</si>
  <si>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</si>
  <si>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</si>
  <si>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</si>
  <si>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</si>
  <si>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</si>
  <si>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</si>
  <si>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</si>
  <si>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</si>
  <si>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</si>
  <si>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</si>
  <si>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</si>
  <si>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</si>
  <si>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</si>
  <si>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</si>
  <si>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</si>
  <si>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</si>
  <si>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</si>
  <si>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</si>
  <si>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</si>
  <si>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</si>
  <si>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</si>
  <si>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</si>
  <si>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</si>
  <si>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</si>
  <si>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</si>
  <si>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</si>
  <si>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</si>
  <si>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</si>
  <si>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</si>
  <si>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</si>
  <si>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</si>
  <si>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</si>
  <si>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</si>
  <si>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</si>
  <si>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</si>
  <si>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</si>
  <si>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</si>
  <si>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</si>
  <si>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</si>
  <si>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</si>
  <si>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</si>
  <si>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</si>
  <si>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</si>
  <si>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</si>
  <si>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</si>
  <si>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</si>
  <si>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</si>
  <si>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</si>
  <si>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</si>
  <si>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</si>
  <si>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</si>
  <si>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</si>
  <si>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</si>
  <si>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</si>
  <si>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</si>
  <si>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</si>
  <si>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</si>
  <si>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</si>
  <si>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</si>
  <si>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</si>
  <si>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</si>
  <si>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</si>
  <si>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</si>
  <si>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</si>
  <si>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</si>
  <si>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</si>
  <si>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</si>
  <si>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</si>
  <si>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</si>
  <si>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</si>
  <si>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</si>
  <si>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</si>
  <si>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</si>
  <si>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</si>
  <si>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</si>
  <si>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</si>
  <si>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</si>
  <si>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</si>
  <si>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</si>
  <si>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</si>
  <si>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</si>
  <si>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</si>
  <si>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</si>
  <si>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</si>
  <si>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</si>
  <si>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</si>
  <si>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</si>
  <si>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</si>
  <si>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</si>
  <si>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</si>
  <si>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</si>
  <si>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</si>
  <si>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</si>
  <si>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</si>
  <si>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</si>
  <si>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</si>
  <si>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</si>
  <si>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</si>
  <si>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</si>
  <si>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</si>
  <si>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</si>
  <si>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</si>
  <si>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</si>
  <si>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</si>
  <si>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</si>
  <si>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</si>
  <si>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</si>
  <si>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</si>
  <si>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</si>
  <si>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</si>
  <si>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</si>
  <si>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</si>
  <si>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</si>
  <si>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</si>
  <si>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</si>
  <si>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</si>
  <si>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</si>
  <si>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</si>
  <si>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</si>
  <si>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</si>
  <si>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</si>
  <si>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</si>
  <si>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</si>
  <si>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</si>
  <si>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</si>
  <si>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</si>
  <si>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</si>
  <si>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</si>
  <si>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</si>
  <si>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</si>
  <si>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</si>
  <si>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</si>
  <si>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</si>
  <si>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</si>
  <si>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</si>
  <si>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</si>
  <si>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</si>
  <si>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</si>
  <si>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</si>
  <si>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</si>
  <si>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</si>
  <si>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</si>
  <si>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</si>
  <si>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</si>
  <si>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</si>
  <si>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</si>
  <si>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</si>
  <si>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</si>
  <si>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</si>
  <si>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</si>
  <si>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</si>
  <si>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</si>
  <si>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</si>
  <si>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</si>
  <si>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</si>
  <si>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</si>
  <si>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</si>
  <si>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</si>
  <si>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</si>
  <si>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</si>
  <si>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</si>
  <si>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</si>
  <si>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</si>
  <si>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</si>
  <si>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</si>
  <si>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</si>
  <si>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</si>
  <si>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</si>
  <si>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</si>
  <si>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</si>
  <si>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</si>
  <si>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</si>
  <si>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</si>
  <si>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</si>
  <si>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</si>
  <si>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</si>
  <si>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</si>
  <si>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</si>
  <si>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</si>
  <si>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</si>
  <si>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</si>
  <si>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</si>
  <si>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</si>
  <si>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</si>
  <si>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</si>
  <si>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</si>
  <si>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</si>
  <si>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</si>
  <si>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</si>
  <si>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</si>
  <si>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OZONEWORLD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</si>
  <si>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</si>
  <si>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</si>
  <si>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</si>
  <si>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</si>
  <si>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</si>
  <si>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</si>
  <si>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</si>
  <si>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</si>
  <si>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</si>
  <si>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</si>
  <si>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</si>
  <si>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</si>
  <si>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</si>
  <si>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</si>
  <si>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</si>
  <si>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</si>
  <si>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</si>
  <si>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</si>
  <si>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</si>
  <si>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</si>
  <si>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</si>
  <si>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</si>
  <si>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</si>
  <si>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</si>
  <si>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</si>
  <si>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</si>
  <si>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</si>
  <si>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</si>
  <si>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</si>
  <si>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</si>
  <si>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</si>
  <si>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</si>
  <si>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</si>
  <si>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</si>
  <si>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</si>
  <si>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</si>
  <si>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</si>
  <si>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</si>
  <si>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</si>
  <si>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</si>
  <si>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</si>
  <si>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</si>
  <si>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</si>
  <si>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1160-1166</t>
  </si>
  <si>
    <t>1220-1240</t>
  </si>
  <si>
    <t>Profit of Rs.1.75/-</t>
  </si>
  <si>
    <t>BANKNIFTY 31600 CE 22-APR</t>
  </si>
  <si>
    <t>Loss of Rs.27.5/-</t>
  </si>
  <si>
    <t>ASIANPAINT 2520 CE APR</t>
  </si>
  <si>
    <t>EXIDEIND 175 CE APR</t>
  </si>
  <si>
    <t>4-5.0</t>
  </si>
  <si>
    <t>HDFCAMC APR FUT</t>
  </si>
  <si>
    <t>Profit of Rs.1.5/-</t>
  </si>
  <si>
    <t>Profit of Rs.7.5/-</t>
  </si>
  <si>
    <t>DARSHANGI MANISH PATEL</t>
  </si>
  <si>
    <t>NK SECURITIES RESEARCH PRIVATE LIMITED</t>
  </si>
  <si>
    <t>ALPHA LEON ENTERPRISES LLP</t>
  </si>
  <si>
    <t>GRAVITON RESEARCH CAPITAL LLP</t>
  </si>
  <si>
    <t>REFEX</t>
  </si>
  <si>
    <t>Refex Industries Limited</t>
  </si>
  <si>
    <t>VERTOZ</t>
  </si>
  <si>
    <t>Vertoz Advertising Ltd</t>
  </si>
  <si>
    <t>OLGA TRADING PRIVATE LIMITED</t>
  </si>
  <si>
    <t>Loss of Rs.6.5/-</t>
  </si>
  <si>
    <t>Profit of Rs.1.8/-</t>
  </si>
  <si>
    <t>ICICIBANK 590 CE APR</t>
  </si>
  <si>
    <t>Profit of Rs.41.5/-</t>
  </si>
  <si>
    <t>Loss of Rs.8/-</t>
  </si>
  <si>
    <t>HDFCLIFE 690 CE APR</t>
  </si>
  <si>
    <t>16-18</t>
  </si>
  <si>
    <t>Profit of Rs.2.25/-</t>
  </si>
  <si>
    <t>BHARATWIRE</t>
  </si>
  <si>
    <t>AUTHUM INVESTMENT &amp; INFRASTRUCTURE LIMITED</t>
  </si>
  <si>
    <t>ANKITA VISHAL SHAH</t>
  </si>
  <si>
    <t>Bharat Wire Ropes Ltd.</t>
  </si>
  <si>
    <t>EKC</t>
  </si>
  <si>
    <t>Everest Kanto Cylinder Li</t>
  </si>
  <si>
    <t>M/S MENTOR CAPITAL LIMITED</t>
  </si>
  <si>
    <t>Loss of Rs.2.90/-</t>
  </si>
  <si>
    <t>Loss of Rs.1.15/-</t>
  </si>
  <si>
    <t xml:space="preserve">RBLBANK </t>
  </si>
  <si>
    <t>181-182</t>
  </si>
  <si>
    <t xml:space="preserve">LUPIN </t>
  </si>
  <si>
    <t>Part Profit of Rs.31/-</t>
  </si>
  <si>
    <t>Part Profit of Rs.72.50/-</t>
  </si>
  <si>
    <t>NIFTY 14400 PE APR</t>
  </si>
  <si>
    <t xml:space="preserve">BIOCON </t>
  </si>
  <si>
    <t>396-398</t>
  </si>
  <si>
    <t xml:space="preserve">GLENMARK </t>
  </si>
  <si>
    <t>550-554</t>
  </si>
  <si>
    <t>Profit of Rs.15.5/-</t>
  </si>
  <si>
    <t>DLCL</t>
  </si>
  <si>
    <t>NNM SECURITIES PVT LTD</t>
  </si>
  <si>
    <t>SBI MUTUAL FUND</t>
  </si>
  <si>
    <t>HITECHWIND</t>
  </si>
  <si>
    <t>ASHISH KANTILAL BHULA</t>
  </si>
  <si>
    <t>JETMALL</t>
  </si>
  <si>
    <t>SHAREACCOUNT NA</t>
  </si>
  <si>
    <t>KAPILRAJ</t>
  </si>
  <si>
    <t>DIVYA KOTHARI</t>
  </si>
  <si>
    <t>KOTHARI &amp;SONS HUF</t>
  </si>
  <si>
    <t>BINDU DINESH SHAH</t>
  </si>
  <si>
    <t>DINESH MANILAL SHAH</t>
  </si>
  <si>
    <t>MAYUKH</t>
  </si>
  <si>
    <t>GAURAV CHANDRAKANT SHAH</t>
  </si>
  <si>
    <t>OCTAWARE</t>
  </si>
  <si>
    <t>SHAHNAWAZ AIJAZUDDIN SHAIKH</t>
  </si>
  <si>
    <t>OVERSKUD MULTI ASSET MANAGEMENT PRIVATE LIMITED</t>
  </si>
  <si>
    <t>PECOS</t>
  </si>
  <si>
    <t>TEJAS DEVENDRABHAI PATEL HUF</t>
  </si>
  <si>
    <t>RONI</t>
  </si>
  <si>
    <t>JUGALSUNILDATTPOPALI</t>
  </si>
  <si>
    <t>SBC</t>
  </si>
  <si>
    <t>AMIT KUMAR AGRAWAL</t>
  </si>
  <si>
    <t>SHANGAR</t>
  </si>
  <si>
    <t>GOENKA BUSINESS &amp; FINANCE LIMITED</t>
  </si>
  <si>
    <t>NIRAJ HARSUKHLAL SANGHAVI</t>
  </si>
  <si>
    <t>SAMIRBHAI RASIKLAL SHAH</t>
  </si>
  <si>
    <t>SIMRAN</t>
  </si>
  <si>
    <t>RADHARANI YERVA</t>
  </si>
  <si>
    <t>TERRASCOPE</t>
  </si>
  <si>
    <t>RAHUL VIKRAM DUBEY</t>
  </si>
  <si>
    <t>VMV</t>
  </si>
  <si>
    <t>JADEJA DHARMJITSINH HIMATSINH</t>
  </si>
  <si>
    <t>WAA</t>
  </si>
  <si>
    <t>NU HEIGHTS AGENCY PRIVATE LIMITED</t>
  </si>
  <si>
    <t>BCP</t>
  </si>
  <si>
    <t>B.C. Power Controls Ltd</t>
  </si>
  <si>
    <t>ASHWIN KAMDAR (HUF)</t>
  </si>
  <si>
    <t>GOODLUCK</t>
  </si>
  <si>
    <t>Goodluck India Limited</t>
  </si>
  <si>
    <t>Jagran Prakashan Limited</t>
  </si>
  <si>
    <t>JAGRAN PRAKASHAN LIMITED</t>
  </si>
  <si>
    <t>JAKHARIA</t>
  </si>
  <si>
    <t>JAKHARIA FABRIC LIMITED</t>
  </si>
  <si>
    <t>ESCORP ASSET MANAGEMENT LIMITED</t>
  </si>
  <si>
    <t>KEERTI</t>
  </si>
  <si>
    <t>Keerti Know &amp; Skill Ltd.</t>
  </si>
  <si>
    <t>KERNEX</t>
  </si>
  <si>
    <t>Kernex Microsystems (Indi</t>
  </si>
  <si>
    <t>KOTARISUG</t>
  </si>
  <si>
    <t>Kothari Sugars And Chemic</t>
  </si>
  <si>
    <t>MAITHANALL</t>
  </si>
  <si>
    <t>Maithan Alloys Ltd</t>
  </si>
  <si>
    <t>BHAGWATI SYNDICATE PRIVATE LIMITED</t>
  </si>
  <si>
    <t>PAISALO</t>
  </si>
  <si>
    <t>Paisalo Digital Limited</t>
  </si>
  <si>
    <t>STATE BANK OF INDIA</t>
  </si>
  <si>
    <t>PRICOLLTD</t>
  </si>
  <si>
    <t>Pricol Limited</t>
  </si>
  <si>
    <t>NUMIV RESEARCH PRIVATE LIMITED</t>
  </si>
  <si>
    <t>QE SECURITIES</t>
  </si>
  <si>
    <t>VAISHALI</t>
  </si>
  <si>
    <t>Vaishali Pharma Limited</t>
  </si>
  <si>
    <t>TCG FUNDS FUND 1</t>
  </si>
  <si>
    <t>VIKASECO</t>
  </si>
  <si>
    <t>Vikas EcoTech Limited</t>
  </si>
  <si>
    <t>MUKESHKUMAR BABULAL SHAH</t>
  </si>
  <si>
    <t>Fine Organic Ind. Ltd.</t>
  </si>
  <si>
    <t>ARYAMAN CAPITAL MARKETS LIMITED</t>
  </si>
  <si>
    <t>VYOMAN TRADELINK INDIA PRIVATE LTD</t>
  </si>
  <si>
    <t>PRAHLAD RAI AGARWALLA</t>
  </si>
  <si>
    <t>SHEELA DEVI AGARWALLA</t>
  </si>
  <si>
    <t>SHANKAR LAL AGARWALLA</t>
  </si>
  <si>
    <t>RITA DEVI AGARWALLA</t>
  </si>
  <si>
    <t>TEMBO</t>
  </si>
  <si>
    <t>Tembo Global Ind Ltd</t>
  </si>
  <si>
    <t>MONIKA RAJPUT</t>
  </si>
  <si>
    <t>KETAN CHHAGANLAL PATEL</t>
  </si>
  <si>
    <t>FHIRAG DILIPKUMAR PAREKH</t>
  </si>
  <si>
    <t>LGOF GLOBAL OPPORTUNITIES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</si>
</sst>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44313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5" t="s">
        <v>16</v>
      </c>
      <c r="B9" s="587" t="s">
        <v>17</v>
      </c>
      <c r="C9" s="587" t="s">
        <v>18</v>
      </c>
      <c r="D9" s="587" t="s">
        <v>832</v>
      </c>
      <c r="E9" s="260" t="s">
        <v>19</v>
      </c>
      <c r="F9" s="260" t="s">
        <v>20</v>
      </c>
      <c r="G9" s="582" t="s">
        <v>21</v>
      </c>
      <c r="H9" s="583"/>
      <c r="I9" s="584"/>
      <c r="J9" s="582" t="s">
        <v>22</v>
      </c>
      <c r="K9" s="583"/>
      <c r="L9" s="584"/>
      <c r="M9" s="260"/>
      <c r="N9" s="267"/>
      <c r="O9" s="267"/>
      <c r="P9" s="267"/>
    </row>
    <row r="10" spans="1:16" ht="59.25" customHeight="1">
      <c r="A10" s="586"/>
      <c r="B10" s="588" t="s">
        <v>17</v>
      </c>
      <c r="C10" s="588"/>
      <c r="D10" s="588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32302.55</v>
      </c>
      <c r="F11" s="284">
        <v>32359.350000000002</v>
      </c>
      <c r="G11" s="296">
        <v>32093.750000000004</v>
      </c>
      <c r="H11" s="296">
        <v>31884.95</v>
      </c>
      <c r="I11" s="296">
        <v>31619.350000000002</v>
      </c>
      <c r="J11" s="296">
        <v>32568.150000000005</v>
      </c>
      <c r="K11" s="296">
        <v>32833.75</v>
      </c>
      <c r="L11" s="296">
        <v>33042.550000000003</v>
      </c>
      <c r="M11" s="283">
        <v>32624.95</v>
      </c>
      <c r="N11" s="283">
        <v>32150.55</v>
      </c>
      <c r="O11" s="463">
        <v>2223125</v>
      </c>
      <c r="P11" s="464">
        <v>0.14894634158946729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14486.2</v>
      </c>
      <c r="F12" s="297">
        <v>14487.35</v>
      </c>
      <c r="G12" s="298">
        <v>14422.25</v>
      </c>
      <c r="H12" s="298">
        <v>14358.3</v>
      </c>
      <c r="I12" s="298">
        <v>14293.199999999999</v>
      </c>
      <c r="J12" s="298">
        <v>14551.300000000001</v>
      </c>
      <c r="K12" s="298">
        <v>14616.400000000003</v>
      </c>
      <c r="L12" s="298">
        <v>14680.350000000002</v>
      </c>
      <c r="M12" s="285">
        <v>14552.45</v>
      </c>
      <c r="N12" s="285">
        <v>14423.4</v>
      </c>
      <c r="O12" s="300">
        <v>12853050</v>
      </c>
      <c r="P12" s="301">
        <v>3.4742180896027049E-2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15450.75</v>
      </c>
      <c r="F13" s="425">
        <v>15466.483333333332</v>
      </c>
      <c r="G13" s="426">
        <v>15334.266666666663</v>
      </c>
      <c r="H13" s="426">
        <v>15217.783333333331</v>
      </c>
      <c r="I13" s="426">
        <v>15085.566666666662</v>
      </c>
      <c r="J13" s="426">
        <v>15582.966666666664</v>
      </c>
      <c r="K13" s="426">
        <v>15715.183333333334</v>
      </c>
      <c r="L13" s="426">
        <v>15831.666666666664</v>
      </c>
      <c r="M13" s="427">
        <v>15598.7</v>
      </c>
      <c r="N13" s="427">
        <v>15350</v>
      </c>
      <c r="O13" s="428">
        <v>17720</v>
      </c>
      <c r="P13" s="429">
        <v>0.1075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1493.05</v>
      </c>
      <c r="F14" s="297">
        <v>1481.3333333333333</v>
      </c>
      <c r="G14" s="298">
        <v>1463.7166666666665</v>
      </c>
      <c r="H14" s="298">
        <v>1434.3833333333332</v>
      </c>
      <c r="I14" s="298">
        <v>1416.7666666666664</v>
      </c>
      <c r="J14" s="298">
        <v>1510.6666666666665</v>
      </c>
      <c r="K14" s="298">
        <v>1528.2833333333333</v>
      </c>
      <c r="L14" s="298">
        <v>1557.6166666666666</v>
      </c>
      <c r="M14" s="285">
        <v>1498.95</v>
      </c>
      <c r="N14" s="285">
        <v>1452</v>
      </c>
      <c r="O14" s="300">
        <v>616675</v>
      </c>
      <c r="P14" s="301">
        <v>0.12742812742812742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1842.55</v>
      </c>
      <c r="F15" s="297">
        <v>1831.2833333333335</v>
      </c>
      <c r="G15" s="298">
        <v>1808.0666666666671</v>
      </c>
      <c r="H15" s="298">
        <v>1773.5833333333335</v>
      </c>
      <c r="I15" s="298">
        <v>1750.366666666667</v>
      </c>
      <c r="J15" s="298">
        <v>1865.7666666666671</v>
      </c>
      <c r="K15" s="298">
        <v>1888.9833333333338</v>
      </c>
      <c r="L15" s="298">
        <v>1923.4666666666672</v>
      </c>
      <c r="M15" s="285">
        <v>1854.5</v>
      </c>
      <c r="N15" s="285">
        <v>1796.8</v>
      </c>
      <c r="O15" s="300">
        <v>3461500</v>
      </c>
      <c r="P15" s="301">
        <v>-1.1423675567613879E-2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1175.7</v>
      </c>
      <c r="F16" s="297">
        <v>1179.7166666666667</v>
      </c>
      <c r="G16" s="298">
        <v>1160.5833333333335</v>
      </c>
      <c r="H16" s="298">
        <v>1145.4666666666667</v>
      </c>
      <c r="I16" s="298">
        <v>1126.3333333333335</v>
      </c>
      <c r="J16" s="298">
        <v>1194.8333333333335</v>
      </c>
      <c r="K16" s="298">
        <v>1213.9666666666667</v>
      </c>
      <c r="L16" s="298">
        <v>1229.0833333333335</v>
      </c>
      <c r="M16" s="285">
        <v>1198.8499999999999</v>
      </c>
      <c r="N16" s="285">
        <v>1164.5999999999999</v>
      </c>
      <c r="O16" s="300">
        <v>17856000</v>
      </c>
      <c r="P16" s="301">
        <v>-4.4603033006244425E-3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732.4</v>
      </c>
      <c r="F17" s="297">
        <v>733.80000000000007</v>
      </c>
      <c r="G17" s="298">
        <v>728.10000000000014</v>
      </c>
      <c r="H17" s="298">
        <v>723.80000000000007</v>
      </c>
      <c r="I17" s="298">
        <v>718.10000000000014</v>
      </c>
      <c r="J17" s="298">
        <v>738.10000000000014</v>
      </c>
      <c r="K17" s="298">
        <v>743.80000000000018</v>
      </c>
      <c r="L17" s="298">
        <v>748.10000000000014</v>
      </c>
      <c r="M17" s="285">
        <v>739.5</v>
      </c>
      <c r="N17" s="285">
        <v>729.5</v>
      </c>
      <c r="O17" s="300">
        <v>73592500</v>
      </c>
      <c r="P17" s="301">
        <v>-4.430465367965368E-3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2798.35</v>
      </c>
      <c r="F18" s="297">
        <v>2797.4666666666672</v>
      </c>
      <c r="G18" s="298">
        <v>2750.9333333333343</v>
      </c>
      <c r="H18" s="298">
        <v>2703.5166666666673</v>
      </c>
      <c r="I18" s="298">
        <v>2656.9833333333345</v>
      </c>
      <c r="J18" s="298">
        <v>2844.8833333333341</v>
      </c>
      <c r="K18" s="298">
        <v>2891.416666666667</v>
      </c>
      <c r="L18" s="298">
        <v>2938.8333333333339</v>
      </c>
      <c r="M18" s="285">
        <v>2844</v>
      </c>
      <c r="N18" s="285">
        <v>2750.05</v>
      </c>
      <c r="O18" s="300">
        <v>319600</v>
      </c>
      <c r="P18" s="301">
        <v>-2.9751062537947785E-2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803.8</v>
      </c>
      <c r="F19" s="297">
        <v>806.48333333333323</v>
      </c>
      <c r="G19" s="298">
        <v>799.76666666666642</v>
      </c>
      <c r="H19" s="298">
        <v>795.73333333333323</v>
      </c>
      <c r="I19" s="298">
        <v>789.01666666666642</v>
      </c>
      <c r="J19" s="298">
        <v>810.51666666666642</v>
      </c>
      <c r="K19" s="298">
        <v>817.23333333333335</v>
      </c>
      <c r="L19" s="298">
        <v>821.26666666666642</v>
      </c>
      <c r="M19" s="285">
        <v>813.2</v>
      </c>
      <c r="N19" s="285">
        <v>802.45</v>
      </c>
      <c r="O19" s="300">
        <v>5286000</v>
      </c>
      <c r="P19" s="301">
        <v>6.3795532300261623E-2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303.05</v>
      </c>
      <c r="F20" s="297">
        <v>300.51666666666665</v>
      </c>
      <c r="G20" s="298">
        <v>296.7833333333333</v>
      </c>
      <c r="H20" s="298">
        <v>290.51666666666665</v>
      </c>
      <c r="I20" s="298">
        <v>286.7833333333333</v>
      </c>
      <c r="J20" s="298">
        <v>306.7833333333333</v>
      </c>
      <c r="K20" s="298">
        <v>310.51666666666665</v>
      </c>
      <c r="L20" s="298">
        <v>316.7833333333333</v>
      </c>
      <c r="M20" s="285">
        <v>304.25</v>
      </c>
      <c r="N20" s="285">
        <v>294.25</v>
      </c>
      <c r="O20" s="300">
        <v>17031000</v>
      </c>
      <c r="P20" s="301">
        <v>1.2123373150294169E-2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1002.85</v>
      </c>
      <c r="F21" s="297">
        <v>998.16666666666663</v>
      </c>
      <c r="G21" s="298">
        <v>987.98333333333323</v>
      </c>
      <c r="H21" s="298">
        <v>973.11666666666656</v>
      </c>
      <c r="I21" s="298">
        <v>962.93333333333317</v>
      </c>
      <c r="J21" s="298">
        <v>1013.0333333333333</v>
      </c>
      <c r="K21" s="298">
        <v>1023.2166666666667</v>
      </c>
      <c r="L21" s="298">
        <v>1038.0833333333335</v>
      </c>
      <c r="M21" s="285">
        <v>1008.35</v>
      </c>
      <c r="N21" s="285">
        <v>983.3</v>
      </c>
      <c r="O21" s="300">
        <v>1144000</v>
      </c>
      <c r="P21" s="301">
        <v>-3.8314176245210726E-3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3182.05</v>
      </c>
      <c r="F22" s="297">
        <v>3195.6666666666665</v>
      </c>
      <c r="G22" s="298">
        <v>3141.333333333333</v>
      </c>
      <c r="H22" s="298">
        <v>3100.6166666666663</v>
      </c>
      <c r="I22" s="298">
        <v>3046.2833333333328</v>
      </c>
      <c r="J22" s="298">
        <v>3236.3833333333332</v>
      </c>
      <c r="K22" s="298">
        <v>3290.7166666666662</v>
      </c>
      <c r="L22" s="298">
        <v>3331.4333333333334</v>
      </c>
      <c r="M22" s="285">
        <v>3250</v>
      </c>
      <c r="N22" s="285">
        <v>3154.95</v>
      </c>
      <c r="O22" s="300">
        <v>2189000</v>
      </c>
      <c r="P22" s="301">
        <v>-1.1068443641292071E-2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200.65</v>
      </c>
      <c r="F23" s="297">
        <v>201.78333333333333</v>
      </c>
      <c r="G23" s="298">
        <v>199.01666666666665</v>
      </c>
      <c r="H23" s="298">
        <v>197.38333333333333</v>
      </c>
      <c r="I23" s="298">
        <v>194.61666666666665</v>
      </c>
      <c r="J23" s="298">
        <v>203.41666666666666</v>
      </c>
      <c r="K23" s="298">
        <v>206.18333333333337</v>
      </c>
      <c r="L23" s="298">
        <v>207.81666666666666</v>
      </c>
      <c r="M23" s="285">
        <v>204.55</v>
      </c>
      <c r="N23" s="285">
        <v>200.15</v>
      </c>
      <c r="O23" s="300">
        <v>14135000</v>
      </c>
      <c r="P23" s="301">
        <v>0.10559249120062573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114.05</v>
      </c>
      <c r="F24" s="297">
        <v>113.48333333333335</v>
      </c>
      <c r="G24" s="298">
        <v>112.4666666666667</v>
      </c>
      <c r="H24" s="298">
        <v>110.88333333333335</v>
      </c>
      <c r="I24" s="298">
        <v>109.8666666666667</v>
      </c>
      <c r="J24" s="298">
        <v>115.06666666666669</v>
      </c>
      <c r="K24" s="298">
        <v>116.08333333333334</v>
      </c>
      <c r="L24" s="298">
        <v>117.66666666666669</v>
      </c>
      <c r="M24" s="285">
        <v>114.5</v>
      </c>
      <c r="N24" s="285">
        <v>111.9</v>
      </c>
      <c r="O24" s="300">
        <v>37926000</v>
      </c>
      <c r="P24" s="301">
        <v>4.2037586547972301E-2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2555.0500000000002</v>
      </c>
      <c r="F25" s="297">
        <v>2551.6833333333329</v>
      </c>
      <c r="G25" s="298">
        <v>2531.516666666666</v>
      </c>
      <c r="H25" s="298">
        <v>2507.9833333333331</v>
      </c>
      <c r="I25" s="298">
        <v>2487.8166666666662</v>
      </c>
      <c r="J25" s="298">
        <v>2575.2166666666658</v>
      </c>
      <c r="K25" s="298">
        <v>2595.3833333333328</v>
      </c>
      <c r="L25" s="298">
        <v>2618.9166666666656</v>
      </c>
      <c r="M25" s="285">
        <v>2571.85</v>
      </c>
      <c r="N25" s="285">
        <v>2528.15</v>
      </c>
      <c r="O25" s="300">
        <v>4676400</v>
      </c>
      <c r="P25" s="301">
        <v>-3.7718377677634425E-2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1045.95</v>
      </c>
      <c r="F26" s="297">
        <v>1058.6833333333332</v>
      </c>
      <c r="G26" s="298">
        <v>1026.3666666666663</v>
      </c>
      <c r="H26" s="298">
        <v>1006.7833333333331</v>
      </c>
      <c r="I26" s="298">
        <v>974.46666666666624</v>
      </c>
      <c r="J26" s="298">
        <v>1078.2666666666664</v>
      </c>
      <c r="K26" s="298">
        <v>1110.5833333333335</v>
      </c>
      <c r="L26" s="298">
        <v>1130.1666666666665</v>
      </c>
      <c r="M26" s="285">
        <v>1091</v>
      </c>
      <c r="N26" s="285">
        <v>1039.0999999999999</v>
      </c>
      <c r="O26" s="300">
        <v>4113500</v>
      </c>
      <c r="P26" s="301">
        <v>0.17277263007840343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971.4</v>
      </c>
      <c r="F27" s="297">
        <v>979.26666666666677</v>
      </c>
      <c r="G27" s="298">
        <v>958.63333333333355</v>
      </c>
      <c r="H27" s="298">
        <v>945.86666666666679</v>
      </c>
      <c r="I27" s="298">
        <v>925.23333333333358</v>
      </c>
      <c r="J27" s="298">
        <v>992.03333333333353</v>
      </c>
      <c r="K27" s="298">
        <v>1012.6666666666667</v>
      </c>
      <c r="L27" s="298">
        <v>1025.4333333333334</v>
      </c>
      <c r="M27" s="285">
        <v>999.9</v>
      </c>
      <c r="N27" s="285">
        <v>966.5</v>
      </c>
      <c r="O27" s="300">
        <v>9882600</v>
      </c>
      <c r="P27" s="301">
        <v>-1.7766005555914465E-2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700.7</v>
      </c>
      <c r="F28" s="297">
        <v>696.43333333333339</v>
      </c>
      <c r="G28" s="298">
        <v>688.71666666666681</v>
      </c>
      <c r="H28" s="298">
        <v>676.73333333333346</v>
      </c>
      <c r="I28" s="298">
        <v>669.01666666666688</v>
      </c>
      <c r="J28" s="298">
        <v>708.41666666666674</v>
      </c>
      <c r="K28" s="298">
        <v>716.13333333333344</v>
      </c>
      <c r="L28" s="298">
        <v>728.11666666666667</v>
      </c>
      <c r="M28" s="285">
        <v>704.15</v>
      </c>
      <c r="N28" s="285">
        <v>684.45</v>
      </c>
      <c r="O28" s="300">
        <v>41395200</v>
      </c>
      <c r="P28" s="301">
        <v>4.0980143641740602E-2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3741.15</v>
      </c>
      <c r="F29" s="297">
        <v>3723.5666666666671</v>
      </c>
      <c r="G29" s="298">
        <v>3697.4333333333343</v>
      </c>
      <c r="H29" s="298">
        <v>3653.7166666666672</v>
      </c>
      <c r="I29" s="298">
        <v>3627.5833333333344</v>
      </c>
      <c r="J29" s="298">
        <v>3767.2833333333342</v>
      </c>
      <c r="K29" s="298">
        <v>3793.4166666666665</v>
      </c>
      <c r="L29" s="298">
        <v>3837.1333333333341</v>
      </c>
      <c r="M29" s="285">
        <v>3749.7</v>
      </c>
      <c r="N29" s="285">
        <v>3679.85</v>
      </c>
      <c r="O29" s="300">
        <v>2030250</v>
      </c>
      <c r="P29" s="301">
        <v>4.3284689586940393E-3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10029.1</v>
      </c>
      <c r="F30" s="297">
        <v>10029.15</v>
      </c>
      <c r="G30" s="298">
        <v>9922.9499999999989</v>
      </c>
      <c r="H30" s="298">
        <v>9816.7999999999993</v>
      </c>
      <c r="I30" s="298">
        <v>9710.5999999999985</v>
      </c>
      <c r="J30" s="298">
        <v>10135.299999999999</v>
      </c>
      <c r="K30" s="298">
        <v>10241.5</v>
      </c>
      <c r="L30" s="298">
        <v>10347.65</v>
      </c>
      <c r="M30" s="285">
        <v>10135.35</v>
      </c>
      <c r="N30" s="285">
        <v>9923</v>
      </c>
      <c r="O30" s="300">
        <v>849500</v>
      </c>
      <c r="P30" s="301">
        <v>5.3480080607657729E-2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4748.1499999999996</v>
      </c>
      <c r="F31" s="297">
        <v>4762.166666666667</v>
      </c>
      <c r="G31" s="298">
        <v>4685.9833333333336</v>
      </c>
      <c r="H31" s="298">
        <v>4623.8166666666666</v>
      </c>
      <c r="I31" s="298">
        <v>4547.6333333333332</v>
      </c>
      <c r="J31" s="298">
        <v>4824.3333333333339</v>
      </c>
      <c r="K31" s="298">
        <v>4900.5166666666664</v>
      </c>
      <c r="L31" s="298">
        <v>4962.6833333333343</v>
      </c>
      <c r="M31" s="285">
        <v>4838.3500000000004</v>
      </c>
      <c r="N31" s="285">
        <v>4700</v>
      </c>
      <c r="O31" s="300">
        <v>5070250</v>
      </c>
      <c r="P31" s="301">
        <v>-1.4576551187988921E-2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1710.95</v>
      </c>
      <c r="F32" s="297">
        <v>1716.3999999999999</v>
      </c>
      <c r="G32" s="298">
        <v>1697.8499999999997</v>
      </c>
      <c r="H32" s="298">
        <v>1684.7499999999998</v>
      </c>
      <c r="I32" s="298">
        <v>1666.1999999999996</v>
      </c>
      <c r="J32" s="298">
        <v>1729.4999999999998</v>
      </c>
      <c r="K32" s="298">
        <v>1748.05</v>
      </c>
      <c r="L32" s="298">
        <v>1761.1499999999999</v>
      </c>
      <c r="M32" s="285">
        <v>1734.95</v>
      </c>
      <c r="N32" s="285">
        <v>1703.3</v>
      </c>
      <c r="O32" s="300">
        <v>1703200</v>
      </c>
      <c r="P32" s="301">
        <v>2.3557692307692307E-2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313.05</v>
      </c>
      <c r="F33" s="297">
        <v>313.88333333333333</v>
      </c>
      <c r="G33" s="298">
        <v>309.56666666666666</v>
      </c>
      <c r="H33" s="298">
        <v>306.08333333333331</v>
      </c>
      <c r="I33" s="298">
        <v>301.76666666666665</v>
      </c>
      <c r="J33" s="298">
        <v>317.36666666666667</v>
      </c>
      <c r="K33" s="298">
        <v>321.68333333333328</v>
      </c>
      <c r="L33" s="298">
        <v>325.16666666666669</v>
      </c>
      <c r="M33" s="285">
        <v>318.2</v>
      </c>
      <c r="N33" s="285">
        <v>310.39999999999998</v>
      </c>
      <c r="O33" s="300">
        <v>18399600</v>
      </c>
      <c r="P33" s="301">
        <v>4.658544076993959E-2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63.7</v>
      </c>
      <c r="F34" s="297">
        <v>63.866666666666674</v>
      </c>
      <c r="G34" s="298">
        <v>63.133333333333354</v>
      </c>
      <c r="H34" s="298">
        <v>62.566666666666677</v>
      </c>
      <c r="I34" s="298">
        <v>61.833333333333357</v>
      </c>
      <c r="J34" s="298">
        <v>64.433333333333351</v>
      </c>
      <c r="K34" s="298">
        <v>65.166666666666671</v>
      </c>
      <c r="L34" s="298">
        <v>65.733333333333348</v>
      </c>
      <c r="M34" s="285">
        <v>64.599999999999994</v>
      </c>
      <c r="N34" s="285">
        <v>63.3</v>
      </c>
      <c r="O34" s="300">
        <v>147291300</v>
      </c>
      <c r="P34" s="301">
        <v>3.5109357013649069E-2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1340.45</v>
      </c>
      <c r="F35" s="297">
        <v>1328.3500000000001</v>
      </c>
      <c r="G35" s="298">
        <v>1312.1000000000004</v>
      </c>
      <c r="H35" s="298">
        <v>1283.7500000000002</v>
      </c>
      <c r="I35" s="298">
        <v>1267.5000000000005</v>
      </c>
      <c r="J35" s="298">
        <v>1356.7000000000003</v>
      </c>
      <c r="K35" s="298">
        <v>1372.9499999999998</v>
      </c>
      <c r="L35" s="298">
        <v>1401.3000000000002</v>
      </c>
      <c r="M35" s="285">
        <v>1344.6</v>
      </c>
      <c r="N35" s="285">
        <v>1300</v>
      </c>
      <c r="O35" s="300">
        <v>1888700</v>
      </c>
      <c r="P35" s="301">
        <v>6.3816604708798019E-2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129.4</v>
      </c>
      <c r="F36" s="297">
        <v>128.9</v>
      </c>
      <c r="G36" s="298">
        <v>128.05000000000001</v>
      </c>
      <c r="H36" s="298">
        <v>126.7</v>
      </c>
      <c r="I36" s="298">
        <v>125.85000000000001</v>
      </c>
      <c r="J36" s="298">
        <v>130.25</v>
      </c>
      <c r="K36" s="298">
        <v>131.09999999999997</v>
      </c>
      <c r="L36" s="298">
        <v>132.45000000000002</v>
      </c>
      <c r="M36" s="285">
        <v>129.75</v>
      </c>
      <c r="N36" s="285">
        <v>127.55</v>
      </c>
      <c r="O36" s="300">
        <v>41784800</v>
      </c>
      <c r="P36" s="301">
        <v>1.4952925973786229E-2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724.25</v>
      </c>
      <c r="F37" s="297">
        <v>721.93333333333339</v>
      </c>
      <c r="G37" s="298">
        <v>715.96666666666681</v>
      </c>
      <c r="H37" s="298">
        <v>707.68333333333339</v>
      </c>
      <c r="I37" s="298">
        <v>701.71666666666681</v>
      </c>
      <c r="J37" s="298">
        <v>730.21666666666681</v>
      </c>
      <c r="K37" s="298">
        <v>736.18333333333351</v>
      </c>
      <c r="L37" s="298">
        <v>744.46666666666681</v>
      </c>
      <c r="M37" s="285">
        <v>727.9</v>
      </c>
      <c r="N37" s="285">
        <v>713.65</v>
      </c>
      <c r="O37" s="300">
        <v>3042600</v>
      </c>
      <c r="P37" s="301">
        <v>-2.8839221341023791E-3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577.85</v>
      </c>
      <c r="F38" s="297">
        <v>579.31666666666672</v>
      </c>
      <c r="G38" s="298">
        <v>568.53333333333342</v>
      </c>
      <c r="H38" s="298">
        <v>559.2166666666667</v>
      </c>
      <c r="I38" s="298">
        <v>548.43333333333339</v>
      </c>
      <c r="J38" s="298">
        <v>588.63333333333344</v>
      </c>
      <c r="K38" s="298">
        <v>599.41666666666674</v>
      </c>
      <c r="L38" s="298">
        <v>608.73333333333346</v>
      </c>
      <c r="M38" s="285">
        <v>590.1</v>
      </c>
      <c r="N38" s="285">
        <v>570</v>
      </c>
      <c r="O38" s="300">
        <v>5992500</v>
      </c>
      <c r="P38" s="301">
        <v>5.186940494997367E-2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527.25</v>
      </c>
      <c r="F39" s="297">
        <v>526.38333333333333</v>
      </c>
      <c r="G39" s="298">
        <v>524.06666666666661</v>
      </c>
      <c r="H39" s="298">
        <v>520.88333333333333</v>
      </c>
      <c r="I39" s="298">
        <v>518.56666666666661</v>
      </c>
      <c r="J39" s="298">
        <v>529.56666666666661</v>
      </c>
      <c r="K39" s="298">
        <v>531.88333333333344</v>
      </c>
      <c r="L39" s="298">
        <v>535.06666666666661</v>
      </c>
      <c r="M39" s="285">
        <v>528.70000000000005</v>
      </c>
      <c r="N39" s="285">
        <v>523.20000000000005</v>
      </c>
      <c r="O39" s="300">
        <v>95804058</v>
      </c>
      <c r="P39" s="301">
        <v>2.9842647856755289E-3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46.15</v>
      </c>
      <c r="F40" s="297">
        <v>46.050000000000004</v>
      </c>
      <c r="G40" s="298">
        <v>45.600000000000009</v>
      </c>
      <c r="H40" s="298">
        <v>45.050000000000004</v>
      </c>
      <c r="I40" s="298">
        <v>44.600000000000009</v>
      </c>
      <c r="J40" s="298">
        <v>46.600000000000009</v>
      </c>
      <c r="K40" s="298">
        <v>47.050000000000011</v>
      </c>
      <c r="L40" s="298">
        <v>47.600000000000009</v>
      </c>
      <c r="M40" s="285">
        <v>46.5</v>
      </c>
      <c r="N40" s="285">
        <v>45.5</v>
      </c>
      <c r="O40" s="300">
        <v>104559000</v>
      </c>
      <c r="P40" s="301">
        <v>-5.5576631259484068E-2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395.5</v>
      </c>
      <c r="F41" s="297">
        <v>397.15000000000003</v>
      </c>
      <c r="G41" s="298">
        <v>393.30000000000007</v>
      </c>
      <c r="H41" s="298">
        <v>391.1</v>
      </c>
      <c r="I41" s="298">
        <v>387.25000000000006</v>
      </c>
      <c r="J41" s="298">
        <v>399.35000000000008</v>
      </c>
      <c r="K41" s="298">
        <v>403.2000000000001</v>
      </c>
      <c r="L41" s="298">
        <v>405.40000000000009</v>
      </c>
      <c r="M41" s="285">
        <v>401</v>
      </c>
      <c r="N41" s="285">
        <v>394.95</v>
      </c>
      <c r="O41" s="300">
        <v>18814000</v>
      </c>
      <c r="P41" s="301">
        <v>2.9189733266230498E-2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13531.15</v>
      </c>
      <c r="F42" s="297">
        <v>13584.716666666667</v>
      </c>
      <c r="G42" s="298">
        <v>13439.433333333334</v>
      </c>
      <c r="H42" s="298">
        <v>13347.716666666667</v>
      </c>
      <c r="I42" s="298">
        <v>13202.433333333334</v>
      </c>
      <c r="J42" s="298">
        <v>13676.433333333334</v>
      </c>
      <c r="K42" s="298">
        <v>13821.716666666667</v>
      </c>
      <c r="L42" s="298">
        <v>13913.433333333334</v>
      </c>
      <c r="M42" s="285">
        <v>13730</v>
      </c>
      <c r="N42" s="285">
        <v>13493</v>
      </c>
      <c r="O42" s="300">
        <v>99500</v>
      </c>
      <c r="P42" s="301">
        <v>-1.1425732737208148E-2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419.85</v>
      </c>
      <c r="F43" s="297">
        <v>422.2166666666667</v>
      </c>
      <c r="G43" s="298">
        <v>416.28333333333342</v>
      </c>
      <c r="H43" s="298">
        <v>412.7166666666667</v>
      </c>
      <c r="I43" s="298">
        <v>406.78333333333342</v>
      </c>
      <c r="J43" s="298">
        <v>425.78333333333342</v>
      </c>
      <c r="K43" s="298">
        <v>431.7166666666667</v>
      </c>
      <c r="L43" s="298">
        <v>435.28333333333342</v>
      </c>
      <c r="M43" s="285">
        <v>428.15</v>
      </c>
      <c r="N43" s="285">
        <v>418.65</v>
      </c>
      <c r="O43" s="300">
        <v>44170200</v>
      </c>
      <c r="P43" s="301">
        <v>1.0198254058905116E-3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3535.45</v>
      </c>
      <c r="F44" s="297">
        <v>3571.65</v>
      </c>
      <c r="G44" s="298">
        <v>3488.3</v>
      </c>
      <c r="H44" s="298">
        <v>3441.15</v>
      </c>
      <c r="I44" s="298">
        <v>3357.8</v>
      </c>
      <c r="J44" s="298">
        <v>3618.8</v>
      </c>
      <c r="K44" s="298">
        <v>3702.1499999999996</v>
      </c>
      <c r="L44" s="298">
        <v>3749.3</v>
      </c>
      <c r="M44" s="285">
        <v>3655</v>
      </c>
      <c r="N44" s="285">
        <v>3524.5</v>
      </c>
      <c r="O44" s="300">
        <v>2497800</v>
      </c>
      <c r="P44" s="301">
        <v>0.17776310826103356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568.75</v>
      </c>
      <c r="F45" s="297">
        <v>578.65</v>
      </c>
      <c r="G45" s="298">
        <v>554.5</v>
      </c>
      <c r="H45" s="298">
        <v>540.25</v>
      </c>
      <c r="I45" s="298">
        <v>516.1</v>
      </c>
      <c r="J45" s="298">
        <v>592.9</v>
      </c>
      <c r="K45" s="298">
        <v>617.04999999999984</v>
      </c>
      <c r="L45" s="298">
        <v>631.29999999999995</v>
      </c>
      <c r="M45" s="285">
        <v>602.79999999999995</v>
      </c>
      <c r="N45" s="285">
        <v>564.4</v>
      </c>
      <c r="O45" s="300">
        <v>18007000</v>
      </c>
      <c r="P45" s="301">
        <v>2.4021018391092205E-2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135.30000000000001</v>
      </c>
      <c r="F46" s="297">
        <v>134.26666666666668</v>
      </c>
      <c r="G46" s="298">
        <v>132.53333333333336</v>
      </c>
      <c r="H46" s="298">
        <v>129.76666666666668</v>
      </c>
      <c r="I46" s="298">
        <v>128.03333333333336</v>
      </c>
      <c r="J46" s="298">
        <v>137.03333333333336</v>
      </c>
      <c r="K46" s="298">
        <v>138.76666666666665</v>
      </c>
      <c r="L46" s="298">
        <v>141.53333333333336</v>
      </c>
      <c r="M46" s="285">
        <v>136</v>
      </c>
      <c r="N46" s="285">
        <v>131.5</v>
      </c>
      <c r="O46" s="300">
        <v>66582000</v>
      </c>
      <c r="P46" s="301">
        <v>1.9682434667548793E-2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553.4</v>
      </c>
      <c r="F47" s="297">
        <v>557.7166666666667</v>
      </c>
      <c r="G47" s="298">
        <v>547.43333333333339</v>
      </c>
      <c r="H47" s="298">
        <v>541.4666666666667</v>
      </c>
      <c r="I47" s="298">
        <v>531.18333333333339</v>
      </c>
      <c r="J47" s="298">
        <v>563.68333333333339</v>
      </c>
      <c r="K47" s="298">
        <v>573.9666666666667</v>
      </c>
      <c r="L47" s="298">
        <v>579.93333333333339</v>
      </c>
      <c r="M47" s="285">
        <v>568</v>
      </c>
      <c r="N47" s="285">
        <v>551.75</v>
      </c>
      <c r="O47" s="300">
        <v>5452500</v>
      </c>
      <c r="P47" s="301">
        <v>-2.0655590480466997E-2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908.05</v>
      </c>
      <c r="F48" s="297">
        <v>917.71666666666658</v>
      </c>
      <c r="G48" s="298">
        <v>894.88333333333321</v>
      </c>
      <c r="H48" s="298">
        <v>881.71666666666658</v>
      </c>
      <c r="I48" s="298">
        <v>858.88333333333321</v>
      </c>
      <c r="J48" s="298">
        <v>930.88333333333321</v>
      </c>
      <c r="K48" s="298">
        <v>953.71666666666647</v>
      </c>
      <c r="L48" s="298">
        <v>966.88333333333321</v>
      </c>
      <c r="M48" s="285">
        <v>940.55</v>
      </c>
      <c r="N48" s="285">
        <v>904.55</v>
      </c>
      <c r="O48" s="300">
        <v>14640600</v>
      </c>
      <c r="P48" s="301">
        <v>6.6578274457808506E-2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127.05</v>
      </c>
      <c r="F49" s="297">
        <v>127.18333333333332</v>
      </c>
      <c r="G49" s="298">
        <v>126.51666666666665</v>
      </c>
      <c r="H49" s="298">
        <v>125.98333333333333</v>
      </c>
      <c r="I49" s="298">
        <v>125.31666666666666</v>
      </c>
      <c r="J49" s="298">
        <v>127.71666666666664</v>
      </c>
      <c r="K49" s="298">
        <v>128.3833333333333</v>
      </c>
      <c r="L49" s="298">
        <v>128.91666666666663</v>
      </c>
      <c r="M49" s="285">
        <v>127.85</v>
      </c>
      <c r="N49" s="285">
        <v>126.65</v>
      </c>
      <c r="O49" s="300">
        <v>47082000</v>
      </c>
      <c r="P49" s="301">
        <v>-4.7254801971783104E-2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2810.8</v>
      </c>
      <c r="F50" s="297">
        <v>2830.8666666666668</v>
      </c>
      <c r="G50" s="298">
        <v>2773.4833333333336</v>
      </c>
      <c r="H50" s="298">
        <v>2736.166666666667</v>
      </c>
      <c r="I50" s="298">
        <v>2678.7833333333338</v>
      </c>
      <c r="J50" s="298">
        <v>2868.1833333333334</v>
      </c>
      <c r="K50" s="298">
        <v>2925.5666666666666</v>
      </c>
      <c r="L50" s="298">
        <v>2962.8833333333332</v>
      </c>
      <c r="M50" s="285">
        <v>2888.25</v>
      </c>
      <c r="N50" s="285">
        <v>2793.55</v>
      </c>
      <c r="O50" s="300">
        <v>680250</v>
      </c>
      <c r="P50" s="301">
        <v>0.18252933507170796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1507.65</v>
      </c>
      <c r="F51" s="297">
        <v>1511.5166666666667</v>
      </c>
      <c r="G51" s="298">
        <v>1501.3833333333332</v>
      </c>
      <c r="H51" s="298">
        <v>1495.1166666666666</v>
      </c>
      <c r="I51" s="298">
        <v>1484.9833333333331</v>
      </c>
      <c r="J51" s="298">
        <v>1517.7833333333333</v>
      </c>
      <c r="K51" s="298">
        <v>1527.916666666667</v>
      </c>
      <c r="L51" s="298">
        <v>1534.1833333333334</v>
      </c>
      <c r="M51" s="285">
        <v>1521.65</v>
      </c>
      <c r="N51" s="285">
        <v>1505.25</v>
      </c>
      <c r="O51" s="300">
        <v>3801700</v>
      </c>
      <c r="P51" s="301">
        <v>5.3131665697110725E-2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556.25</v>
      </c>
      <c r="F52" s="297">
        <v>556.41666666666663</v>
      </c>
      <c r="G52" s="298">
        <v>552.0333333333333</v>
      </c>
      <c r="H52" s="298">
        <v>547.81666666666672</v>
      </c>
      <c r="I52" s="298">
        <v>543.43333333333339</v>
      </c>
      <c r="J52" s="298">
        <v>560.63333333333321</v>
      </c>
      <c r="K52" s="298">
        <v>565.01666666666665</v>
      </c>
      <c r="L52" s="298">
        <v>569.23333333333312</v>
      </c>
      <c r="M52" s="285">
        <v>560.79999999999995</v>
      </c>
      <c r="N52" s="285">
        <v>552.20000000000005</v>
      </c>
      <c r="O52" s="300">
        <v>6017550</v>
      </c>
      <c r="P52" s="301">
        <v>2.4481106971793506E-2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164.9</v>
      </c>
      <c r="F53" s="297">
        <v>165.35</v>
      </c>
      <c r="G53" s="298">
        <v>163.19999999999999</v>
      </c>
      <c r="H53" s="298">
        <v>161.5</v>
      </c>
      <c r="I53" s="298">
        <v>159.35</v>
      </c>
      <c r="J53" s="298">
        <v>167.04999999999998</v>
      </c>
      <c r="K53" s="298">
        <v>169.20000000000002</v>
      </c>
      <c r="L53" s="298">
        <v>170.89999999999998</v>
      </c>
      <c r="M53" s="285">
        <v>167.5</v>
      </c>
      <c r="N53" s="285">
        <v>163.65</v>
      </c>
      <c r="O53" s="300">
        <v>6407700</v>
      </c>
      <c r="P53" s="301">
        <v>-2.7294117647058823E-2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874.9</v>
      </c>
      <c r="F54" s="297">
        <v>868.56666666666661</v>
      </c>
      <c r="G54" s="298">
        <v>858.43333333333317</v>
      </c>
      <c r="H54" s="298">
        <v>841.96666666666658</v>
      </c>
      <c r="I54" s="298">
        <v>831.83333333333314</v>
      </c>
      <c r="J54" s="298">
        <v>885.03333333333319</v>
      </c>
      <c r="K54" s="298">
        <v>895.16666666666663</v>
      </c>
      <c r="L54" s="298">
        <v>911.63333333333321</v>
      </c>
      <c r="M54" s="285">
        <v>878.7</v>
      </c>
      <c r="N54" s="285">
        <v>852.1</v>
      </c>
      <c r="O54" s="300">
        <v>1612800</v>
      </c>
      <c r="P54" s="301">
        <v>3.4642032332563508E-2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541.4</v>
      </c>
      <c r="F55" s="297">
        <v>547.26666666666665</v>
      </c>
      <c r="G55" s="298">
        <v>533.13333333333333</v>
      </c>
      <c r="H55" s="298">
        <v>524.86666666666667</v>
      </c>
      <c r="I55" s="298">
        <v>510.73333333333335</v>
      </c>
      <c r="J55" s="298">
        <v>555.5333333333333</v>
      </c>
      <c r="K55" s="298">
        <v>569.66666666666652</v>
      </c>
      <c r="L55" s="298">
        <v>577.93333333333328</v>
      </c>
      <c r="M55" s="285">
        <v>561.4</v>
      </c>
      <c r="N55" s="285">
        <v>539</v>
      </c>
      <c r="O55" s="300">
        <v>11061250</v>
      </c>
      <c r="P55" s="301">
        <v>0.16418892251019604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1636.35</v>
      </c>
      <c r="F56" s="297">
        <v>1631.6499999999999</v>
      </c>
      <c r="G56" s="298">
        <v>1609.6999999999998</v>
      </c>
      <c r="H56" s="298">
        <v>1583.05</v>
      </c>
      <c r="I56" s="298">
        <v>1561.1</v>
      </c>
      <c r="J56" s="298">
        <v>1658.2999999999997</v>
      </c>
      <c r="K56" s="298">
        <v>1680.25</v>
      </c>
      <c r="L56" s="298">
        <v>1706.8999999999996</v>
      </c>
      <c r="M56" s="285">
        <v>1653.6</v>
      </c>
      <c r="N56" s="285">
        <v>1605</v>
      </c>
      <c r="O56" s="300">
        <v>1289500</v>
      </c>
      <c r="P56" s="301">
        <v>6.9680630443799255E-2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3781.75</v>
      </c>
      <c r="F57" s="297">
        <v>3795.6</v>
      </c>
      <c r="G57" s="298">
        <v>3754.6499999999996</v>
      </c>
      <c r="H57" s="298">
        <v>3727.5499999999997</v>
      </c>
      <c r="I57" s="298">
        <v>3686.5999999999995</v>
      </c>
      <c r="J57" s="298">
        <v>3822.7</v>
      </c>
      <c r="K57" s="298">
        <v>3863.6499999999996</v>
      </c>
      <c r="L57" s="298">
        <v>3890.75</v>
      </c>
      <c r="M57" s="285">
        <v>3836.55</v>
      </c>
      <c r="N57" s="285">
        <v>3768.5</v>
      </c>
      <c r="O57" s="300">
        <v>2577800</v>
      </c>
      <c r="P57" s="301">
        <v>1.4242996537614102E-2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246.95</v>
      </c>
      <c r="F58" s="297">
        <v>246.31666666666663</v>
      </c>
      <c r="G58" s="298">
        <v>243.78333333333327</v>
      </c>
      <c r="H58" s="298">
        <v>240.61666666666665</v>
      </c>
      <c r="I58" s="298">
        <v>238.08333333333329</v>
      </c>
      <c r="J58" s="298">
        <v>249.48333333333326</v>
      </c>
      <c r="K58" s="298">
        <v>252.01666666666662</v>
      </c>
      <c r="L58" s="298">
        <v>255.18333333333325</v>
      </c>
      <c r="M58" s="285">
        <v>248.85</v>
      </c>
      <c r="N58" s="285">
        <v>243.15</v>
      </c>
      <c r="O58" s="300">
        <v>33702900</v>
      </c>
      <c r="P58" s="301">
        <v>-2.3707102571455883E-2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5073.3999999999996</v>
      </c>
      <c r="F59" s="297">
        <v>5080.1500000000005</v>
      </c>
      <c r="G59" s="298">
        <v>5028.0500000000011</v>
      </c>
      <c r="H59" s="298">
        <v>4982.7000000000007</v>
      </c>
      <c r="I59" s="298">
        <v>4930.6000000000013</v>
      </c>
      <c r="J59" s="298">
        <v>5125.5000000000009</v>
      </c>
      <c r="K59" s="298">
        <v>5177.6000000000013</v>
      </c>
      <c r="L59" s="298">
        <v>5222.9500000000007</v>
      </c>
      <c r="M59" s="285">
        <v>5132.25</v>
      </c>
      <c r="N59" s="285">
        <v>5034.8</v>
      </c>
      <c r="O59" s="300">
        <v>3501000</v>
      </c>
      <c r="P59" s="301">
        <v>-4.0657646857338588E-2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2375.6999999999998</v>
      </c>
      <c r="F60" s="297">
        <v>2364.0166666666664</v>
      </c>
      <c r="G60" s="298">
        <v>2345.083333333333</v>
      </c>
      <c r="H60" s="298">
        <v>2314.4666666666667</v>
      </c>
      <c r="I60" s="298">
        <v>2295.5333333333333</v>
      </c>
      <c r="J60" s="298">
        <v>2394.6333333333328</v>
      </c>
      <c r="K60" s="298">
        <v>2413.5666666666662</v>
      </c>
      <c r="L60" s="298">
        <v>2444.1833333333325</v>
      </c>
      <c r="M60" s="285">
        <v>2382.9499999999998</v>
      </c>
      <c r="N60" s="285">
        <v>2333.4</v>
      </c>
      <c r="O60" s="300">
        <v>3112200</v>
      </c>
      <c r="P60" s="301">
        <v>6.6794973395222458E-3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1132.9000000000001</v>
      </c>
      <c r="F61" s="297">
        <v>1135.9833333333333</v>
      </c>
      <c r="G61" s="298">
        <v>1120.5666666666666</v>
      </c>
      <c r="H61" s="298">
        <v>1108.2333333333333</v>
      </c>
      <c r="I61" s="298">
        <v>1092.8166666666666</v>
      </c>
      <c r="J61" s="298">
        <v>1148.3166666666666</v>
      </c>
      <c r="K61" s="298">
        <v>1163.7333333333331</v>
      </c>
      <c r="L61" s="298">
        <v>1176.0666666666666</v>
      </c>
      <c r="M61" s="285">
        <v>1151.4000000000001</v>
      </c>
      <c r="N61" s="285">
        <v>1123.6500000000001</v>
      </c>
      <c r="O61" s="300">
        <v>2718100</v>
      </c>
      <c r="P61" s="301">
        <v>0.10906642728904847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171.8</v>
      </c>
      <c r="F62" s="297">
        <v>172.26666666666665</v>
      </c>
      <c r="G62" s="298">
        <v>171.08333333333331</v>
      </c>
      <c r="H62" s="298">
        <v>170.36666666666667</v>
      </c>
      <c r="I62" s="298">
        <v>169.18333333333334</v>
      </c>
      <c r="J62" s="298">
        <v>172.98333333333329</v>
      </c>
      <c r="K62" s="298">
        <v>174.16666666666663</v>
      </c>
      <c r="L62" s="298">
        <v>174.88333333333327</v>
      </c>
      <c r="M62" s="285">
        <v>173.45</v>
      </c>
      <c r="N62" s="285">
        <v>171.55</v>
      </c>
      <c r="O62" s="300">
        <v>14299200</v>
      </c>
      <c r="P62" s="301">
        <v>1.3265306122448979E-2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73.900000000000006</v>
      </c>
      <c r="F63" s="297">
        <v>74.033333333333346</v>
      </c>
      <c r="G63" s="298">
        <v>72.616666666666688</v>
      </c>
      <c r="H63" s="298">
        <v>71.333333333333343</v>
      </c>
      <c r="I63" s="298">
        <v>69.916666666666686</v>
      </c>
      <c r="J63" s="298">
        <v>75.316666666666691</v>
      </c>
      <c r="K63" s="298">
        <v>76.733333333333348</v>
      </c>
      <c r="L63" s="298">
        <v>78.016666666666694</v>
      </c>
      <c r="M63" s="285">
        <v>75.45</v>
      </c>
      <c r="N63" s="285">
        <v>72.75</v>
      </c>
      <c r="O63" s="300">
        <v>70660000</v>
      </c>
      <c r="P63" s="301">
        <v>3.1683457439042197E-2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130.30000000000001</v>
      </c>
      <c r="F64" s="297">
        <v>130.63333333333333</v>
      </c>
      <c r="G64" s="298">
        <v>129.56666666666666</v>
      </c>
      <c r="H64" s="298">
        <v>128.83333333333334</v>
      </c>
      <c r="I64" s="298">
        <v>127.76666666666668</v>
      </c>
      <c r="J64" s="298">
        <v>131.36666666666665</v>
      </c>
      <c r="K64" s="298">
        <v>132.43333333333331</v>
      </c>
      <c r="L64" s="298">
        <v>133.16666666666663</v>
      </c>
      <c r="M64" s="285">
        <v>131.69999999999999</v>
      </c>
      <c r="N64" s="285">
        <v>129.9</v>
      </c>
      <c r="O64" s="300">
        <v>53112700</v>
      </c>
      <c r="P64" s="301">
        <v>3.5930993456276025E-2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552.29999999999995</v>
      </c>
      <c r="F65" s="297">
        <v>559.24999999999989</v>
      </c>
      <c r="G65" s="298">
        <v>543.8499999999998</v>
      </c>
      <c r="H65" s="298">
        <v>535.39999999999986</v>
      </c>
      <c r="I65" s="298">
        <v>519.99999999999977</v>
      </c>
      <c r="J65" s="298">
        <v>567.69999999999982</v>
      </c>
      <c r="K65" s="298">
        <v>583.09999999999991</v>
      </c>
      <c r="L65" s="298">
        <v>591.54999999999984</v>
      </c>
      <c r="M65" s="285">
        <v>574.65</v>
      </c>
      <c r="N65" s="285">
        <v>550.79999999999995</v>
      </c>
      <c r="O65" s="300">
        <v>8737700</v>
      </c>
      <c r="P65" s="301">
        <v>8.227176220806794E-3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22.9</v>
      </c>
      <c r="F66" s="297">
        <v>22.900000000000002</v>
      </c>
      <c r="G66" s="298">
        <v>22.750000000000004</v>
      </c>
      <c r="H66" s="298">
        <v>22.6</v>
      </c>
      <c r="I66" s="298">
        <v>22.450000000000003</v>
      </c>
      <c r="J66" s="298">
        <v>23.050000000000004</v>
      </c>
      <c r="K66" s="298">
        <v>23.200000000000003</v>
      </c>
      <c r="L66" s="298">
        <v>23.350000000000005</v>
      </c>
      <c r="M66" s="285">
        <v>23.05</v>
      </c>
      <c r="N66" s="285">
        <v>22.75</v>
      </c>
      <c r="O66" s="300">
        <v>161347500</v>
      </c>
      <c r="P66" s="301">
        <v>-3.7510419560989163E-3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697.15</v>
      </c>
      <c r="F67" s="425">
        <v>698.81666666666661</v>
      </c>
      <c r="G67" s="426">
        <v>693.43333333333317</v>
      </c>
      <c r="H67" s="426">
        <v>689.71666666666658</v>
      </c>
      <c r="I67" s="426">
        <v>684.33333333333314</v>
      </c>
      <c r="J67" s="426">
        <v>702.53333333333319</v>
      </c>
      <c r="K67" s="426">
        <v>707.91666666666663</v>
      </c>
      <c r="L67" s="426">
        <v>711.63333333333321</v>
      </c>
      <c r="M67" s="427">
        <v>704.2</v>
      </c>
      <c r="N67" s="427">
        <v>695.1</v>
      </c>
      <c r="O67" s="428">
        <v>5774000</v>
      </c>
      <c r="P67" s="429">
        <v>3.7369744879626306E-2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1366.45</v>
      </c>
      <c r="F68" s="297">
        <v>1352.2666666666667</v>
      </c>
      <c r="G68" s="298">
        <v>1333.1333333333332</v>
      </c>
      <c r="H68" s="298">
        <v>1299.8166666666666</v>
      </c>
      <c r="I68" s="298">
        <v>1280.6833333333332</v>
      </c>
      <c r="J68" s="298">
        <v>1385.5833333333333</v>
      </c>
      <c r="K68" s="298">
        <v>1404.7166666666669</v>
      </c>
      <c r="L68" s="298">
        <v>1438.0333333333333</v>
      </c>
      <c r="M68" s="285">
        <v>1371.4</v>
      </c>
      <c r="N68" s="285">
        <v>1318.95</v>
      </c>
      <c r="O68" s="300">
        <v>1839500</v>
      </c>
      <c r="P68" s="301">
        <v>-6.1359867330016582E-2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325.5</v>
      </c>
      <c r="F69" s="297">
        <v>328.01666666666665</v>
      </c>
      <c r="G69" s="298">
        <v>322.2833333333333</v>
      </c>
      <c r="H69" s="298">
        <v>319.06666666666666</v>
      </c>
      <c r="I69" s="298">
        <v>313.33333333333331</v>
      </c>
      <c r="J69" s="298">
        <v>331.23333333333329</v>
      </c>
      <c r="K69" s="298">
        <v>336.96666666666664</v>
      </c>
      <c r="L69" s="298">
        <v>340.18333333333328</v>
      </c>
      <c r="M69" s="285">
        <v>333.75</v>
      </c>
      <c r="N69" s="285">
        <v>324.8</v>
      </c>
      <c r="O69" s="300">
        <v>6519300</v>
      </c>
      <c r="P69" s="301">
        <v>-1.8984337921214998E-3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1313.2</v>
      </c>
      <c r="F70" s="297">
        <v>1307.3166666666666</v>
      </c>
      <c r="G70" s="298">
        <v>1295.6333333333332</v>
      </c>
      <c r="H70" s="298">
        <v>1278.0666666666666</v>
      </c>
      <c r="I70" s="298">
        <v>1266.3833333333332</v>
      </c>
      <c r="J70" s="298">
        <v>1324.8833333333332</v>
      </c>
      <c r="K70" s="298">
        <v>1336.5666666666666</v>
      </c>
      <c r="L70" s="298">
        <v>1354.1333333333332</v>
      </c>
      <c r="M70" s="285">
        <v>1319</v>
      </c>
      <c r="N70" s="285">
        <v>1289.75</v>
      </c>
      <c r="O70" s="300">
        <v>16815950</v>
      </c>
      <c r="P70" s="301">
        <v>8.8339222614840993E-3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547.5</v>
      </c>
      <c r="F71" s="297">
        <v>552.69999999999993</v>
      </c>
      <c r="G71" s="298">
        <v>539.79999999999984</v>
      </c>
      <c r="H71" s="298">
        <v>532.09999999999991</v>
      </c>
      <c r="I71" s="298">
        <v>519.19999999999982</v>
      </c>
      <c r="J71" s="298">
        <v>560.39999999999986</v>
      </c>
      <c r="K71" s="298">
        <v>573.29999999999995</v>
      </c>
      <c r="L71" s="298">
        <v>580.99999999999989</v>
      </c>
      <c r="M71" s="285">
        <v>565.6</v>
      </c>
      <c r="N71" s="285">
        <v>545</v>
      </c>
      <c r="O71" s="300">
        <v>1050000</v>
      </c>
      <c r="P71" s="301">
        <v>0.19658119658119658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1002.7</v>
      </c>
      <c r="F72" s="297">
        <v>1000.5666666666666</v>
      </c>
      <c r="G72" s="298">
        <v>993.33333333333326</v>
      </c>
      <c r="H72" s="298">
        <v>983.9666666666667</v>
      </c>
      <c r="I72" s="298">
        <v>976.73333333333335</v>
      </c>
      <c r="J72" s="298">
        <v>1009.9333333333332</v>
      </c>
      <c r="K72" s="298">
        <v>1017.1666666666665</v>
      </c>
      <c r="L72" s="298">
        <v>1026.5333333333331</v>
      </c>
      <c r="M72" s="285">
        <v>1007.8</v>
      </c>
      <c r="N72" s="285">
        <v>991.2</v>
      </c>
      <c r="O72" s="300">
        <v>5133000</v>
      </c>
      <c r="P72" s="301">
        <v>8.9346349745331066E-2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915.45</v>
      </c>
      <c r="F73" s="297">
        <v>922.15</v>
      </c>
      <c r="G73" s="298">
        <v>902.59999999999991</v>
      </c>
      <c r="H73" s="298">
        <v>889.74999999999989</v>
      </c>
      <c r="I73" s="298">
        <v>870.19999999999982</v>
      </c>
      <c r="J73" s="298">
        <v>935</v>
      </c>
      <c r="K73" s="298">
        <v>954.55</v>
      </c>
      <c r="L73" s="298">
        <v>967.40000000000009</v>
      </c>
      <c r="M73" s="285">
        <v>941.7</v>
      </c>
      <c r="N73" s="285">
        <v>909.3</v>
      </c>
      <c r="O73" s="300">
        <v>21964600</v>
      </c>
      <c r="P73" s="301">
        <v>8.0993557722120788E-2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2511</v>
      </c>
      <c r="F74" s="297">
        <v>2511.15</v>
      </c>
      <c r="G74" s="298">
        <v>2487.7000000000003</v>
      </c>
      <c r="H74" s="298">
        <v>2464.4</v>
      </c>
      <c r="I74" s="298">
        <v>2440.9500000000003</v>
      </c>
      <c r="J74" s="298">
        <v>2534.4500000000003</v>
      </c>
      <c r="K74" s="298">
        <v>2557.9</v>
      </c>
      <c r="L74" s="298">
        <v>2581.2000000000003</v>
      </c>
      <c r="M74" s="285">
        <v>2534.6</v>
      </c>
      <c r="N74" s="285">
        <v>2487.85</v>
      </c>
      <c r="O74" s="300">
        <v>15539700</v>
      </c>
      <c r="P74" s="301">
        <v>-5.2427408204025194E-3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2832.15</v>
      </c>
      <c r="F75" s="297">
        <v>2834.0333333333333</v>
      </c>
      <c r="G75" s="298">
        <v>2812.1166666666668</v>
      </c>
      <c r="H75" s="298">
        <v>2792.0833333333335</v>
      </c>
      <c r="I75" s="298">
        <v>2770.166666666667</v>
      </c>
      <c r="J75" s="298">
        <v>2854.0666666666666</v>
      </c>
      <c r="K75" s="298">
        <v>2875.9833333333336</v>
      </c>
      <c r="L75" s="298">
        <v>2896.0166666666664</v>
      </c>
      <c r="M75" s="285">
        <v>2855.95</v>
      </c>
      <c r="N75" s="285">
        <v>2814</v>
      </c>
      <c r="O75" s="300">
        <v>630000</v>
      </c>
      <c r="P75" s="301">
        <v>2.3059434881455017E-2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1408.65</v>
      </c>
      <c r="F76" s="425">
        <v>1415.5666666666666</v>
      </c>
      <c r="G76" s="426">
        <v>1399.6333333333332</v>
      </c>
      <c r="H76" s="426">
        <v>1390.6166666666666</v>
      </c>
      <c r="I76" s="426">
        <v>1374.6833333333332</v>
      </c>
      <c r="J76" s="426">
        <v>1424.5833333333333</v>
      </c>
      <c r="K76" s="426">
        <v>1440.5166666666667</v>
      </c>
      <c r="L76" s="426">
        <v>1449.5333333333333</v>
      </c>
      <c r="M76" s="427">
        <v>1431.5</v>
      </c>
      <c r="N76" s="427">
        <v>1406.55</v>
      </c>
      <c r="O76" s="428">
        <v>28824400</v>
      </c>
      <c r="P76" s="429">
        <v>-1.7904079844577349E-3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706.5</v>
      </c>
      <c r="F77" s="297">
        <v>701.2166666666667</v>
      </c>
      <c r="G77" s="298">
        <v>692.43333333333339</v>
      </c>
      <c r="H77" s="298">
        <v>678.36666666666667</v>
      </c>
      <c r="I77" s="298">
        <v>669.58333333333337</v>
      </c>
      <c r="J77" s="298">
        <v>715.28333333333342</v>
      </c>
      <c r="K77" s="298">
        <v>724.06666666666672</v>
      </c>
      <c r="L77" s="298">
        <v>738.13333333333344</v>
      </c>
      <c r="M77" s="285">
        <v>710</v>
      </c>
      <c r="N77" s="285">
        <v>687.15</v>
      </c>
      <c r="O77" s="300">
        <v>10887800</v>
      </c>
      <c r="P77" s="301">
        <v>1.5179487179487179E-2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2872.6</v>
      </c>
      <c r="F78" s="297">
        <v>2864.4333333333329</v>
      </c>
      <c r="G78" s="298">
        <v>2845.9166666666661</v>
      </c>
      <c r="H78" s="298">
        <v>2819.2333333333331</v>
      </c>
      <c r="I78" s="298">
        <v>2800.7166666666662</v>
      </c>
      <c r="J78" s="298">
        <v>2891.1166666666659</v>
      </c>
      <c r="K78" s="298">
        <v>2909.6333333333332</v>
      </c>
      <c r="L78" s="298">
        <v>2936.3166666666657</v>
      </c>
      <c r="M78" s="285">
        <v>2882.95</v>
      </c>
      <c r="N78" s="285">
        <v>2837.75</v>
      </c>
      <c r="O78" s="300">
        <v>3859800</v>
      </c>
      <c r="P78" s="301">
        <v>-4.6612802983219391E-4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349.3</v>
      </c>
      <c r="F79" s="297">
        <v>351.51666666666665</v>
      </c>
      <c r="G79" s="298">
        <v>344.2833333333333</v>
      </c>
      <c r="H79" s="298">
        <v>339.26666666666665</v>
      </c>
      <c r="I79" s="298">
        <v>332.0333333333333</v>
      </c>
      <c r="J79" s="298">
        <v>356.5333333333333</v>
      </c>
      <c r="K79" s="298">
        <v>363.76666666666665</v>
      </c>
      <c r="L79" s="298">
        <v>368.7833333333333</v>
      </c>
      <c r="M79" s="285">
        <v>358.75</v>
      </c>
      <c r="N79" s="285">
        <v>346.5</v>
      </c>
      <c r="O79" s="300">
        <v>36537100</v>
      </c>
      <c r="P79" s="301">
        <v>0.10883466005480882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232.8</v>
      </c>
      <c r="F80" s="297">
        <v>232.98333333333335</v>
      </c>
      <c r="G80" s="298">
        <v>230.9666666666667</v>
      </c>
      <c r="H80" s="298">
        <v>229.13333333333335</v>
      </c>
      <c r="I80" s="298">
        <v>227.1166666666667</v>
      </c>
      <c r="J80" s="298">
        <v>234.81666666666669</v>
      </c>
      <c r="K80" s="298">
        <v>236.83333333333334</v>
      </c>
      <c r="L80" s="298">
        <v>238.66666666666669</v>
      </c>
      <c r="M80" s="285">
        <v>235</v>
      </c>
      <c r="N80" s="285">
        <v>231.15</v>
      </c>
      <c r="O80" s="300">
        <v>24632100</v>
      </c>
      <c r="P80" s="301">
        <v>3.7883959044368601E-2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2357.9499999999998</v>
      </c>
      <c r="F81" s="297">
        <v>2345.7000000000003</v>
      </c>
      <c r="G81" s="298">
        <v>2327.2500000000005</v>
      </c>
      <c r="H81" s="298">
        <v>2296.5500000000002</v>
      </c>
      <c r="I81" s="298">
        <v>2278.1000000000004</v>
      </c>
      <c r="J81" s="298">
        <v>2376.4000000000005</v>
      </c>
      <c r="K81" s="298">
        <v>2394.8500000000004</v>
      </c>
      <c r="L81" s="298">
        <v>2425.5500000000006</v>
      </c>
      <c r="M81" s="285">
        <v>2364.15</v>
      </c>
      <c r="N81" s="285">
        <v>2315</v>
      </c>
      <c r="O81" s="300">
        <v>6493500</v>
      </c>
      <c r="P81" s="301">
        <v>-3.9366234688443101E-2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180.35</v>
      </c>
      <c r="F82" s="297">
        <v>178.91666666666666</v>
      </c>
      <c r="G82" s="298">
        <v>175.83333333333331</v>
      </c>
      <c r="H82" s="298">
        <v>171.31666666666666</v>
      </c>
      <c r="I82" s="298">
        <v>168.23333333333332</v>
      </c>
      <c r="J82" s="298">
        <v>183.43333333333331</v>
      </c>
      <c r="K82" s="298">
        <v>186.51666666666662</v>
      </c>
      <c r="L82" s="298">
        <v>191.0333333333333</v>
      </c>
      <c r="M82" s="285">
        <v>182</v>
      </c>
      <c r="N82" s="285">
        <v>174.4</v>
      </c>
      <c r="O82" s="300">
        <v>28067400</v>
      </c>
      <c r="P82" s="301">
        <v>-8.3881412526560756E-2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590.25</v>
      </c>
      <c r="F83" s="297">
        <v>593.30000000000007</v>
      </c>
      <c r="G83" s="298">
        <v>584.05000000000018</v>
      </c>
      <c r="H83" s="298">
        <v>577.85000000000014</v>
      </c>
      <c r="I83" s="298">
        <v>568.60000000000025</v>
      </c>
      <c r="J83" s="298">
        <v>599.50000000000011</v>
      </c>
      <c r="K83" s="298">
        <v>608.74999999999989</v>
      </c>
      <c r="L83" s="298">
        <v>614.95000000000005</v>
      </c>
      <c r="M83" s="285">
        <v>602.54999999999995</v>
      </c>
      <c r="N83" s="285">
        <v>587.1</v>
      </c>
      <c r="O83" s="300">
        <v>89344750</v>
      </c>
      <c r="P83" s="301">
        <v>-2.1725056834434892E-2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1451.45</v>
      </c>
      <c r="F84" s="297">
        <v>1433.9166666666667</v>
      </c>
      <c r="G84" s="298">
        <v>1408.8333333333335</v>
      </c>
      <c r="H84" s="298">
        <v>1366.2166666666667</v>
      </c>
      <c r="I84" s="298">
        <v>1341.1333333333334</v>
      </c>
      <c r="J84" s="298">
        <v>1476.5333333333335</v>
      </c>
      <c r="K84" s="298">
        <v>1501.616666666667</v>
      </c>
      <c r="L84" s="298">
        <v>1544.2333333333336</v>
      </c>
      <c r="M84" s="285">
        <v>1459</v>
      </c>
      <c r="N84" s="285">
        <v>1391.3</v>
      </c>
      <c r="O84" s="300">
        <v>1201050</v>
      </c>
      <c r="P84" s="301">
        <v>4.9777117384843979E-2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543.29999999999995</v>
      </c>
      <c r="F85" s="297">
        <v>531.94999999999993</v>
      </c>
      <c r="G85" s="298">
        <v>518.39999999999986</v>
      </c>
      <c r="H85" s="298">
        <v>493.49999999999994</v>
      </c>
      <c r="I85" s="298">
        <v>479.94999999999987</v>
      </c>
      <c r="J85" s="298">
        <v>556.84999999999991</v>
      </c>
      <c r="K85" s="298">
        <v>570.39999999999986</v>
      </c>
      <c r="L85" s="298">
        <v>595.29999999999984</v>
      </c>
      <c r="M85" s="285">
        <v>545.5</v>
      </c>
      <c r="N85" s="285">
        <v>507.05</v>
      </c>
      <c r="O85" s="300">
        <v>10045500</v>
      </c>
      <c r="P85" s="301">
        <v>-9.7589826999852133E-3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8.5</v>
      </c>
      <c r="F86" s="297">
        <v>8.5166666666666675</v>
      </c>
      <c r="G86" s="298">
        <v>8.4333333333333353</v>
      </c>
      <c r="H86" s="298">
        <v>8.3666666666666671</v>
      </c>
      <c r="I86" s="298">
        <v>8.283333333333335</v>
      </c>
      <c r="J86" s="298">
        <v>8.5833333333333357</v>
      </c>
      <c r="K86" s="298">
        <v>8.6666666666666679</v>
      </c>
      <c r="L86" s="298">
        <v>8.7333333333333361</v>
      </c>
      <c r="M86" s="285">
        <v>8.6</v>
      </c>
      <c r="N86" s="285">
        <v>8.4499999999999993</v>
      </c>
      <c r="O86" s="300">
        <v>697830000</v>
      </c>
      <c r="P86" s="301">
        <v>-9.5380029806259314E-3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52.3</v>
      </c>
      <c r="F87" s="297">
        <v>52.25</v>
      </c>
      <c r="G87" s="298">
        <v>51.7</v>
      </c>
      <c r="H87" s="298">
        <v>51.1</v>
      </c>
      <c r="I87" s="298">
        <v>50.550000000000004</v>
      </c>
      <c r="J87" s="298">
        <v>52.85</v>
      </c>
      <c r="K87" s="298">
        <v>53.4</v>
      </c>
      <c r="L87" s="298">
        <v>54</v>
      </c>
      <c r="M87" s="285">
        <v>52.8</v>
      </c>
      <c r="N87" s="285">
        <v>51.65</v>
      </c>
      <c r="O87" s="300">
        <v>184851000</v>
      </c>
      <c r="P87" s="301">
        <v>-7.2368421052631582E-2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510.35</v>
      </c>
      <c r="F88" s="297">
        <v>512.1</v>
      </c>
      <c r="G88" s="298">
        <v>506.25</v>
      </c>
      <c r="H88" s="298">
        <v>502.15</v>
      </c>
      <c r="I88" s="298">
        <v>496.29999999999995</v>
      </c>
      <c r="J88" s="298">
        <v>516.20000000000005</v>
      </c>
      <c r="K88" s="298">
        <v>522.05000000000018</v>
      </c>
      <c r="L88" s="298">
        <v>526.15000000000009</v>
      </c>
      <c r="M88" s="285">
        <v>517.95000000000005</v>
      </c>
      <c r="N88" s="285">
        <v>508</v>
      </c>
      <c r="O88" s="300">
        <v>4940375</v>
      </c>
      <c r="P88" s="301">
        <v>7.0067264573991034E-3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1569.1</v>
      </c>
      <c r="F89" s="297">
        <v>1567.0833333333333</v>
      </c>
      <c r="G89" s="298">
        <v>1552.0666666666666</v>
      </c>
      <c r="H89" s="298">
        <v>1535.0333333333333</v>
      </c>
      <c r="I89" s="298">
        <v>1520.0166666666667</v>
      </c>
      <c r="J89" s="298">
        <v>1584.1166666666666</v>
      </c>
      <c r="K89" s="298">
        <v>1599.1333333333334</v>
      </c>
      <c r="L89" s="298">
        <v>1616.1666666666665</v>
      </c>
      <c r="M89" s="285">
        <v>1582.1</v>
      </c>
      <c r="N89" s="285">
        <v>1550.05</v>
      </c>
      <c r="O89" s="300">
        <v>4768000</v>
      </c>
      <c r="P89" s="301">
        <v>-7.3352195326417268E-4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860.35</v>
      </c>
      <c r="F90" s="297">
        <v>861.31666666666672</v>
      </c>
      <c r="G90" s="298">
        <v>849.93333333333339</v>
      </c>
      <c r="H90" s="298">
        <v>839.51666666666665</v>
      </c>
      <c r="I90" s="298">
        <v>828.13333333333333</v>
      </c>
      <c r="J90" s="298">
        <v>871.73333333333346</v>
      </c>
      <c r="K90" s="298">
        <v>883.1166666666669</v>
      </c>
      <c r="L90" s="298">
        <v>893.53333333333353</v>
      </c>
      <c r="M90" s="285">
        <v>872.7</v>
      </c>
      <c r="N90" s="285">
        <v>850.9</v>
      </c>
      <c r="O90" s="300">
        <v>20615400</v>
      </c>
      <c r="P90" s="301">
        <v>-8.3553400580111698E-3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248.2</v>
      </c>
      <c r="F91" s="297">
        <v>250.33333333333334</v>
      </c>
      <c r="G91" s="298">
        <v>245.16666666666669</v>
      </c>
      <c r="H91" s="298">
        <v>242.13333333333335</v>
      </c>
      <c r="I91" s="298">
        <v>236.9666666666667</v>
      </c>
      <c r="J91" s="298">
        <v>253.36666666666667</v>
      </c>
      <c r="K91" s="298">
        <v>258.53333333333336</v>
      </c>
      <c r="L91" s="298">
        <v>261.56666666666666</v>
      </c>
      <c r="M91" s="285">
        <v>255.5</v>
      </c>
      <c r="N91" s="285">
        <v>247.3</v>
      </c>
      <c r="O91" s="300">
        <v>12098800</v>
      </c>
      <c r="P91" s="301">
        <v>-6.894966674327741E-3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1342.55</v>
      </c>
      <c r="F92" s="425">
        <v>1338.6333333333332</v>
      </c>
      <c r="G92" s="426">
        <v>1327.4166666666665</v>
      </c>
      <c r="H92" s="426">
        <v>1312.2833333333333</v>
      </c>
      <c r="I92" s="426">
        <v>1301.0666666666666</v>
      </c>
      <c r="J92" s="426">
        <v>1353.7666666666664</v>
      </c>
      <c r="K92" s="426">
        <v>1364.9833333333331</v>
      </c>
      <c r="L92" s="426">
        <v>1380.1166666666663</v>
      </c>
      <c r="M92" s="427">
        <v>1349.85</v>
      </c>
      <c r="N92" s="427">
        <v>1323.5</v>
      </c>
      <c r="O92" s="428">
        <v>31416600</v>
      </c>
      <c r="P92" s="429">
        <v>-3.3929889298892991E-2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88.25</v>
      </c>
      <c r="F93" s="297">
        <v>88.383333333333326</v>
      </c>
      <c r="G93" s="298">
        <v>87.816666666666649</v>
      </c>
      <c r="H93" s="298">
        <v>87.383333333333326</v>
      </c>
      <c r="I93" s="298">
        <v>86.816666666666649</v>
      </c>
      <c r="J93" s="298">
        <v>88.816666666666649</v>
      </c>
      <c r="K93" s="298">
        <v>89.383333333333312</v>
      </c>
      <c r="L93" s="298">
        <v>89.816666666666649</v>
      </c>
      <c r="M93" s="285">
        <v>88.95</v>
      </c>
      <c r="N93" s="285">
        <v>87.95</v>
      </c>
      <c r="O93" s="300">
        <v>63765000</v>
      </c>
      <c r="P93" s="301">
        <v>1.0090609555189456E-2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1734.5</v>
      </c>
      <c r="F94" s="297">
        <v>1730.8</v>
      </c>
      <c r="G94" s="298">
        <v>1718.8</v>
      </c>
      <c r="H94" s="298">
        <v>1703.1</v>
      </c>
      <c r="I94" s="298">
        <v>1691.1</v>
      </c>
      <c r="J94" s="298">
        <v>1746.5</v>
      </c>
      <c r="K94" s="298">
        <v>1758.5</v>
      </c>
      <c r="L94" s="298">
        <v>1774.2</v>
      </c>
      <c r="M94" s="285">
        <v>1742.8</v>
      </c>
      <c r="N94" s="285">
        <v>1715.1</v>
      </c>
      <c r="O94" s="300">
        <v>1554150</v>
      </c>
      <c r="P94" s="301">
        <v>8.8797814207650275E-2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205.55</v>
      </c>
      <c r="F95" s="297">
        <v>205.63333333333335</v>
      </c>
      <c r="G95" s="298">
        <v>204.7166666666667</v>
      </c>
      <c r="H95" s="298">
        <v>203.88333333333335</v>
      </c>
      <c r="I95" s="298">
        <v>202.9666666666667</v>
      </c>
      <c r="J95" s="298">
        <v>206.4666666666667</v>
      </c>
      <c r="K95" s="298">
        <v>207.38333333333338</v>
      </c>
      <c r="L95" s="298">
        <v>208.2166666666667</v>
      </c>
      <c r="M95" s="285">
        <v>206.55</v>
      </c>
      <c r="N95" s="285">
        <v>204.8</v>
      </c>
      <c r="O95" s="300">
        <v>135548800</v>
      </c>
      <c r="P95" s="301">
        <v>2.9930947286520133E-2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443.9</v>
      </c>
      <c r="F96" s="297">
        <v>444.5</v>
      </c>
      <c r="G96" s="298">
        <v>437.95</v>
      </c>
      <c r="H96" s="298">
        <v>432</v>
      </c>
      <c r="I96" s="298">
        <v>425.45</v>
      </c>
      <c r="J96" s="298">
        <v>450.45</v>
      </c>
      <c r="K96" s="298">
        <v>456.99999999999994</v>
      </c>
      <c r="L96" s="298">
        <v>462.95</v>
      </c>
      <c r="M96" s="285">
        <v>451.05</v>
      </c>
      <c r="N96" s="285">
        <v>438.55</v>
      </c>
      <c r="O96" s="300">
        <v>33080000</v>
      </c>
      <c r="P96" s="301">
        <v>5.2162849872773538E-2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656.65</v>
      </c>
      <c r="F97" s="297">
        <v>651.81666666666661</v>
      </c>
      <c r="G97" s="298">
        <v>642.33333333333326</v>
      </c>
      <c r="H97" s="298">
        <v>628.01666666666665</v>
      </c>
      <c r="I97" s="298">
        <v>618.5333333333333</v>
      </c>
      <c r="J97" s="298">
        <v>666.13333333333321</v>
      </c>
      <c r="K97" s="298">
        <v>675.61666666666656</v>
      </c>
      <c r="L97" s="298">
        <v>689.93333333333317</v>
      </c>
      <c r="M97" s="285">
        <v>661.3</v>
      </c>
      <c r="N97" s="285">
        <v>637.5</v>
      </c>
      <c r="O97" s="300">
        <v>36525600</v>
      </c>
      <c r="P97" s="301">
        <v>5.09633312616532E-2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2891.1</v>
      </c>
      <c r="F98" s="297">
        <v>2867.7666666666664</v>
      </c>
      <c r="G98" s="298">
        <v>2830.5333333333328</v>
      </c>
      <c r="H98" s="298">
        <v>2769.9666666666662</v>
      </c>
      <c r="I98" s="298">
        <v>2732.7333333333327</v>
      </c>
      <c r="J98" s="298">
        <v>2928.333333333333</v>
      </c>
      <c r="K98" s="298">
        <v>2965.5666666666666</v>
      </c>
      <c r="L98" s="298">
        <v>3026.1333333333332</v>
      </c>
      <c r="M98" s="285">
        <v>2905</v>
      </c>
      <c r="N98" s="285">
        <v>2807.2</v>
      </c>
      <c r="O98" s="300">
        <v>1496000</v>
      </c>
      <c r="P98" s="301">
        <v>5.2074584243238702E-3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1761</v>
      </c>
      <c r="F99" s="297">
        <v>1758.7666666666667</v>
      </c>
      <c r="G99" s="298">
        <v>1737.2333333333333</v>
      </c>
      <c r="H99" s="298">
        <v>1713.4666666666667</v>
      </c>
      <c r="I99" s="298">
        <v>1691.9333333333334</v>
      </c>
      <c r="J99" s="298">
        <v>1782.5333333333333</v>
      </c>
      <c r="K99" s="298">
        <v>1804.0666666666666</v>
      </c>
      <c r="L99" s="298">
        <v>1827.8333333333333</v>
      </c>
      <c r="M99" s="285">
        <v>1780.3</v>
      </c>
      <c r="N99" s="285">
        <v>1735</v>
      </c>
      <c r="O99" s="300">
        <v>12104800</v>
      </c>
      <c r="P99" s="301">
        <v>1.7757449384542948E-2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87.75</v>
      </c>
      <c r="F100" s="297">
        <v>88.766666666666666</v>
      </c>
      <c r="G100" s="298">
        <v>86.433333333333337</v>
      </c>
      <c r="H100" s="298">
        <v>85.116666666666674</v>
      </c>
      <c r="I100" s="298">
        <v>82.783333333333346</v>
      </c>
      <c r="J100" s="298">
        <v>90.083333333333329</v>
      </c>
      <c r="K100" s="298">
        <v>92.416666666666671</v>
      </c>
      <c r="L100" s="298">
        <v>93.73333333333332</v>
      </c>
      <c r="M100" s="285">
        <v>91.1</v>
      </c>
      <c r="N100" s="285">
        <v>87.45</v>
      </c>
      <c r="O100" s="300">
        <v>33857656</v>
      </c>
      <c r="P100" s="301">
        <v>6.4534231200897865E-2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2841.95</v>
      </c>
      <c r="F101" s="297">
        <v>2869.0666666666671</v>
      </c>
      <c r="G101" s="298">
        <v>2809.3833333333341</v>
      </c>
      <c r="H101" s="298">
        <v>2776.8166666666671</v>
      </c>
      <c r="I101" s="298">
        <v>2717.1333333333341</v>
      </c>
      <c r="J101" s="298">
        <v>2901.6333333333341</v>
      </c>
      <c r="K101" s="298">
        <v>2961.3166666666675</v>
      </c>
      <c r="L101" s="298">
        <v>2993.8833333333341</v>
      </c>
      <c r="M101" s="285">
        <v>2928.75</v>
      </c>
      <c r="N101" s="285">
        <v>2836.5</v>
      </c>
      <c r="O101" s="300">
        <v>509500</v>
      </c>
      <c r="P101" s="301">
        <v>7.91295746785361E-3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397.85</v>
      </c>
      <c r="F102" s="297">
        <v>396.7</v>
      </c>
      <c r="G102" s="298">
        <v>394.04999999999995</v>
      </c>
      <c r="H102" s="298">
        <v>390.24999999999994</v>
      </c>
      <c r="I102" s="298">
        <v>387.59999999999991</v>
      </c>
      <c r="J102" s="298">
        <v>400.5</v>
      </c>
      <c r="K102" s="298">
        <v>403.15</v>
      </c>
      <c r="L102" s="298">
        <v>406.95000000000005</v>
      </c>
      <c r="M102" s="285">
        <v>399.35</v>
      </c>
      <c r="N102" s="285">
        <v>392.9</v>
      </c>
      <c r="O102" s="300">
        <v>7372000</v>
      </c>
      <c r="P102" s="301">
        <v>0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1337.55</v>
      </c>
      <c r="F103" s="297">
        <v>1335.5333333333333</v>
      </c>
      <c r="G103" s="298">
        <v>1327.1666666666665</v>
      </c>
      <c r="H103" s="298">
        <v>1316.7833333333333</v>
      </c>
      <c r="I103" s="298">
        <v>1308.4166666666665</v>
      </c>
      <c r="J103" s="298">
        <v>1345.9166666666665</v>
      </c>
      <c r="K103" s="298">
        <v>1354.2833333333333</v>
      </c>
      <c r="L103" s="298">
        <v>1364.6666666666665</v>
      </c>
      <c r="M103" s="285">
        <v>1343.9</v>
      </c>
      <c r="N103" s="285">
        <v>1325.15</v>
      </c>
      <c r="O103" s="300">
        <v>15927500</v>
      </c>
      <c r="P103" s="301">
        <v>4.1275092098338469E-2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3944.35</v>
      </c>
      <c r="F104" s="297">
        <v>3951.7666666666664</v>
      </c>
      <c r="G104" s="298">
        <v>3908.5333333333328</v>
      </c>
      <c r="H104" s="298">
        <v>3872.7166666666662</v>
      </c>
      <c r="I104" s="298">
        <v>3829.4833333333327</v>
      </c>
      <c r="J104" s="298">
        <v>3987.583333333333</v>
      </c>
      <c r="K104" s="298">
        <v>4030.8166666666666</v>
      </c>
      <c r="L104" s="298">
        <v>4066.6333333333332</v>
      </c>
      <c r="M104" s="285">
        <v>3995</v>
      </c>
      <c r="N104" s="285">
        <v>3915.95</v>
      </c>
      <c r="O104" s="300">
        <v>421950</v>
      </c>
      <c r="P104" s="301">
        <v>1.9202898550724639E-2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2622.55</v>
      </c>
      <c r="F105" s="297">
        <v>2638.4166666666665</v>
      </c>
      <c r="G105" s="298">
        <v>2594.1333333333332</v>
      </c>
      <c r="H105" s="298">
        <v>2565.7166666666667</v>
      </c>
      <c r="I105" s="298">
        <v>2521.4333333333334</v>
      </c>
      <c r="J105" s="298">
        <v>2666.833333333333</v>
      </c>
      <c r="K105" s="298">
        <v>2711.1166666666668</v>
      </c>
      <c r="L105" s="298">
        <v>2739.5333333333328</v>
      </c>
      <c r="M105" s="285">
        <v>2682.7</v>
      </c>
      <c r="N105" s="285">
        <v>2610</v>
      </c>
      <c r="O105" s="300">
        <v>545400</v>
      </c>
      <c r="P105" s="301">
        <v>-3.3664068036853297E-2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1063.75</v>
      </c>
      <c r="F106" s="297">
        <v>1067.8999999999999</v>
      </c>
      <c r="G106" s="298">
        <v>1052.7999999999997</v>
      </c>
      <c r="H106" s="298">
        <v>1041.8499999999999</v>
      </c>
      <c r="I106" s="298">
        <v>1026.7499999999998</v>
      </c>
      <c r="J106" s="298">
        <v>1078.8499999999997</v>
      </c>
      <c r="K106" s="298">
        <v>1093.9499999999996</v>
      </c>
      <c r="L106" s="298">
        <v>1104.8999999999996</v>
      </c>
      <c r="M106" s="285">
        <v>1083</v>
      </c>
      <c r="N106" s="285">
        <v>1056.95</v>
      </c>
      <c r="O106" s="300">
        <v>9398450</v>
      </c>
      <c r="P106" s="301">
        <v>6.2795777211503458E-3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781.75</v>
      </c>
      <c r="F107" s="297">
        <v>784.48333333333323</v>
      </c>
      <c r="G107" s="298">
        <v>774.96666666666647</v>
      </c>
      <c r="H107" s="298">
        <v>768.18333333333328</v>
      </c>
      <c r="I107" s="298">
        <v>758.66666666666652</v>
      </c>
      <c r="J107" s="298">
        <v>791.26666666666642</v>
      </c>
      <c r="K107" s="298">
        <v>800.78333333333308</v>
      </c>
      <c r="L107" s="298">
        <v>807.56666666666638</v>
      </c>
      <c r="M107" s="285">
        <v>794</v>
      </c>
      <c r="N107" s="285">
        <v>777.7</v>
      </c>
      <c r="O107" s="300">
        <v>10687600</v>
      </c>
      <c r="P107" s="301">
        <v>0.14076509264793782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162.55000000000001</v>
      </c>
      <c r="F108" s="297">
        <v>166.36666666666665</v>
      </c>
      <c r="G108" s="298">
        <v>156.6333333333333</v>
      </c>
      <c r="H108" s="298">
        <v>150.71666666666664</v>
      </c>
      <c r="I108" s="298">
        <v>140.98333333333329</v>
      </c>
      <c r="J108" s="298">
        <v>172.2833333333333</v>
      </c>
      <c r="K108" s="298">
        <v>182.01666666666665</v>
      </c>
      <c r="L108" s="298">
        <v>187.93333333333331</v>
      </c>
      <c r="M108" s="285">
        <v>176.1</v>
      </c>
      <c r="N108" s="285">
        <v>160.44999999999999</v>
      </c>
      <c r="O108" s="300">
        <v>24112000</v>
      </c>
      <c r="P108" s="301">
        <v>0.35980148883374691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146.6</v>
      </c>
      <c r="F109" s="297">
        <v>147.21666666666667</v>
      </c>
      <c r="G109" s="298">
        <v>145.33333333333334</v>
      </c>
      <c r="H109" s="298">
        <v>144.06666666666666</v>
      </c>
      <c r="I109" s="298">
        <v>142.18333333333334</v>
      </c>
      <c r="J109" s="298">
        <v>148.48333333333335</v>
      </c>
      <c r="K109" s="298">
        <v>150.36666666666667</v>
      </c>
      <c r="L109" s="298">
        <v>151.63333333333335</v>
      </c>
      <c r="M109" s="285">
        <v>149.1</v>
      </c>
      <c r="N109" s="285">
        <v>145.94999999999999</v>
      </c>
      <c r="O109" s="300">
        <v>28332000</v>
      </c>
      <c r="P109" s="301">
        <v>2.4517248860924278E-2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406.1</v>
      </c>
      <c r="F110" s="297">
        <v>408.16666666666669</v>
      </c>
      <c r="G110" s="298">
        <v>402.48333333333335</v>
      </c>
      <c r="H110" s="298">
        <v>398.86666666666667</v>
      </c>
      <c r="I110" s="298">
        <v>393.18333333333334</v>
      </c>
      <c r="J110" s="298">
        <v>411.78333333333336</v>
      </c>
      <c r="K110" s="298">
        <v>417.46666666666664</v>
      </c>
      <c r="L110" s="298">
        <v>421.08333333333337</v>
      </c>
      <c r="M110" s="285">
        <v>413.85</v>
      </c>
      <c r="N110" s="285">
        <v>404.55</v>
      </c>
      <c r="O110" s="300">
        <v>8016000</v>
      </c>
      <c r="P110" s="301">
        <v>5.557018698972873E-2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6631.6</v>
      </c>
      <c r="F111" s="297">
        <v>6667.0166666666664</v>
      </c>
      <c r="G111" s="298">
        <v>6554.583333333333</v>
      </c>
      <c r="H111" s="298">
        <v>6477.5666666666666</v>
      </c>
      <c r="I111" s="298">
        <v>6365.1333333333332</v>
      </c>
      <c r="J111" s="298">
        <v>6744.0333333333328</v>
      </c>
      <c r="K111" s="298">
        <v>6856.4666666666672</v>
      </c>
      <c r="L111" s="298">
        <v>6933.4833333333327</v>
      </c>
      <c r="M111" s="285">
        <v>6779.45</v>
      </c>
      <c r="N111" s="285">
        <v>6590</v>
      </c>
      <c r="O111" s="300">
        <v>2957800</v>
      </c>
      <c r="P111" s="301">
        <v>7.1239723298685304E-2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519.6</v>
      </c>
      <c r="F112" s="297">
        <v>521.43333333333339</v>
      </c>
      <c r="G112" s="298">
        <v>516.26666666666677</v>
      </c>
      <c r="H112" s="298">
        <v>512.93333333333339</v>
      </c>
      <c r="I112" s="298">
        <v>507.76666666666677</v>
      </c>
      <c r="J112" s="298">
        <v>524.76666666666677</v>
      </c>
      <c r="K112" s="298">
        <v>529.93333333333328</v>
      </c>
      <c r="L112" s="298">
        <v>533.26666666666677</v>
      </c>
      <c r="M112" s="285">
        <v>526.6</v>
      </c>
      <c r="N112" s="285">
        <v>518.1</v>
      </c>
      <c r="O112" s="300">
        <v>13823750</v>
      </c>
      <c r="P112" s="301">
        <v>4.5274102079395084E-2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881.05</v>
      </c>
      <c r="F113" s="297">
        <v>875.94999999999993</v>
      </c>
      <c r="G113" s="298">
        <v>862.09999999999991</v>
      </c>
      <c r="H113" s="298">
        <v>843.15</v>
      </c>
      <c r="I113" s="298">
        <v>829.3</v>
      </c>
      <c r="J113" s="298">
        <v>894.89999999999986</v>
      </c>
      <c r="K113" s="298">
        <v>908.75</v>
      </c>
      <c r="L113" s="298">
        <v>927.69999999999982</v>
      </c>
      <c r="M113" s="285">
        <v>889.8</v>
      </c>
      <c r="N113" s="285">
        <v>857</v>
      </c>
      <c r="O113" s="300">
        <v>2476500</v>
      </c>
      <c r="P113" s="301">
        <v>6.9623806850084222E-2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1105.45</v>
      </c>
      <c r="F114" s="297">
        <v>1108.5833333333333</v>
      </c>
      <c r="G114" s="298">
        <v>1097.1666666666665</v>
      </c>
      <c r="H114" s="298">
        <v>1088.8833333333332</v>
      </c>
      <c r="I114" s="298">
        <v>1077.4666666666665</v>
      </c>
      <c r="J114" s="298">
        <v>1116.8666666666666</v>
      </c>
      <c r="K114" s="298">
        <v>1128.2833333333331</v>
      </c>
      <c r="L114" s="298">
        <v>1136.5666666666666</v>
      </c>
      <c r="M114" s="285">
        <v>1120</v>
      </c>
      <c r="N114" s="285">
        <v>1100.3</v>
      </c>
      <c r="O114" s="300">
        <v>1488000</v>
      </c>
      <c r="P114" s="301">
        <v>-1.6653449643140365E-2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2067.1</v>
      </c>
      <c r="F115" s="297">
        <v>2056.3166666666671</v>
      </c>
      <c r="G115" s="298">
        <v>2034.8833333333341</v>
      </c>
      <c r="H115" s="298">
        <v>2002.666666666667</v>
      </c>
      <c r="I115" s="298">
        <v>1981.233333333334</v>
      </c>
      <c r="J115" s="298">
        <v>2088.5333333333342</v>
      </c>
      <c r="K115" s="298">
        <v>2109.9666666666676</v>
      </c>
      <c r="L115" s="298">
        <v>2142.1833333333343</v>
      </c>
      <c r="M115" s="285">
        <v>2077.75</v>
      </c>
      <c r="N115" s="285">
        <v>2024.1</v>
      </c>
      <c r="O115" s="300">
        <v>2436800</v>
      </c>
      <c r="P115" s="301">
        <v>2.1119678176332552E-2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212.85</v>
      </c>
      <c r="F116" s="297">
        <v>213.88333333333333</v>
      </c>
      <c r="G116" s="298">
        <v>210.36666666666665</v>
      </c>
      <c r="H116" s="298">
        <v>207.88333333333333</v>
      </c>
      <c r="I116" s="298">
        <v>204.36666666666665</v>
      </c>
      <c r="J116" s="298">
        <v>216.36666666666665</v>
      </c>
      <c r="K116" s="298">
        <v>219.8833333333333</v>
      </c>
      <c r="L116" s="298">
        <v>222.36666666666665</v>
      </c>
      <c r="M116" s="285">
        <v>217.4</v>
      </c>
      <c r="N116" s="285">
        <v>211.4</v>
      </c>
      <c r="O116" s="300">
        <v>29834000</v>
      </c>
      <c r="P116" s="301">
        <v>1.5729265967588179E-2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1724.75</v>
      </c>
      <c r="F117" s="297">
        <v>1751.7333333333333</v>
      </c>
      <c r="G117" s="298">
        <v>1693.4666666666667</v>
      </c>
      <c r="H117" s="298">
        <v>1662.1833333333334</v>
      </c>
      <c r="I117" s="298">
        <v>1603.9166666666667</v>
      </c>
      <c r="J117" s="298">
        <v>1783.0166666666667</v>
      </c>
      <c r="K117" s="298">
        <v>1841.2833333333335</v>
      </c>
      <c r="L117" s="298">
        <v>1872.5666666666666</v>
      </c>
      <c r="M117" s="285">
        <v>1810</v>
      </c>
      <c r="N117" s="285">
        <v>1720.45</v>
      </c>
      <c r="O117" s="300">
        <v>489125</v>
      </c>
      <c r="P117" s="301">
        <v>7.7308518253400141E-2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77889.7</v>
      </c>
      <c r="F118" s="297">
        <v>78376.55</v>
      </c>
      <c r="G118" s="298">
        <v>77263.150000000009</v>
      </c>
      <c r="H118" s="298">
        <v>76636.600000000006</v>
      </c>
      <c r="I118" s="298">
        <v>75523.200000000012</v>
      </c>
      <c r="J118" s="298">
        <v>79003.100000000006</v>
      </c>
      <c r="K118" s="298">
        <v>80116.5</v>
      </c>
      <c r="L118" s="298">
        <v>80743.05</v>
      </c>
      <c r="M118" s="285">
        <v>79489.95</v>
      </c>
      <c r="N118" s="285">
        <v>77750</v>
      </c>
      <c r="O118" s="300">
        <v>44000</v>
      </c>
      <c r="P118" s="301">
        <v>1.8990273274664196E-2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1178.3</v>
      </c>
      <c r="F119" s="297">
        <v>1188.7333333333333</v>
      </c>
      <c r="G119" s="298">
        <v>1163.9166666666667</v>
      </c>
      <c r="H119" s="298">
        <v>1149.5333333333333</v>
      </c>
      <c r="I119" s="298">
        <v>1124.7166666666667</v>
      </c>
      <c r="J119" s="298">
        <v>1203.1166666666668</v>
      </c>
      <c r="K119" s="298">
        <v>1227.9333333333334</v>
      </c>
      <c r="L119" s="298">
        <v>1242.3166666666668</v>
      </c>
      <c r="M119" s="285">
        <v>1213.55</v>
      </c>
      <c r="N119" s="285">
        <v>1174.3499999999999</v>
      </c>
      <c r="O119" s="300">
        <v>3045750</v>
      </c>
      <c r="P119" s="301">
        <v>2.3695487774136628E-2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331.7</v>
      </c>
      <c r="F120" s="297">
        <v>330.91666666666669</v>
      </c>
      <c r="G120" s="298">
        <v>328.38333333333338</v>
      </c>
      <c r="H120" s="298">
        <v>325.06666666666672</v>
      </c>
      <c r="I120" s="298">
        <v>322.53333333333342</v>
      </c>
      <c r="J120" s="298">
        <v>334.23333333333335</v>
      </c>
      <c r="K120" s="298">
        <v>336.76666666666665</v>
      </c>
      <c r="L120" s="298">
        <v>340.08333333333331</v>
      </c>
      <c r="M120" s="285">
        <v>333.45</v>
      </c>
      <c r="N120" s="285">
        <v>327.60000000000002</v>
      </c>
      <c r="O120" s="300">
        <v>2641600</v>
      </c>
      <c r="P120" s="301">
        <v>4.8919949174078783E-2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57.95</v>
      </c>
      <c r="F121" s="297">
        <v>57.916666666666664</v>
      </c>
      <c r="G121" s="298">
        <v>57.083333333333329</v>
      </c>
      <c r="H121" s="298">
        <v>56.216666666666661</v>
      </c>
      <c r="I121" s="298">
        <v>55.383333333333326</v>
      </c>
      <c r="J121" s="298">
        <v>58.783333333333331</v>
      </c>
      <c r="K121" s="298">
        <v>59.61666666666666</v>
      </c>
      <c r="L121" s="298">
        <v>60.483333333333334</v>
      </c>
      <c r="M121" s="285">
        <v>58.75</v>
      </c>
      <c r="N121" s="285">
        <v>57.05</v>
      </c>
      <c r="O121" s="300">
        <v>86496000</v>
      </c>
      <c r="P121" s="301">
        <v>2.539298669891173E-2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4894.55</v>
      </c>
      <c r="F122" s="297">
        <v>4893.2666666666664</v>
      </c>
      <c r="G122" s="298">
        <v>4836.833333333333</v>
      </c>
      <c r="H122" s="298">
        <v>4779.1166666666668</v>
      </c>
      <c r="I122" s="298">
        <v>4722.6833333333334</v>
      </c>
      <c r="J122" s="298">
        <v>4950.9833333333327</v>
      </c>
      <c r="K122" s="298">
        <v>5007.416666666667</v>
      </c>
      <c r="L122" s="298">
        <v>5065.1333333333323</v>
      </c>
      <c r="M122" s="285">
        <v>4949.7</v>
      </c>
      <c r="N122" s="285">
        <v>4835.55</v>
      </c>
      <c r="O122" s="300">
        <v>1423250</v>
      </c>
      <c r="P122" s="301">
        <v>-1.4881467381899983E-2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3203.45</v>
      </c>
      <c r="F123" s="297">
        <v>3220.1166666666668</v>
      </c>
      <c r="G123" s="298">
        <v>3161.3333333333335</v>
      </c>
      <c r="H123" s="298">
        <v>3119.2166666666667</v>
      </c>
      <c r="I123" s="298">
        <v>3060.4333333333334</v>
      </c>
      <c r="J123" s="298">
        <v>3262.2333333333336</v>
      </c>
      <c r="K123" s="298">
        <v>3321.0166666666664</v>
      </c>
      <c r="L123" s="298">
        <v>3363.1333333333337</v>
      </c>
      <c r="M123" s="285">
        <v>3278.9</v>
      </c>
      <c r="N123" s="285">
        <v>3178</v>
      </c>
      <c r="O123" s="300">
        <v>321975</v>
      </c>
      <c r="P123" s="301">
        <v>-7.9150579150579145E-2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16762.099999999999</v>
      </c>
      <c r="F124" s="297">
        <v>16711.766666666666</v>
      </c>
      <c r="G124" s="298">
        <v>16638.533333333333</v>
      </c>
      <c r="H124" s="298">
        <v>16514.966666666667</v>
      </c>
      <c r="I124" s="298">
        <v>16441.733333333334</v>
      </c>
      <c r="J124" s="298">
        <v>16835.333333333332</v>
      </c>
      <c r="K124" s="298">
        <v>16908.566666666662</v>
      </c>
      <c r="L124" s="298">
        <v>17032.133333333331</v>
      </c>
      <c r="M124" s="285">
        <v>16785</v>
      </c>
      <c r="N124" s="285">
        <v>16588.2</v>
      </c>
      <c r="O124" s="300">
        <v>317000</v>
      </c>
      <c r="P124" s="301">
        <v>-3.8374033065372362E-2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142.75</v>
      </c>
      <c r="F125" s="297">
        <v>141.63333333333335</v>
      </c>
      <c r="G125" s="298">
        <v>139.41666666666671</v>
      </c>
      <c r="H125" s="298">
        <v>136.08333333333337</v>
      </c>
      <c r="I125" s="298">
        <v>133.86666666666673</v>
      </c>
      <c r="J125" s="298">
        <v>144.9666666666667</v>
      </c>
      <c r="K125" s="298">
        <v>147.18333333333334</v>
      </c>
      <c r="L125" s="298">
        <v>150.51666666666668</v>
      </c>
      <c r="M125" s="285">
        <v>143.85</v>
      </c>
      <c r="N125" s="285">
        <v>138.30000000000001</v>
      </c>
      <c r="O125" s="300">
        <v>50719000</v>
      </c>
      <c r="P125" s="301">
        <v>3.4294302500341579E-2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102.55</v>
      </c>
      <c r="F126" s="297">
        <v>102.31666666666666</v>
      </c>
      <c r="G126" s="298">
        <v>101.28333333333333</v>
      </c>
      <c r="H126" s="298">
        <v>100.01666666666667</v>
      </c>
      <c r="I126" s="298">
        <v>98.983333333333334</v>
      </c>
      <c r="J126" s="298">
        <v>103.58333333333333</v>
      </c>
      <c r="K126" s="298">
        <v>104.61666666666666</v>
      </c>
      <c r="L126" s="298">
        <v>105.88333333333333</v>
      </c>
      <c r="M126" s="285">
        <v>103.35</v>
      </c>
      <c r="N126" s="285">
        <v>101.05</v>
      </c>
      <c r="O126" s="300">
        <v>76083600</v>
      </c>
      <c r="P126" s="301">
        <v>-2.2411015087153947E-2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</v>
      </c>
      <c r="F127" s="297">
        <v>103.73333333333333</v>
      </c>
      <c r="G127" s="298">
        <v>101.96666666666667</v>
      </c>
      <c r="H127" s="298">
        <v>100.93333333333334</v>
      </c>
      <c r="I127" s="298">
        <v>99.166666666666671</v>
      </c>
      <c r="J127" s="298">
        <v>104.76666666666667</v>
      </c>
      <c r="K127" s="298">
        <v>106.53333333333335</v>
      </c>
      <c r="L127" s="298">
        <v>107.56666666666666</v>
      </c>
      <c r="M127" s="285">
        <v>105.5</v>
      </c>
      <c r="N127" s="285">
        <v>102.7</v>
      </c>
      <c r="O127" s="300">
        <v>43004500</v>
      </c>
      <c r="P127" s="301">
        <v>9.6387907341970946E-2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30383.3</v>
      </c>
      <c r="F128" s="297">
        <v>30041.466666666664</v>
      </c>
      <c r="G128" s="298">
        <v>29541.533333333326</v>
      </c>
      <c r="H128" s="298">
        <v>28699.766666666663</v>
      </c>
      <c r="I128" s="298">
        <v>28199.833333333325</v>
      </c>
      <c r="J128" s="298">
        <v>30883.233333333326</v>
      </c>
      <c r="K128" s="298">
        <v>31383.166666666668</v>
      </c>
      <c r="L128" s="298">
        <v>32224.933333333327</v>
      </c>
      <c r="M128" s="285">
        <v>30541.4</v>
      </c>
      <c r="N128" s="285">
        <v>29199.7</v>
      </c>
      <c r="O128" s="300">
        <v>69210</v>
      </c>
      <c r="P128" s="301">
        <v>0.20595922634605332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1641.7</v>
      </c>
      <c r="F129" s="297">
        <v>1652.0833333333333</v>
      </c>
      <c r="G129" s="298">
        <v>1619.1666666666665</v>
      </c>
      <c r="H129" s="298">
        <v>1596.6333333333332</v>
      </c>
      <c r="I129" s="298">
        <v>1563.7166666666665</v>
      </c>
      <c r="J129" s="298">
        <v>1674.6166666666666</v>
      </c>
      <c r="K129" s="298">
        <v>1707.5333333333331</v>
      </c>
      <c r="L129" s="298">
        <v>1730.0666666666666</v>
      </c>
      <c r="M129" s="285">
        <v>1685</v>
      </c>
      <c r="N129" s="285">
        <v>1629.55</v>
      </c>
      <c r="O129" s="300">
        <v>3724050</v>
      </c>
      <c r="P129" s="301">
        <v>2.1575135787567895E-2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237.75</v>
      </c>
      <c r="F130" s="297">
        <v>236.41666666666666</v>
      </c>
      <c r="G130" s="298">
        <v>234.23333333333332</v>
      </c>
      <c r="H130" s="298">
        <v>230.71666666666667</v>
      </c>
      <c r="I130" s="298">
        <v>228.53333333333333</v>
      </c>
      <c r="J130" s="298">
        <v>239.93333333333331</v>
      </c>
      <c r="K130" s="298">
        <v>242.11666666666665</v>
      </c>
      <c r="L130" s="298">
        <v>245.6333333333333</v>
      </c>
      <c r="M130" s="285">
        <v>238.6</v>
      </c>
      <c r="N130" s="285">
        <v>232.9</v>
      </c>
      <c r="O130" s="300">
        <v>18516000</v>
      </c>
      <c r="P130" s="301">
        <v>2.4058403849344615E-2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107.15</v>
      </c>
      <c r="F131" s="297">
        <v>107.31666666666668</v>
      </c>
      <c r="G131" s="298">
        <v>106.43333333333335</v>
      </c>
      <c r="H131" s="298">
        <v>105.71666666666667</v>
      </c>
      <c r="I131" s="298">
        <v>104.83333333333334</v>
      </c>
      <c r="J131" s="298">
        <v>108.03333333333336</v>
      </c>
      <c r="K131" s="298">
        <v>108.91666666666669</v>
      </c>
      <c r="L131" s="298">
        <v>109.63333333333337</v>
      </c>
      <c r="M131" s="285">
        <v>108.2</v>
      </c>
      <c r="N131" s="285">
        <v>106.6</v>
      </c>
      <c r="O131" s="300">
        <v>36623400</v>
      </c>
      <c r="P131" s="301">
        <v>2.6233495482974288E-2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5164.5</v>
      </c>
      <c r="F132" s="297">
        <v>5163.8166666666666</v>
      </c>
      <c r="G132" s="298">
        <v>5100.6833333333334</v>
      </c>
      <c r="H132" s="298">
        <v>5036.8666666666668</v>
      </c>
      <c r="I132" s="298">
        <v>4973.7333333333336</v>
      </c>
      <c r="J132" s="298">
        <v>5227.6333333333332</v>
      </c>
      <c r="K132" s="298">
        <v>5290.7666666666664</v>
      </c>
      <c r="L132" s="298">
        <v>5354.583333333333</v>
      </c>
      <c r="M132" s="285">
        <v>5226.95</v>
      </c>
      <c r="N132" s="285">
        <v>5100</v>
      </c>
      <c r="O132" s="300">
        <v>290375</v>
      </c>
      <c r="P132" s="301">
        <v>-1.5260703688003391E-2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1835.35</v>
      </c>
      <c r="F133" s="297">
        <v>1820.3</v>
      </c>
      <c r="G133" s="298">
        <v>1799.6</v>
      </c>
      <c r="H133" s="298">
        <v>1763.85</v>
      </c>
      <c r="I133" s="298">
        <v>1743.1499999999999</v>
      </c>
      <c r="J133" s="298">
        <v>1856.05</v>
      </c>
      <c r="K133" s="298">
        <v>1876.7500000000002</v>
      </c>
      <c r="L133" s="298">
        <v>1912.5</v>
      </c>
      <c r="M133" s="285">
        <v>1841</v>
      </c>
      <c r="N133" s="285">
        <v>1784.55</v>
      </c>
      <c r="O133" s="300">
        <v>1975000</v>
      </c>
      <c r="P133" s="301">
        <v>-3.3993641477133775E-2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2512.5</v>
      </c>
      <c r="F134" s="297">
        <v>2526.2000000000003</v>
      </c>
      <c r="G134" s="298">
        <v>2487.9000000000005</v>
      </c>
      <c r="H134" s="298">
        <v>2463.3000000000002</v>
      </c>
      <c r="I134" s="298">
        <v>2425.0000000000005</v>
      </c>
      <c r="J134" s="298">
        <v>2550.8000000000006</v>
      </c>
      <c r="K134" s="298">
        <v>2589.1000000000008</v>
      </c>
      <c r="L134" s="298">
        <v>2613.7000000000007</v>
      </c>
      <c r="M134" s="285">
        <v>2564.5</v>
      </c>
      <c r="N134" s="285">
        <v>2501.6</v>
      </c>
      <c r="O134" s="300">
        <v>481250</v>
      </c>
      <c r="P134" s="301">
        <v>4.5627376425855515E-2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34.5</v>
      </c>
      <c r="F135" s="297">
        <v>34.533333333333331</v>
      </c>
      <c r="G135" s="298">
        <v>34.316666666666663</v>
      </c>
      <c r="H135" s="298">
        <v>34.133333333333333</v>
      </c>
      <c r="I135" s="298">
        <v>33.916666666666664</v>
      </c>
      <c r="J135" s="298">
        <v>34.716666666666661</v>
      </c>
      <c r="K135" s="298">
        <v>34.93333333333333</v>
      </c>
      <c r="L135" s="298">
        <v>35.11666666666666</v>
      </c>
      <c r="M135" s="285">
        <v>34.75</v>
      </c>
      <c r="N135" s="285">
        <v>34.35</v>
      </c>
      <c r="O135" s="300">
        <v>243392000</v>
      </c>
      <c r="P135" s="301">
        <v>5.2952170000692182E-2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215.65</v>
      </c>
      <c r="F136" s="297">
        <v>213.6</v>
      </c>
      <c r="G136" s="298">
        <v>211.1</v>
      </c>
      <c r="H136" s="298">
        <v>206.55</v>
      </c>
      <c r="I136" s="298">
        <v>204.05</v>
      </c>
      <c r="J136" s="298">
        <v>218.14999999999998</v>
      </c>
      <c r="K136" s="298">
        <v>220.64999999999998</v>
      </c>
      <c r="L136" s="298">
        <v>225.19999999999996</v>
      </c>
      <c r="M136" s="285">
        <v>216.1</v>
      </c>
      <c r="N136" s="285">
        <v>209.05</v>
      </c>
      <c r="O136" s="300">
        <v>21752000</v>
      </c>
      <c r="P136" s="301">
        <v>9.7477295660948537E-2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1142.05</v>
      </c>
      <c r="F137" s="297">
        <v>1143.8833333333332</v>
      </c>
      <c r="G137" s="298">
        <v>1119.8666666666663</v>
      </c>
      <c r="H137" s="298">
        <v>1097.6833333333332</v>
      </c>
      <c r="I137" s="298">
        <v>1073.6666666666663</v>
      </c>
      <c r="J137" s="298">
        <v>1166.0666666666664</v>
      </c>
      <c r="K137" s="298">
        <v>1190.0833333333333</v>
      </c>
      <c r="L137" s="298">
        <v>1212.2666666666664</v>
      </c>
      <c r="M137" s="285">
        <v>1167.9000000000001</v>
      </c>
      <c r="N137" s="285">
        <v>1121.7</v>
      </c>
      <c r="O137" s="300">
        <v>2925923</v>
      </c>
      <c r="P137" s="301">
        <v>2.0584894946053377E-2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963.3</v>
      </c>
      <c r="F138" s="297">
        <v>958.56666666666661</v>
      </c>
      <c r="G138" s="298">
        <v>937.73333333333323</v>
      </c>
      <c r="H138" s="298">
        <v>912.16666666666663</v>
      </c>
      <c r="I138" s="298">
        <v>891.33333333333326</v>
      </c>
      <c r="J138" s="298">
        <v>984.13333333333321</v>
      </c>
      <c r="K138" s="298">
        <v>1004.9666666666667</v>
      </c>
      <c r="L138" s="298">
        <v>1030.5333333333333</v>
      </c>
      <c r="M138" s="285">
        <v>979.4</v>
      </c>
      <c r="N138" s="285">
        <v>933</v>
      </c>
      <c r="O138" s="300">
        <v>1817300</v>
      </c>
      <c r="P138" s="301">
        <v>7.0070070070070073E-2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184.75</v>
      </c>
      <c r="F139" s="297">
        <v>183.26666666666665</v>
      </c>
      <c r="G139" s="298">
        <v>181.08333333333331</v>
      </c>
      <c r="H139" s="298">
        <v>177.41666666666666</v>
      </c>
      <c r="I139" s="298">
        <v>175.23333333333332</v>
      </c>
      <c r="J139" s="298">
        <v>186.93333333333331</v>
      </c>
      <c r="K139" s="298">
        <v>189.11666666666665</v>
      </c>
      <c r="L139" s="298">
        <v>192.7833333333333</v>
      </c>
      <c r="M139" s="285">
        <v>185.45</v>
      </c>
      <c r="N139" s="285">
        <v>179.6</v>
      </c>
      <c r="O139" s="300">
        <v>27822600</v>
      </c>
      <c r="P139" s="301">
        <v>-4.906333630686887E-2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128.25</v>
      </c>
      <c r="F140" s="297">
        <v>127.96666666666665</v>
      </c>
      <c r="G140" s="298">
        <v>127.2833333333333</v>
      </c>
      <c r="H140" s="298">
        <v>126.31666666666665</v>
      </c>
      <c r="I140" s="298">
        <v>125.6333333333333</v>
      </c>
      <c r="J140" s="298">
        <v>128.93333333333331</v>
      </c>
      <c r="K140" s="298">
        <v>129.61666666666667</v>
      </c>
      <c r="L140" s="298">
        <v>130.58333333333331</v>
      </c>
      <c r="M140" s="285">
        <v>128.65</v>
      </c>
      <c r="N140" s="285">
        <v>127</v>
      </c>
      <c r="O140" s="300">
        <v>19512000</v>
      </c>
      <c r="P140" s="301">
        <v>-2.1478981282602025E-3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1936.2</v>
      </c>
      <c r="F141" s="297">
        <v>1937.6333333333332</v>
      </c>
      <c r="G141" s="298">
        <v>1911.2666666666664</v>
      </c>
      <c r="H141" s="298">
        <v>1886.3333333333333</v>
      </c>
      <c r="I141" s="298">
        <v>1859.9666666666665</v>
      </c>
      <c r="J141" s="298">
        <v>1962.5666666666664</v>
      </c>
      <c r="K141" s="298">
        <v>1988.9333333333332</v>
      </c>
      <c r="L141" s="298">
        <v>2013.8666666666663</v>
      </c>
      <c r="M141" s="285">
        <v>1964</v>
      </c>
      <c r="N141" s="285">
        <v>1912.7</v>
      </c>
      <c r="O141" s="300">
        <v>28838500</v>
      </c>
      <c r="P141" s="301">
        <v>-3.8820794413938493E-2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100.4</v>
      </c>
      <c r="F142" s="297">
        <v>98.95</v>
      </c>
      <c r="G142" s="298">
        <v>96.550000000000011</v>
      </c>
      <c r="H142" s="298">
        <v>92.7</v>
      </c>
      <c r="I142" s="298">
        <v>90.300000000000011</v>
      </c>
      <c r="J142" s="298">
        <v>102.80000000000001</v>
      </c>
      <c r="K142" s="298">
        <v>105.20000000000002</v>
      </c>
      <c r="L142" s="298">
        <v>109.05000000000001</v>
      </c>
      <c r="M142" s="285">
        <v>101.35</v>
      </c>
      <c r="N142" s="285">
        <v>95.1</v>
      </c>
      <c r="O142" s="300">
        <v>166383000</v>
      </c>
      <c r="P142" s="301">
        <v>0.39442675159235668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941.8</v>
      </c>
      <c r="F143" s="297">
        <v>934.86666666666667</v>
      </c>
      <c r="G143" s="298">
        <v>923.58333333333337</v>
      </c>
      <c r="H143" s="298">
        <v>905.36666666666667</v>
      </c>
      <c r="I143" s="298">
        <v>894.08333333333337</v>
      </c>
      <c r="J143" s="298">
        <v>953.08333333333337</v>
      </c>
      <c r="K143" s="298">
        <v>964.36666666666667</v>
      </c>
      <c r="L143" s="298">
        <v>982.58333333333337</v>
      </c>
      <c r="M143" s="285">
        <v>946.15</v>
      </c>
      <c r="N143" s="285">
        <v>916.65</v>
      </c>
      <c r="O143" s="300">
        <v>5202000</v>
      </c>
      <c r="P143" s="301">
        <v>1.9250551065393095E-2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344.6</v>
      </c>
      <c r="F144" s="297">
        <v>344.38333333333338</v>
      </c>
      <c r="G144" s="298">
        <v>340.91666666666674</v>
      </c>
      <c r="H144" s="298">
        <v>337.23333333333335</v>
      </c>
      <c r="I144" s="298">
        <v>333.76666666666671</v>
      </c>
      <c r="J144" s="298">
        <v>348.06666666666678</v>
      </c>
      <c r="K144" s="298">
        <v>351.53333333333336</v>
      </c>
      <c r="L144" s="298">
        <v>355.21666666666681</v>
      </c>
      <c r="M144" s="285">
        <v>347.85</v>
      </c>
      <c r="N144" s="285">
        <v>340.7</v>
      </c>
      <c r="O144" s="300">
        <v>101775000</v>
      </c>
      <c r="P144" s="301">
        <v>-4.3728355931208548E-3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28154.35</v>
      </c>
      <c r="F145" s="297">
        <v>28175.683333333331</v>
      </c>
      <c r="G145" s="298">
        <v>27984.316666666662</v>
      </c>
      <c r="H145" s="298">
        <v>27814.283333333333</v>
      </c>
      <c r="I145" s="298">
        <v>27622.916666666664</v>
      </c>
      <c r="J145" s="298">
        <v>28345.71666666666</v>
      </c>
      <c r="K145" s="298">
        <v>28537.083333333328</v>
      </c>
      <c r="L145" s="298">
        <v>28707.116666666658</v>
      </c>
      <c r="M145" s="285">
        <v>28367.05</v>
      </c>
      <c r="N145" s="285">
        <v>28005.65</v>
      </c>
      <c r="O145" s="300">
        <v>191350</v>
      </c>
      <c r="P145" s="301">
        <v>3.934942287513116E-3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1815.6</v>
      </c>
      <c r="F146" s="297">
        <v>1818.75</v>
      </c>
      <c r="G146" s="298">
        <v>1800.5</v>
      </c>
      <c r="H146" s="298">
        <v>1785.4</v>
      </c>
      <c r="I146" s="298">
        <v>1767.15</v>
      </c>
      <c r="J146" s="298">
        <v>1833.85</v>
      </c>
      <c r="K146" s="298">
        <v>1852.1</v>
      </c>
      <c r="L146" s="298">
        <v>1867.1999999999998</v>
      </c>
      <c r="M146" s="285">
        <v>1837</v>
      </c>
      <c r="N146" s="285">
        <v>1803.65</v>
      </c>
      <c r="O146" s="300">
        <v>951500</v>
      </c>
      <c r="P146" s="301">
        <v>-3.4598214285714288E-2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6216.45</v>
      </c>
      <c r="F147" s="297">
        <v>6211.8666666666659</v>
      </c>
      <c r="G147" s="298">
        <v>6138.4833333333318</v>
      </c>
      <c r="H147" s="298">
        <v>6060.5166666666655</v>
      </c>
      <c r="I147" s="298">
        <v>5987.1333333333314</v>
      </c>
      <c r="J147" s="298">
        <v>6289.8333333333321</v>
      </c>
      <c r="K147" s="298">
        <v>6363.2166666666653</v>
      </c>
      <c r="L147" s="298">
        <v>6441.1833333333325</v>
      </c>
      <c r="M147" s="285">
        <v>6285.25</v>
      </c>
      <c r="N147" s="285">
        <v>6133.9</v>
      </c>
      <c r="O147" s="300">
        <v>450625</v>
      </c>
      <c r="P147" s="301">
        <v>-7.4339207048458146E-3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1343.4</v>
      </c>
      <c r="F148" s="297">
        <v>1352.6666666666667</v>
      </c>
      <c r="G148" s="298">
        <v>1321.3333333333335</v>
      </c>
      <c r="H148" s="298">
        <v>1299.2666666666667</v>
      </c>
      <c r="I148" s="298">
        <v>1267.9333333333334</v>
      </c>
      <c r="J148" s="298">
        <v>1374.7333333333336</v>
      </c>
      <c r="K148" s="298">
        <v>1406.0666666666671</v>
      </c>
      <c r="L148" s="298">
        <v>1428.1333333333337</v>
      </c>
      <c r="M148" s="285">
        <v>1384</v>
      </c>
      <c r="N148" s="285">
        <v>1330.6</v>
      </c>
      <c r="O148" s="300">
        <v>3834400</v>
      </c>
      <c r="P148" s="301">
        <v>2.9424398625429553E-2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634.25</v>
      </c>
      <c r="F149" s="297">
        <v>636.01666666666665</v>
      </c>
      <c r="G149" s="298">
        <v>628.23333333333335</v>
      </c>
      <c r="H149" s="298">
        <v>622.2166666666667</v>
      </c>
      <c r="I149" s="298">
        <v>614.43333333333339</v>
      </c>
      <c r="J149" s="298">
        <v>642.0333333333333</v>
      </c>
      <c r="K149" s="298">
        <v>649.81666666666661</v>
      </c>
      <c r="L149" s="298">
        <v>655.83333333333326</v>
      </c>
      <c r="M149" s="285">
        <v>643.79999999999995</v>
      </c>
      <c r="N149" s="285">
        <v>630</v>
      </c>
      <c r="O149" s="300">
        <v>41606600</v>
      </c>
      <c r="P149" s="301">
        <v>-1.4915973350127615E-2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466.35</v>
      </c>
      <c r="F150" s="297">
        <v>464.48333333333335</v>
      </c>
      <c r="G150" s="298">
        <v>459.4666666666667</v>
      </c>
      <c r="H150" s="298">
        <v>452.58333333333337</v>
      </c>
      <c r="I150" s="298">
        <v>447.56666666666672</v>
      </c>
      <c r="J150" s="298">
        <v>471.36666666666667</v>
      </c>
      <c r="K150" s="298">
        <v>476.38333333333333</v>
      </c>
      <c r="L150" s="298">
        <v>483.26666666666665</v>
      </c>
      <c r="M150" s="285">
        <v>469.5</v>
      </c>
      <c r="N150" s="285">
        <v>457.6</v>
      </c>
      <c r="O150" s="300">
        <v>13147500</v>
      </c>
      <c r="P150" s="301">
        <v>-1.8806671890742192E-2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734.2</v>
      </c>
      <c r="F151" s="297">
        <v>734.54999999999984</v>
      </c>
      <c r="G151" s="298">
        <v>726.6999999999997</v>
      </c>
      <c r="H151" s="298">
        <v>719.19999999999982</v>
      </c>
      <c r="I151" s="298">
        <v>711.34999999999968</v>
      </c>
      <c r="J151" s="298">
        <v>742.04999999999973</v>
      </c>
      <c r="K151" s="298">
        <v>749.89999999999986</v>
      </c>
      <c r="L151" s="298">
        <v>757.39999999999975</v>
      </c>
      <c r="M151" s="285">
        <v>742.4</v>
      </c>
      <c r="N151" s="285">
        <v>727.05</v>
      </c>
      <c r="O151" s="300">
        <v>9574000</v>
      </c>
      <c r="P151" s="301">
        <v>1.4839940640237439E-2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670.85</v>
      </c>
      <c r="F152" s="297">
        <v>669.6</v>
      </c>
      <c r="G152" s="298">
        <v>663.75</v>
      </c>
      <c r="H152" s="298">
        <v>656.65</v>
      </c>
      <c r="I152" s="298">
        <v>650.79999999999995</v>
      </c>
      <c r="J152" s="298">
        <v>676.7</v>
      </c>
      <c r="K152" s="298">
        <v>682.55000000000018</v>
      </c>
      <c r="L152" s="298">
        <v>689.65000000000009</v>
      </c>
      <c r="M152" s="285">
        <v>675.45</v>
      </c>
      <c r="N152" s="285">
        <v>662.5</v>
      </c>
      <c r="O152" s="300">
        <v>17794350</v>
      </c>
      <c r="P152" s="301">
        <v>1.1821601289629231E-2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295.75</v>
      </c>
      <c r="F153" s="297">
        <v>296.34999999999997</v>
      </c>
      <c r="G153" s="298">
        <v>293.84999999999991</v>
      </c>
      <c r="H153" s="298">
        <v>291.94999999999993</v>
      </c>
      <c r="I153" s="298">
        <v>289.44999999999987</v>
      </c>
      <c r="J153" s="298">
        <v>298.24999999999994</v>
      </c>
      <c r="K153" s="298">
        <v>300.75000000000006</v>
      </c>
      <c r="L153" s="298">
        <v>302.64999999999998</v>
      </c>
      <c r="M153" s="285">
        <v>298.85000000000002</v>
      </c>
      <c r="N153" s="285">
        <v>294.45</v>
      </c>
      <c r="O153" s="300">
        <v>98125500</v>
      </c>
      <c r="P153" s="301">
        <v>-2.5694719565340425E-2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96.55</v>
      </c>
      <c r="F154" s="297">
        <v>96.383333333333326</v>
      </c>
      <c r="G154" s="298">
        <v>95.716666666666654</v>
      </c>
      <c r="H154" s="298">
        <v>94.883333333333326</v>
      </c>
      <c r="I154" s="298">
        <v>94.216666666666654</v>
      </c>
      <c r="J154" s="298">
        <v>97.216666666666654</v>
      </c>
      <c r="K154" s="298">
        <v>97.88333333333334</v>
      </c>
      <c r="L154" s="298">
        <v>98.716666666666654</v>
      </c>
      <c r="M154" s="285">
        <v>97.05</v>
      </c>
      <c r="N154" s="285">
        <v>95.55</v>
      </c>
      <c r="O154" s="300">
        <v>133245000</v>
      </c>
      <c r="P154" s="301">
        <v>-6.0422960725075529E-3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942.9</v>
      </c>
      <c r="F155" s="297">
        <v>943.44999999999993</v>
      </c>
      <c r="G155" s="298">
        <v>929.99999999999989</v>
      </c>
      <c r="H155" s="298">
        <v>917.09999999999991</v>
      </c>
      <c r="I155" s="298">
        <v>903.64999999999986</v>
      </c>
      <c r="J155" s="298">
        <v>956.34999999999991</v>
      </c>
      <c r="K155" s="298">
        <v>969.8</v>
      </c>
      <c r="L155" s="298">
        <v>982.69999999999993</v>
      </c>
      <c r="M155" s="285">
        <v>956.9</v>
      </c>
      <c r="N155" s="285">
        <v>930.55</v>
      </c>
      <c r="O155" s="300">
        <v>50513800</v>
      </c>
      <c r="P155" s="301">
        <v>6.0456816559600286E-2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3107.2</v>
      </c>
      <c r="F156" s="297">
        <v>3117.1333333333337</v>
      </c>
      <c r="G156" s="298">
        <v>3085.8666666666672</v>
      </c>
      <c r="H156" s="298">
        <v>3064.5333333333338</v>
      </c>
      <c r="I156" s="298">
        <v>3033.2666666666673</v>
      </c>
      <c r="J156" s="298">
        <v>3138.4666666666672</v>
      </c>
      <c r="K156" s="298">
        <v>3169.7333333333336</v>
      </c>
      <c r="L156" s="298">
        <v>3191.0666666666671</v>
      </c>
      <c r="M156" s="285">
        <v>3148.4</v>
      </c>
      <c r="N156" s="285">
        <v>3095.8</v>
      </c>
      <c r="O156" s="300">
        <v>7344600</v>
      </c>
      <c r="P156" s="301">
        <v>3.9310579045678383E-2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965.35</v>
      </c>
      <c r="F157" s="297">
        <v>958.11666666666679</v>
      </c>
      <c r="G157" s="298">
        <v>944.18333333333362</v>
      </c>
      <c r="H157" s="298">
        <v>923.01666666666688</v>
      </c>
      <c r="I157" s="298">
        <v>909.08333333333371</v>
      </c>
      <c r="J157" s="298">
        <v>979.28333333333353</v>
      </c>
      <c r="K157" s="298">
        <v>993.2166666666667</v>
      </c>
      <c r="L157" s="298">
        <v>1014.3833333333334</v>
      </c>
      <c r="M157" s="285">
        <v>972.05</v>
      </c>
      <c r="N157" s="285">
        <v>936.95</v>
      </c>
      <c r="O157" s="300">
        <v>13280400</v>
      </c>
      <c r="P157" s="301">
        <v>2.6718619537990537E-2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1479.35</v>
      </c>
      <c r="F158" s="297">
        <v>1479.9833333333336</v>
      </c>
      <c r="G158" s="298">
        <v>1463.5166666666671</v>
      </c>
      <c r="H158" s="298">
        <v>1447.6833333333336</v>
      </c>
      <c r="I158" s="298">
        <v>1431.2166666666672</v>
      </c>
      <c r="J158" s="298">
        <v>1495.8166666666671</v>
      </c>
      <c r="K158" s="298">
        <v>1512.2833333333333</v>
      </c>
      <c r="L158" s="298">
        <v>1528.116666666667</v>
      </c>
      <c r="M158" s="285">
        <v>1496.45</v>
      </c>
      <c r="N158" s="285">
        <v>1464.15</v>
      </c>
      <c r="O158" s="300">
        <v>6235500</v>
      </c>
      <c r="P158" s="301">
        <v>2.7740923893378364E-3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2516.6999999999998</v>
      </c>
      <c r="F159" s="297">
        <v>2524.2833333333333</v>
      </c>
      <c r="G159" s="298">
        <v>2501.8666666666668</v>
      </c>
      <c r="H159" s="298">
        <v>2487.0333333333333</v>
      </c>
      <c r="I159" s="298">
        <v>2464.6166666666668</v>
      </c>
      <c r="J159" s="298">
        <v>2539.1166666666668</v>
      </c>
      <c r="K159" s="298">
        <v>2561.5333333333338</v>
      </c>
      <c r="L159" s="298">
        <v>2576.3666666666668</v>
      </c>
      <c r="M159" s="285">
        <v>2546.6999999999998</v>
      </c>
      <c r="N159" s="285">
        <v>2509.4499999999998</v>
      </c>
      <c r="O159" s="300">
        <v>1062750</v>
      </c>
      <c r="P159" s="301">
        <v>6.8687825675035532E-3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392.8</v>
      </c>
      <c r="F160" s="297">
        <v>393.23333333333329</v>
      </c>
      <c r="G160" s="298">
        <v>389.46666666666658</v>
      </c>
      <c r="H160" s="298">
        <v>386.13333333333327</v>
      </c>
      <c r="I160" s="298">
        <v>382.36666666666656</v>
      </c>
      <c r="J160" s="298">
        <v>396.56666666666661</v>
      </c>
      <c r="K160" s="298">
        <v>400.33333333333337</v>
      </c>
      <c r="L160" s="298">
        <v>403.66666666666663</v>
      </c>
      <c r="M160" s="285">
        <v>397</v>
      </c>
      <c r="N160" s="285">
        <v>389.9</v>
      </c>
      <c r="O160" s="300">
        <v>1956000</v>
      </c>
      <c r="P160" s="301">
        <v>-6.0975609756097563E-3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782.05</v>
      </c>
      <c r="F161" s="297">
        <v>777.4666666666667</v>
      </c>
      <c r="G161" s="298">
        <v>765.93333333333339</v>
      </c>
      <c r="H161" s="298">
        <v>749.81666666666672</v>
      </c>
      <c r="I161" s="298">
        <v>738.28333333333342</v>
      </c>
      <c r="J161" s="298">
        <v>793.58333333333337</v>
      </c>
      <c r="K161" s="298">
        <v>805.11666666666667</v>
      </c>
      <c r="L161" s="298">
        <v>821.23333333333335</v>
      </c>
      <c r="M161" s="285">
        <v>789</v>
      </c>
      <c r="N161" s="285">
        <v>761.35</v>
      </c>
      <c r="O161" s="300">
        <v>1161450</v>
      </c>
      <c r="P161" s="301">
        <v>-2.4906600249066002E-3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553.29999999999995</v>
      </c>
      <c r="F162" s="297">
        <v>547.33333333333337</v>
      </c>
      <c r="G162" s="298">
        <v>539.11666666666679</v>
      </c>
      <c r="H162" s="298">
        <v>524.93333333333339</v>
      </c>
      <c r="I162" s="298">
        <v>516.71666666666681</v>
      </c>
      <c r="J162" s="298">
        <v>561.51666666666677</v>
      </c>
      <c r="K162" s="298">
        <v>569.73333333333323</v>
      </c>
      <c r="L162" s="298">
        <v>583.91666666666674</v>
      </c>
      <c r="M162" s="285">
        <v>555.54999999999995</v>
      </c>
      <c r="N162" s="285">
        <v>533.15</v>
      </c>
      <c r="O162" s="300">
        <v>4803400</v>
      </c>
      <c r="P162" s="301">
        <v>0.11613532856213403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1142.9000000000001</v>
      </c>
      <c r="F163" s="297">
        <v>1143.6166666666668</v>
      </c>
      <c r="G163" s="298">
        <v>1123.7333333333336</v>
      </c>
      <c r="H163" s="298">
        <v>1104.5666666666668</v>
      </c>
      <c r="I163" s="298">
        <v>1084.6833333333336</v>
      </c>
      <c r="J163" s="298">
        <v>1162.7833333333335</v>
      </c>
      <c r="K163" s="298">
        <v>1182.6666666666667</v>
      </c>
      <c r="L163" s="298">
        <v>1201.8333333333335</v>
      </c>
      <c r="M163" s="285">
        <v>1163.5</v>
      </c>
      <c r="N163" s="285">
        <v>1124.45</v>
      </c>
      <c r="O163" s="300">
        <v>1439200</v>
      </c>
      <c r="P163" s="301">
        <v>3.2128514056224897E-2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6276.85</v>
      </c>
      <c r="F164" s="297">
        <v>6240.2</v>
      </c>
      <c r="G164" s="298">
        <v>6171.65</v>
      </c>
      <c r="H164" s="298">
        <v>6066.45</v>
      </c>
      <c r="I164" s="298">
        <v>5997.9</v>
      </c>
      <c r="J164" s="298">
        <v>6345.4</v>
      </c>
      <c r="K164" s="298">
        <v>6413.9500000000007</v>
      </c>
      <c r="L164" s="298">
        <v>6519.15</v>
      </c>
      <c r="M164" s="285">
        <v>6308.75</v>
      </c>
      <c r="N164" s="285">
        <v>6135</v>
      </c>
      <c r="O164" s="300">
        <v>2565200</v>
      </c>
      <c r="P164" s="301">
        <v>-2.9950083194675542E-2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591.70000000000005</v>
      </c>
      <c r="F165" s="297">
        <v>592.2166666666667</v>
      </c>
      <c r="G165" s="298">
        <v>585.58333333333337</v>
      </c>
      <c r="H165" s="298">
        <v>579.4666666666667</v>
      </c>
      <c r="I165" s="298">
        <v>572.83333333333337</v>
      </c>
      <c r="J165" s="298">
        <v>598.33333333333337</v>
      </c>
      <c r="K165" s="298">
        <v>604.96666666666658</v>
      </c>
      <c r="L165" s="298">
        <v>611.08333333333337</v>
      </c>
      <c r="M165" s="285">
        <v>598.85</v>
      </c>
      <c r="N165" s="285">
        <v>586.1</v>
      </c>
      <c r="O165" s="300">
        <v>23368800</v>
      </c>
      <c r="P165" s="301">
        <v>2.6203116972084262E-2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237.05</v>
      </c>
      <c r="F166" s="297">
        <v>235.58333333333334</v>
      </c>
      <c r="G166" s="298">
        <v>230.9666666666667</v>
      </c>
      <c r="H166" s="298">
        <v>224.88333333333335</v>
      </c>
      <c r="I166" s="298">
        <v>220.26666666666671</v>
      </c>
      <c r="J166" s="298">
        <v>241.66666666666669</v>
      </c>
      <c r="K166" s="298">
        <v>246.2833333333333</v>
      </c>
      <c r="L166" s="298">
        <v>252.36666666666667</v>
      </c>
      <c r="M166" s="285">
        <v>240.2</v>
      </c>
      <c r="N166" s="285">
        <v>229.5</v>
      </c>
      <c r="O166" s="300">
        <v>87885000</v>
      </c>
      <c r="P166" s="301">
        <v>4.9222797927461141E-2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947.55</v>
      </c>
      <c r="F167" s="297">
        <v>945.7833333333333</v>
      </c>
      <c r="G167" s="298">
        <v>941.91666666666663</v>
      </c>
      <c r="H167" s="298">
        <v>936.2833333333333</v>
      </c>
      <c r="I167" s="298">
        <v>932.41666666666663</v>
      </c>
      <c r="J167" s="298">
        <v>951.41666666666663</v>
      </c>
      <c r="K167" s="298">
        <v>955.28333333333342</v>
      </c>
      <c r="L167" s="298">
        <v>960.91666666666663</v>
      </c>
      <c r="M167" s="285">
        <v>949.65</v>
      </c>
      <c r="N167" s="285">
        <v>940.15</v>
      </c>
      <c r="O167" s="300">
        <v>3922000</v>
      </c>
      <c r="P167" s="301">
        <v>1.0564287554753929E-2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480.05</v>
      </c>
      <c r="F168" s="297">
        <v>480.23333333333335</v>
      </c>
      <c r="G168" s="298">
        <v>476.56666666666672</v>
      </c>
      <c r="H168" s="298">
        <v>473.08333333333337</v>
      </c>
      <c r="I168" s="298">
        <v>469.41666666666674</v>
      </c>
      <c r="J168" s="298">
        <v>483.7166666666667</v>
      </c>
      <c r="K168" s="298">
        <v>487.38333333333333</v>
      </c>
      <c r="L168" s="298">
        <v>490.86666666666667</v>
      </c>
      <c r="M168" s="285">
        <v>483.9</v>
      </c>
      <c r="N168" s="285">
        <v>476.75</v>
      </c>
      <c r="O168" s="300">
        <v>40390400</v>
      </c>
      <c r="P168" s="301">
        <v>9.9215874539926394E-3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186.9</v>
      </c>
      <c r="F169" s="297">
        <v>187.58333333333334</v>
      </c>
      <c r="G169" s="298">
        <v>184.26666666666668</v>
      </c>
      <c r="H169" s="298">
        <v>181.63333333333333</v>
      </c>
      <c r="I169" s="298">
        <v>178.31666666666666</v>
      </c>
      <c r="J169" s="298">
        <v>190.2166666666667</v>
      </c>
      <c r="K169" s="298">
        <v>193.53333333333336</v>
      </c>
      <c r="L169" s="298">
        <v>196.16666666666671</v>
      </c>
      <c r="M169" s="285">
        <v>190.9</v>
      </c>
      <c r="N169" s="285">
        <v>184.95</v>
      </c>
      <c r="O169" s="300">
        <v>62586000</v>
      </c>
      <c r="P169" s="301">
        <v>-2.875215641173088E-4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21" sqref="D2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44313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260"/>
      <c r="L8" s="268"/>
      <c r="M8" s="268"/>
    </row>
    <row r="9" spans="1:15" ht="36" customHeight="1">
      <c r="A9" s="585"/>
      <c r="B9" s="587"/>
      <c r="C9" s="592" t="s">
        <v>23</v>
      </c>
      <c r="D9" s="592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14485</v>
      </c>
      <c r="D10" s="284">
        <v>14487.933333333334</v>
      </c>
      <c r="E10" s="284">
        <v>14418.366666666669</v>
      </c>
      <c r="F10" s="284">
        <v>14351.733333333334</v>
      </c>
      <c r="G10" s="284">
        <v>14282.166666666668</v>
      </c>
      <c r="H10" s="284">
        <v>14554.566666666669</v>
      </c>
      <c r="I10" s="284">
        <v>14624.133333333335</v>
      </c>
      <c r="J10" s="284">
        <v>14690.76666666667</v>
      </c>
      <c r="K10" s="283">
        <v>14557.5</v>
      </c>
      <c r="L10" s="283">
        <v>14421.3</v>
      </c>
      <c r="M10" s="288"/>
    </row>
    <row r="11" spans="1:15">
      <c r="A11" s="282">
        <v>2</v>
      </c>
      <c r="B11" s="263" t="s">
        <v>216</v>
      </c>
      <c r="C11" s="285">
        <v>32275.15</v>
      </c>
      <c r="D11" s="265">
        <v>32341.216666666671</v>
      </c>
      <c r="E11" s="265">
        <v>32078.733333333341</v>
      </c>
      <c r="F11" s="265">
        <v>31882.316666666669</v>
      </c>
      <c r="G11" s="265">
        <v>31619.833333333339</v>
      </c>
      <c r="H11" s="265">
        <v>32537.633333333342</v>
      </c>
      <c r="I11" s="265">
        <v>32800.116666666669</v>
      </c>
      <c r="J11" s="265">
        <v>32996.53333333334</v>
      </c>
      <c r="K11" s="285">
        <v>32603.7</v>
      </c>
      <c r="L11" s="285">
        <v>32144.799999999999</v>
      </c>
      <c r="M11" s="288"/>
    </row>
    <row r="12" spans="1:15">
      <c r="A12" s="282">
        <v>3</v>
      </c>
      <c r="B12" s="271" t="s">
        <v>217</v>
      </c>
      <c r="C12" s="285">
        <v>1757.15</v>
      </c>
      <c r="D12" s="265">
        <v>1755.8666666666668</v>
      </c>
      <c r="E12" s="265">
        <v>1750.1333333333337</v>
      </c>
      <c r="F12" s="265">
        <v>1743.1166666666668</v>
      </c>
      <c r="G12" s="265">
        <v>1737.3833333333337</v>
      </c>
      <c r="H12" s="265">
        <v>1762.8833333333337</v>
      </c>
      <c r="I12" s="265">
        <v>1768.6166666666668</v>
      </c>
      <c r="J12" s="265">
        <v>1775.6333333333337</v>
      </c>
      <c r="K12" s="285">
        <v>1761.6</v>
      </c>
      <c r="L12" s="285">
        <v>1748.85</v>
      </c>
      <c r="M12" s="288"/>
    </row>
    <row r="13" spans="1:15">
      <c r="A13" s="282">
        <v>4</v>
      </c>
      <c r="B13" s="263" t="s">
        <v>218</v>
      </c>
      <c r="C13" s="285">
        <v>3976.2</v>
      </c>
      <c r="D13" s="265">
        <v>3972.15</v>
      </c>
      <c r="E13" s="265">
        <v>3958.3500000000004</v>
      </c>
      <c r="F13" s="265">
        <v>3940.5000000000005</v>
      </c>
      <c r="G13" s="265">
        <v>3926.7000000000007</v>
      </c>
      <c r="H13" s="265">
        <v>3990</v>
      </c>
      <c r="I13" s="265">
        <v>4003.8</v>
      </c>
      <c r="J13" s="265">
        <v>4021.6499999999996</v>
      </c>
      <c r="K13" s="285">
        <v>3985.95</v>
      </c>
      <c r="L13" s="285">
        <v>3954.3</v>
      </c>
      <c r="M13" s="288"/>
    </row>
    <row r="14" spans="1:15">
      <c r="A14" s="282">
        <v>5</v>
      </c>
      <c r="B14" s="263" t="s">
        <v>219</v>
      </c>
      <c r="C14" s="285">
        <v>25680.3</v>
      </c>
      <c r="D14" s="265">
        <v>25696.199999999997</v>
      </c>
      <c r="E14" s="265">
        <v>25505.299999999996</v>
      </c>
      <c r="F14" s="265">
        <v>25330.3</v>
      </c>
      <c r="G14" s="265">
        <v>25139.399999999998</v>
      </c>
      <c r="H14" s="265">
        <v>25871.199999999993</v>
      </c>
      <c r="I14" s="265">
        <v>26062.099999999995</v>
      </c>
      <c r="J14" s="265">
        <v>26237.099999999991</v>
      </c>
      <c r="K14" s="285">
        <v>25887.1</v>
      </c>
      <c r="L14" s="285">
        <v>25521.200000000001</v>
      </c>
      <c r="M14" s="288"/>
    </row>
    <row r="15" spans="1:15">
      <c r="A15" s="282">
        <v>6</v>
      </c>
      <c r="B15" s="263" t="s">
        <v>220</v>
      </c>
      <c r="C15" s="285">
        <v>3069.15</v>
      </c>
      <c r="D15" s="265">
        <v>3067.35</v>
      </c>
      <c r="E15" s="265">
        <v>3058.2999999999997</v>
      </c>
      <c r="F15" s="265">
        <v>3047.45</v>
      </c>
      <c r="G15" s="265">
        <v>3038.3999999999996</v>
      </c>
      <c r="H15" s="265">
        <v>3078.2</v>
      </c>
      <c r="I15" s="265">
        <v>3087.25</v>
      </c>
      <c r="J15" s="265">
        <v>3098.1</v>
      </c>
      <c r="K15" s="285">
        <v>3076.4</v>
      </c>
      <c r="L15" s="285">
        <v>3056.5</v>
      </c>
      <c r="M15" s="288"/>
    </row>
    <row r="16" spans="1:15">
      <c r="A16" s="282">
        <v>7</v>
      </c>
      <c r="B16" s="263" t="s">
        <v>221</v>
      </c>
      <c r="C16" s="285">
        <v>6565.05</v>
      </c>
      <c r="D16" s="265">
        <v>6561.083333333333</v>
      </c>
      <c r="E16" s="265">
        <v>6540.3166666666657</v>
      </c>
      <c r="F16" s="265">
        <v>6515.583333333333</v>
      </c>
      <c r="G16" s="265">
        <v>6494.8166666666657</v>
      </c>
      <c r="H16" s="265">
        <v>6585.8166666666657</v>
      </c>
      <c r="I16" s="265">
        <v>6606.5833333333339</v>
      </c>
      <c r="J16" s="265">
        <v>6631.3166666666657</v>
      </c>
      <c r="K16" s="285">
        <v>6581.85</v>
      </c>
      <c r="L16" s="285">
        <v>6536.35</v>
      </c>
      <c r="M16" s="288"/>
    </row>
    <row r="17" spans="1:13">
      <c r="A17" s="282">
        <v>8</v>
      </c>
      <c r="B17" s="263" t="s">
        <v>38</v>
      </c>
      <c r="C17" s="263">
        <v>1844.75</v>
      </c>
      <c r="D17" s="265">
        <v>1837.9833333333333</v>
      </c>
      <c r="E17" s="265">
        <v>1824.0166666666667</v>
      </c>
      <c r="F17" s="265">
        <v>1803.2833333333333</v>
      </c>
      <c r="G17" s="265">
        <v>1789.3166666666666</v>
      </c>
      <c r="H17" s="265">
        <v>1858.7166666666667</v>
      </c>
      <c r="I17" s="265">
        <v>1872.6833333333334</v>
      </c>
      <c r="J17" s="265">
        <v>1893.4166666666667</v>
      </c>
      <c r="K17" s="263">
        <v>1851.95</v>
      </c>
      <c r="L17" s="263">
        <v>1817.25</v>
      </c>
      <c r="M17" s="263">
        <v>8.33521</v>
      </c>
    </row>
    <row r="18" spans="1:13">
      <c r="A18" s="282">
        <v>9</v>
      </c>
      <c r="B18" s="263" t="s">
        <v>222</v>
      </c>
      <c r="C18" s="263">
        <v>1051.5</v>
      </c>
      <c r="D18" s="265">
        <v>1064.1666666666667</v>
      </c>
      <c r="E18" s="265">
        <v>1032.3333333333335</v>
      </c>
      <c r="F18" s="265">
        <v>1013.1666666666667</v>
      </c>
      <c r="G18" s="265">
        <v>981.33333333333348</v>
      </c>
      <c r="H18" s="265">
        <v>1083.3333333333335</v>
      </c>
      <c r="I18" s="265">
        <v>1115.166666666667</v>
      </c>
      <c r="J18" s="265">
        <v>1134.3333333333335</v>
      </c>
      <c r="K18" s="263">
        <v>1096</v>
      </c>
      <c r="L18" s="263">
        <v>1045</v>
      </c>
      <c r="M18" s="263">
        <v>23.033760000000001</v>
      </c>
    </row>
    <row r="19" spans="1:13">
      <c r="A19" s="282">
        <v>10</v>
      </c>
      <c r="B19" s="263" t="s">
        <v>735</v>
      </c>
      <c r="C19" s="264">
        <v>1492.05</v>
      </c>
      <c r="D19" s="265">
        <v>1485.4000000000003</v>
      </c>
      <c r="E19" s="265">
        <v>1471.8000000000006</v>
      </c>
      <c r="F19" s="265">
        <v>1451.5500000000004</v>
      </c>
      <c r="G19" s="265">
        <v>1437.9500000000007</v>
      </c>
      <c r="H19" s="265">
        <v>1505.6500000000005</v>
      </c>
      <c r="I19" s="265">
        <v>1519.2500000000005</v>
      </c>
      <c r="J19" s="265">
        <v>1539.5000000000005</v>
      </c>
      <c r="K19" s="263">
        <v>1499</v>
      </c>
      <c r="L19" s="263">
        <v>1465.15</v>
      </c>
      <c r="M19" s="263">
        <v>5.5878899999999998</v>
      </c>
    </row>
    <row r="20" spans="1:13">
      <c r="A20" s="282">
        <v>11</v>
      </c>
      <c r="B20" s="263" t="s">
        <v>288</v>
      </c>
      <c r="C20" s="263">
        <v>15052.85</v>
      </c>
      <c r="D20" s="265">
        <v>15032.316666666666</v>
      </c>
      <c r="E20" s="265">
        <v>14970.533333333331</v>
      </c>
      <c r="F20" s="265">
        <v>14888.216666666665</v>
      </c>
      <c r="G20" s="265">
        <v>14826.433333333331</v>
      </c>
      <c r="H20" s="265">
        <v>15114.633333333331</v>
      </c>
      <c r="I20" s="265">
        <v>15176.416666666664</v>
      </c>
      <c r="J20" s="265">
        <v>15258.733333333332</v>
      </c>
      <c r="K20" s="263">
        <v>15094.1</v>
      </c>
      <c r="L20" s="263">
        <v>14950</v>
      </c>
      <c r="M20" s="263">
        <v>6.8419999999999995E-2</v>
      </c>
    </row>
    <row r="21" spans="1:13">
      <c r="A21" s="282">
        <v>12</v>
      </c>
      <c r="B21" s="263" t="s">
        <v>40</v>
      </c>
      <c r="C21" s="263">
        <v>1173.3499999999999</v>
      </c>
      <c r="D21" s="265">
        <v>1177.0833333333333</v>
      </c>
      <c r="E21" s="265">
        <v>1156.2666666666664</v>
      </c>
      <c r="F21" s="265">
        <v>1139.1833333333332</v>
      </c>
      <c r="G21" s="265">
        <v>1118.3666666666663</v>
      </c>
      <c r="H21" s="265">
        <v>1194.1666666666665</v>
      </c>
      <c r="I21" s="265">
        <v>1214.9833333333336</v>
      </c>
      <c r="J21" s="265">
        <v>1232.0666666666666</v>
      </c>
      <c r="K21" s="263">
        <v>1197.9000000000001</v>
      </c>
      <c r="L21" s="263">
        <v>1160</v>
      </c>
      <c r="M21" s="263">
        <v>69.398229999999998</v>
      </c>
    </row>
    <row r="22" spans="1:13">
      <c r="A22" s="282">
        <v>13</v>
      </c>
      <c r="B22" s="263" t="s">
        <v>289</v>
      </c>
      <c r="C22" s="263">
        <v>1049.25</v>
      </c>
      <c r="D22" s="265">
        <v>1052.3999999999999</v>
      </c>
      <c r="E22" s="265">
        <v>1041.8499999999997</v>
      </c>
      <c r="F22" s="265">
        <v>1034.4499999999998</v>
      </c>
      <c r="G22" s="265">
        <v>1023.8999999999996</v>
      </c>
      <c r="H22" s="265">
        <v>1059.7999999999997</v>
      </c>
      <c r="I22" s="265">
        <v>1070.3499999999999</v>
      </c>
      <c r="J22" s="265">
        <v>1077.7499999999998</v>
      </c>
      <c r="K22" s="263">
        <v>1062.95</v>
      </c>
      <c r="L22" s="263">
        <v>1045</v>
      </c>
      <c r="M22" s="263">
        <v>2.2646500000000001</v>
      </c>
    </row>
    <row r="23" spans="1:13">
      <c r="A23" s="282">
        <v>14</v>
      </c>
      <c r="B23" s="263" t="s">
        <v>41</v>
      </c>
      <c r="C23" s="263">
        <v>730.75</v>
      </c>
      <c r="D23" s="265">
        <v>733.1</v>
      </c>
      <c r="E23" s="265">
        <v>726.55000000000007</v>
      </c>
      <c r="F23" s="265">
        <v>722.35</v>
      </c>
      <c r="G23" s="265">
        <v>715.80000000000007</v>
      </c>
      <c r="H23" s="265">
        <v>737.30000000000007</v>
      </c>
      <c r="I23" s="265">
        <v>743.85</v>
      </c>
      <c r="J23" s="265">
        <v>748.05000000000007</v>
      </c>
      <c r="K23" s="263">
        <v>739.65</v>
      </c>
      <c r="L23" s="263">
        <v>728.9</v>
      </c>
      <c r="M23" s="263">
        <v>93.90549</v>
      </c>
    </row>
    <row r="24" spans="1:13">
      <c r="A24" s="282">
        <v>15</v>
      </c>
      <c r="B24" s="263" t="s">
        <v>831</v>
      </c>
      <c r="C24" s="263">
        <v>1153.8</v>
      </c>
      <c r="D24" s="265">
        <v>1157.9333333333334</v>
      </c>
      <c r="E24" s="265">
        <v>1135.8666666666668</v>
      </c>
      <c r="F24" s="265">
        <v>1117.9333333333334</v>
      </c>
      <c r="G24" s="265">
        <v>1095.8666666666668</v>
      </c>
      <c r="H24" s="265">
        <v>1175.8666666666668</v>
      </c>
      <c r="I24" s="265">
        <v>1197.9333333333334</v>
      </c>
      <c r="J24" s="265">
        <v>1215.8666666666668</v>
      </c>
      <c r="K24" s="263">
        <v>1180</v>
      </c>
      <c r="L24" s="263">
        <v>1140</v>
      </c>
      <c r="M24" s="263">
        <v>13.22185</v>
      </c>
    </row>
    <row r="25" spans="1:13">
      <c r="A25" s="282">
        <v>16</v>
      </c>
      <c r="B25" s="263" t="s">
        <v>290</v>
      </c>
      <c r="C25" s="263">
        <v>1055.2</v>
      </c>
      <c r="D25" s="265">
        <v>1058.7833333333335</v>
      </c>
      <c r="E25" s="265">
        <v>1038.616666666667</v>
      </c>
      <c r="F25" s="265">
        <v>1022.0333333333335</v>
      </c>
      <c r="G25" s="265">
        <v>1001.866666666667</v>
      </c>
      <c r="H25" s="265">
        <v>1075.366666666667</v>
      </c>
      <c r="I25" s="265">
        <v>1095.5333333333335</v>
      </c>
      <c r="J25" s="265">
        <v>1112.116666666667</v>
      </c>
      <c r="K25" s="263">
        <v>1078.95</v>
      </c>
      <c r="L25" s="263">
        <v>1042.2</v>
      </c>
      <c r="M25" s="263">
        <v>5.2073799999999997</v>
      </c>
    </row>
    <row r="26" spans="1:13">
      <c r="A26" s="282">
        <v>17</v>
      </c>
      <c r="B26" s="263" t="s">
        <v>223</v>
      </c>
      <c r="C26" s="263">
        <v>113.05</v>
      </c>
      <c r="D26" s="265">
        <v>114.45</v>
      </c>
      <c r="E26" s="265">
        <v>111.10000000000001</v>
      </c>
      <c r="F26" s="265">
        <v>109.15</v>
      </c>
      <c r="G26" s="265">
        <v>105.80000000000001</v>
      </c>
      <c r="H26" s="265">
        <v>116.4</v>
      </c>
      <c r="I26" s="265">
        <v>119.75</v>
      </c>
      <c r="J26" s="265">
        <v>121.7</v>
      </c>
      <c r="K26" s="263">
        <v>117.8</v>
      </c>
      <c r="L26" s="263">
        <v>112.5</v>
      </c>
      <c r="M26" s="263">
        <v>32.846870000000003</v>
      </c>
    </row>
    <row r="27" spans="1:13">
      <c r="A27" s="282">
        <v>18</v>
      </c>
      <c r="B27" s="263" t="s">
        <v>224</v>
      </c>
      <c r="C27" s="263">
        <v>173.6</v>
      </c>
      <c r="D27" s="265">
        <v>174.33333333333334</v>
      </c>
      <c r="E27" s="265">
        <v>171.36666666666667</v>
      </c>
      <c r="F27" s="265">
        <v>169.13333333333333</v>
      </c>
      <c r="G27" s="265">
        <v>166.16666666666666</v>
      </c>
      <c r="H27" s="265">
        <v>176.56666666666669</v>
      </c>
      <c r="I27" s="265">
        <v>179.53333333333333</v>
      </c>
      <c r="J27" s="265">
        <v>181.76666666666671</v>
      </c>
      <c r="K27" s="263">
        <v>177.3</v>
      </c>
      <c r="L27" s="263">
        <v>172.1</v>
      </c>
      <c r="M27" s="263">
        <v>10.564539999999999</v>
      </c>
    </row>
    <row r="28" spans="1:13">
      <c r="A28" s="282">
        <v>19</v>
      </c>
      <c r="B28" s="263" t="s">
        <v>225</v>
      </c>
      <c r="C28" s="263">
        <v>1802.5</v>
      </c>
      <c r="D28" s="265">
        <v>1798.4166666666667</v>
      </c>
      <c r="E28" s="265">
        <v>1771.9833333333336</v>
      </c>
      <c r="F28" s="265">
        <v>1741.4666666666669</v>
      </c>
      <c r="G28" s="265">
        <v>1715.0333333333338</v>
      </c>
      <c r="H28" s="265">
        <v>1828.9333333333334</v>
      </c>
      <c r="I28" s="265">
        <v>1855.3666666666663</v>
      </c>
      <c r="J28" s="265">
        <v>1885.8833333333332</v>
      </c>
      <c r="K28" s="263">
        <v>1824.85</v>
      </c>
      <c r="L28" s="263">
        <v>1767.9</v>
      </c>
      <c r="M28" s="263">
        <v>1.6326099999999999</v>
      </c>
    </row>
    <row r="29" spans="1:13">
      <c r="A29" s="282">
        <v>20</v>
      </c>
      <c r="B29" s="263" t="s">
        <v>294</v>
      </c>
      <c r="C29" s="263">
        <v>1000.9</v>
      </c>
      <c r="D29" s="265">
        <v>1000.8833333333332</v>
      </c>
      <c r="E29" s="265">
        <v>993.31666666666638</v>
      </c>
      <c r="F29" s="265">
        <v>985.73333333333312</v>
      </c>
      <c r="G29" s="265">
        <v>978.16666666666629</v>
      </c>
      <c r="H29" s="265">
        <v>1008.4666666666665</v>
      </c>
      <c r="I29" s="265">
        <v>1016.0333333333333</v>
      </c>
      <c r="J29" s="265">
        <v>1023.6166666666666</v>
      </c>
      <c r="K29" s="263">
        <v>1008.45</v>
      </c>
      <c r="L29" s="263">
        <v>993.3</v>
      </c>
      <c r="M29" s="263">
        <v>1.6579600000000001</v>
      </c>
    </row>
    <row r="30" spans="1:13">
      <c r="A30" s="282">
        <v>21</v>
      </c>
      <c r="B30" s="263" t="s">
        <v>226</v>
      </c>
      <c r="C30" s="263">
        <v>2797.9</v>
      </c>
      <c r="D30" s="265">
        <v>2790.25</v>
      </c>
      <c r="E30" s="265">
        <v>2755.5</v>
      </c>
      <c r="F30" s="265">
        <v>2713.1</v>
      </c>
      <c r="G30" s="265">
        <v>2678.35</v>
      </c>
      <c r="H30" s="265">
        <v>2832.65</v>
      </c>
      <c r="I30" s="265">
        <v>2867.4</v>
      </c>
      <c r="J30" s="265">
        <v>2909.8</v>
      </c>
      <c r="K30" s="263">
        <v>2825</v>
      </c>
      <c r="L30" s="263">
        <v>2747.85</v>
      </c>
      <c r="M30" s="263">
        <v>3.6004700000000001</v>
      </c>
    </row>
    <row r="31" spans="1:13">
      <c r="A31" s="282">
        <v>22</v>
      </c>
      <c r="B31" s="263" t="s">
        <v>44</v>
      </c>
      <c r="C31" s="263">
        <v>801.3</v>
      </c>
      <c r="D31" s="265">
        <v>804.26666666666654</v>
      </c>
      <c r="E31" s="265">
        <v>796.6333333333331</v>
      </c>
      <c r="F31" s="265">
        <v>791.96666666666658</v>
      </c>
      <c r="G31" s="265">
        <v>784.33333333333314</v>
      </c>
      <c r="H31" s="265">
        <v>808.93333333333305</v>
      </c>
      <c r="I31" s="265">
        <v>816.56666666666649</v>
      </c>
      <c r="J31" s="265">
        <v>821.23333333333301</v>
      </c>
      <c r="K31" s="263">
        <v>811.9</v>
      </c>
      <c r="L31" s="263">
        <v>799.6</v>
      </c>
      <c r="M31" s="263">
        <v>7.1407699999999998</v>
      </c>
    </row>
    <row r="32" spans="1:13">
      <c r="A32" s="282">
        <v>23</v>
      </c>
      <c r="B32" s="263" t="s">
        <v>45</v>
      </c>
      <c r="C32" s="263">
        <v>303.35000000000002</v>
      </c>
      <c r="D32" s="265">
        <v>301.03333333333336</v>
      </c>
      <c r="E32" s="265">
        <v>297.56666666666672</v>
      </c>
      <c r="F32" s="265">
        <v>291.78333333333336</v>
      </c>
      <c r="G32" s="265">
        <v>288.31666666666672</v>
      </c>
      <c r="H32" s="265">
        <v>306.81666666666672</v>
      </c>
      <c r="I32" s="265">
        <v>310.2833333333333</v>
      </c>
      <c r="J32" s="265">
        <v>316.06666666666672</v>
      </c>
      <c r="K32" s="263">
        <v>304.5</v>
      </c>
      <c r="L32" s="263">
        <v>295.25</v>
      </c>
      <c r="M32" s="263">
        <v>51.799979999999998</v>
      </c>
    </row>
    <row r="33" spans="1:13">
      <c r="A33" s="282">
        <v>24</v>
      </c>
      <c r="B33" s="263" t="s">
        <v>46</v>
      </c>
      <c r="C33" s="263">
        <v>3174.65</v>
      </c>
      <c r="D33" s="265">
        <v>3193.2166666666667</v>
      </c>
      <c r="E33" s="265">
        <v>3133.4333333333334</v>
      </c>
      <c r="F33" s="265">
        <v>3092.2166666666667</v>
      </c>
      <c r="G33" s="265">
        <v>3032.4333333333334</v>
      </c>
      <c r="H33" s="265">
        <v>3234.4333333333334</v>
      </c>
      <c r="I33" s="265">
        <v>3294.2166666666672</v>
      </c>
      <c r="J33" s="265">
        <v>3335.4333333333334</v>
      </c>
      <c r="K33" s="263">
        <v>3253</v>
      </c>
      <c r="L33" s="263">
        <v>3152</v>
      </c>
      <c r="M33" s="263">
        <v>5.57667</v>
      </c>
    </row>
    <row r="34" spans="1:13">
      <c r="A34" s="282">
        <v>25</v>
      </c>
      <c r="B34" s="263" t="s">
        <v>47</v>
      </c>
      <c r="C34" s="263">
        <v>200.15</v>
      </c>
      <c r="D34" s="265">
        <v>201.70000000000002</v>
      </c>
      <c r="E34" s="265">
        <v>198.20000000000005</v>
      </c>
      <c r="F34" s="265">
        <v>196.25000000000003</v>
      </c>
      <c r="G34" s="265">
        <v>192.75000000000006</v>
      </c>
      <c r="H34" s="265">
        <v>203.65000000000003</v>
      </c>
      <c r="I34" s="265">
        <v>207.14999999999998</v>
      </c>
      <c r="J34" s="265">
        <v>209.10000000000002</v>
      </c>
      <c r="K34" s="263">
        <v>205.2</v>
      </c>
      <c r="L34" s="263">
        <v>199.75</v>
      </c>
      <c r="M34" s="263">
        <v>66.486090000000004</v>
      </c>
    </row>
    <row r="35" spans="1:13">
      <c r="A35" s="282">
        <v>26</v>
      </c>
      <c r="B35" s="263" t="s">
        <v>48</v>
      </c>
      <c r="C35" s="263">
        <v>114.1</v>
      </c>
      <c r="D35" s="265">
        <v>113.56666666666666</v>
      </c>
      <c r="E35" s="265">
        <v>112.38333333333333</v>
      </c>
      <c r="F35" s="265">
        <v>110.66666666666666</v>
      </c>
      <c r="G35" s="265">
        <v>109.48333333333332</v>
      </c>
      <c r="H35" s="265">
        <v>115.28333333333333</v>
      </c>
      <c r="I35" s="265">
        <v>116.46666666666667</v>
      </c>
      <c r="J35" s="265">
        <v>118.18333333333334</v>
      </c>
      <c r="K35" s="263">
        <v>114.75</v>
      </c>
      <c r="L35" s="263">
        <v>111.85</v>
      </c>
      <c r="M35" s="263">
        <v>181.37935999999999</v>
      </c>
    </row>
    <row r="36" spans="1:13">
      <c r="A36" s="282">
        <v>27</v>
      </c>
      <c r="B36" s="263" t="s">
        <v>50</v>
      </c>
      <c r="C36" s="263">
        <v>2557.9</v>
      </c>
      <c r="D36" s="265">
        <v>2554.2999999999997</v>
      </c>
      <c r="E36" s="265">
        <v>2533.5999999999995</v>
      </c>
      <c r="F36" s="265">
        <v>2509.2999999999997</v>
      </c>
      <c r="G36" s="265">
        <v>2488.5999999999995</v>
      </c>
      <c r="H36" s="265">
        <v>2578.5999999999995</v>
      </c>
      <c r="I36" s="265">
        <v>2599.2999999999993</v>
      </c>
      <c r="J36" s="265">
        <v>2623.5999999999995</v>
      </c>
      <c r="K36" s="263">
        <v>2575</v>
      </c>
      <c r="L36" s="263">
        <v>2530</v>
      </c>
      <c r="M36" s="263">
        <v>11.0398</v>
      </c>
    </row>
    <row r="37" spans="1:13">
      <c r="A37" s="282">
        <v>28</v>
      </c>
      <c r="B37" s="263" t="s">
        <v>52</v>
      </c>
      <c r="C37" s="263">
        <v>971.2</v>
      </c>
      <c r="D37" s="265">
        <v>979.30000000000007</v>
      </c>
      <c r="E37" s="265">
        <v>958.65000000000009</v>
      </c>
      <c r="F37" s="265">
        <v>946.1</v>
      </c>
      <c r="G37" s="265">
        <v>925.45</v>
      </c>
      <c r="H37" s="265">
        <v>991.85000000000014</v>
      </c>
      <c r="I37" s="265">
        <v>1012.5</v>
      </c>
      <c r="J37" s="265">
        <v>1025.0500000000002</v>
      </c>
      <c r="K37" s="263">
        <v>999.95</v>
      </c>
      <c r="L37" s="263">
        <v>966.75</v>
      </c>
      <c r="M37" s="263">
        <v>19.100169999999999</v>
      </c>
    </row>
    <row r="38" spans="1:13">
      <c r="A38" s="282">
        <v>29</v>
      </c>
      <c r="B38" s="263" t="s">
        <v>227</v>
      </c>
      <c r="C38" s="263">
        <v>2808.25</v>
      </c>
      <c r="D38" s="265">
        <v>2782.2666666666664</v>
      </c>
      <c r="E38" s="265">
        <v>2745.1333333333328</v>
      </c>
      <c r="F38" s="265">
        <v>2682.0166666666664</v>
      </c>
      <c r="G38" s="265">
        <v>2644.8833333333328</v>
      </c>
      <c r="H38" s="265">
        <v>2845.3833333333328</v>
      </c>
      <c r="I38" s="265">
        <v>2882.516666666666</v>
      </c>
      <c r="J38" s="265">
        <v>2945.6333333333328</v>
      </c>
      <c r="K38" s="263">
        <v>2819.4</v>
      </c>
      <c r="L38" s="263">
        <v>2719.15</v>
      </c>
      <c r="M38" s="263">
        <v>4.7686500000000001</v>
      </c>
    </row>
    <row r="39" spans="1:13">
      <c r="A39" s="282">
        <v>30</v>
      </c>
      <c r="B39" s="263" t="s">
        <v>54</v>
      </c>
      <c r="C39" s="263">
        <v>700.45</v>
      </c>
      <c r="D39" s="265">
        <v>696.25</v>
      </c>
      <c r="E39" s="265">
        <v>688.7</v>
      </c>
      <c r="F39" s="265">
        <v>676.95</v>
      </c>
      <c r="G39" s="265">
        <v>669.40000000000009</v>
      </c>
      <c r="H39" s="265">
        <v>708</v>
      </c>
      <c r="I39" s="265">
        <v>715.55</v>
      </c>
      <c r="J39" s="265">
        <v>727.3</v>
      </c>
      <c r="K39" s="263">
        <v>703.8</v>
      </c>
      <c r="L39" s="263">
        <v>684.5</v>
      </c>
      <c r="M39" s="263">
        <v>216.46184</v>
      </c>
    </row>
    <row r="40" spans="1:13">
      <c r="A40" s="282">
        <v>31</v>
      </c>
      <c r="B40" s="263" t="s">
        <v>55</v>
      </c>
      <c r="C40" s="263">
        <v>3738.85</v>
      </c>
      <c r="D40" s="265">
        <v>3721.2833333333333</v>
      </c>
      <c r="E40" s="265">
        <v>3693.5666666666666</v>
      </c>
      <c r="F40" s="265">
        <v>3648.2833333333333</v>
      </c>
      <c r="G40" s="265">
        <v>3620.5666666666666</v>
      </c>
      <c r="H40" s="265">
        <v>3766.5666666666666</v>
      </c>
      <c r="I40" s="265">
        <v>3794.2833333333328</v>
      </c>
      <c r="J40" s="265">
        <v>3839.5666666666666</v>
      </c>
      <c r="K40" s="263">
        <v>3749</v>
      </c>
      <c r="L40" s="263">
        <v>3676</v>
      </c>
      <c r="M40" s="263">
        <v>4.80016</v>
      </c>
    </row>
    <row r="41" spans="1:13">
      <c r="A41" s="282">
        <v>32</v>
      </c>
      <c r="B41" s="263" t="s">
        <v>58</v>
      </c>
      <c r="C41" s="263">
        <v>4736.55</v>
      </c>
      <c r="D41" s="265">
        <v>4751.8499999999995</v>
      </c>
      <c r="E41" s="265">
        <v>4674.6999999999989</v>
      </c>
      <c r="F41" s="265">
        <v>4612.8499999999995</v>
      </c>
      <c r="G41" s="265">
        <v>4535.6999999999989</v>
      </c>
      <c r="H41" s="265">
        <v>4813.6999999999989</v>
      </c>
      <c r="I41" s="265">
        <v>4890.8499999999985</v>
      </c>
      <c r="J41" s="265">
        <v>4952.6999999999989</v>
      </c>
      <c r="K41" s="263">
        <v>4829</v>
      </c>
      <c r="L41" s="263">
        <v>4690</v>
      </c>
      <c r="M41" s="263">
        <v>29.03989</v>
      </c>
    </row>
    <row r="42" spans="1:13">
      <c r="A42" s="282">
        <v>33</v>
      </c>
      <c r="B42" s="263" t="s">
        <v>57</v>
      </c>
      <c r="C42" s="263">
        <v>10001.75</v>
      </c>
      <c r="D42" s="265">
        <v>10009.65</v>
      </c>
      <c r="E42" s="265">
        <v>9894.2999999999993</v>
      </c>
      <c r="F42" s="265">
        <v>9786.85</v>
      </c>
      <c r="G42" s="265">
        <v>9671.5</v>
      </c>
      <c r="H42" s="265">
        <v>10117.099999999999</v>
      </c>
      <c r="I42" s="265">
        <v>10232.450000000001</v>
      </c>
      <c r="J42" s="265">
        <v>10339.899999999998</v>
      </c>
      <c r="K42" s="263">
        <v>10125</v>
      </c>
      <c r="L42" s="263">
        <v>9902.2000000000007</v>
      </c>
      <c r="M42" s="263">
        <v>4.1959600000000004</v>
      </c>
    </row>
    <row r="43" spans="1:13">
      <c r="A43" s="282">
        <v>34</v>
      </c>
      <c r="B43" s="263" t="s">
        <v>228</v>
      </c>
      <c r="C43" s="263">
        <v>3422.95</v>
      </c>
      <c r="D43" s="265">
        <v>3415.6666666666665</v>
      </c>
      <c r="E43" s="265">
        <v>3401.333333333333</v>
      </c>
      <c r="F43" s="265">
        <v>3379.7166666666667</v>
      </c>
      <c r="G43" s="265">
        <v>3365.3833333333332</v>
      </c>
      <c r="H43" s="265">
        <v>3437.2833333333328</v>
      </c>
      <c r="I43" s="265">
        <v>3451.6166666666659</v>
      </c>
      <c r="J43" s="265">
        <v>3473.2333333333327</v>
      </c>
      <c r="K43" s="263">
        <v>3430</v>
      </c>
      <c r="L43" s="263">
        <v>3394.05</v>
      </c>
      <c r="M43" s="263">
        <v>0.16428999999999999</v>
      </c>
    </row>
    <row r="44" spans="1:13">
      <c r="A44" s="282">
        <v>35</v>
      </c>
      <c r="B44" s="263" t="s">
        <v>59</v>
      </c>
      <c r="C44" s="263">
        <v>1705.55</v>
      </c>
      <c r="D44" s="265">
        <v>1710.4666666666665</v>
      </c>
      <c r="E44" s="265">
        <v>1690.133333333333</v>
      </c>
      <c r="F44" s="265">
        <v>1674.7166666666665</v>
      </c>
      <c r="G44" s="265">
        <v>1654.383333333333</v>
      </c>
      <c r="H44" s="265">
        <v>1725.883333333333</v>
      </c>
      <c r="I44" s="265">
        <v>1746.2166666666665</v>
      </c>
      <c r="J44" s="265">
        <v>1761.633333333333</v>
      </c>
      <c r="K44" s="263">
        <v>1730.8</v>
      </c>
      <c r="L44" s="263">
        <v>1695.05</v>
      </c>
      <c r="M44" s="263">
        <v>3.45797</v>
      </c>
    </row>
    <row r="45" spans="1:13">
      <c r="A45" s="282">
        <v>36</v>
      </c>
      <c r="B45" s="263" t="s">
        <v>229</v>
      </c>
      <c r="C45" s="263">
        <v>313.14999999999998</v>
      </c>
      <c r="D45" s="265">
        <v>313.95</v>
      </c>
      <c r="E45" s="265">
        <v>309.75</v>
      </c>
      <c r="F45" s="265">
        <v>306.35000000000002</v>
      </c>
      <c r="G45" s="265">
        <v>302.15000000000003</v>
      </c>
      <c r="H45" s="265">
        <v>317.34999999999997</v>
      </c>
      <c r="I45" s="265">
        <v>321.5499999999999</v>
      </c>
      <c r="J45" s="265">
        <v>324.94999999999993</v>
      </c>
      <c r="K45" s="263">
        <v>318.14999999999998</v>
      </c>
      <c r="L45" s="263">
        <v>310.55</v>
      </c>
      <c r="M45" s="263">
        <v>43.590290000000003</v>
      </c>
    </row>
    <row r="46" spans="1:13">
      <c r="A46" s="282">
        <v>37</v>
      </c>
      <c r="B46" s="263" t="s">
        <v>60</v>
      </c>
      <c r="C46" s="263">
        <v>63.55</v>
      </c>
      <c r="D46" s="265">
        <v>63.733333333333327</v>
      </c>
      <c r="E46" s="265">
        <v>63.016666666666652</v>
      </c>
      <c r="F46" s="265">
        <v>62.483333333333327</v>
      </c>
      <c r="G46" s="265">
        <v>61.766666666666652</v>
      </c>
      <c r="H46" s="265">
        <v>64.266666666666652</v>
      </c>
      <c r="I46" s="265">
        <v>64.983333333333334</v>
      </c>
      <c r="J46" s="265">
        <v>65.516666666666652</v>
      </c>
      <c r="K46" s="263">
        <v>64.45</v>
      </c>
      <c r="L46" s="263">
        <v>63.2</v>
      </c>
      <c r="M46" s="263">
        <v>348.91753</v>
      </c>
    </row>
    <row r="47" spans="1:13">
      <c r="A47" s="282">
        <v>38</v>
      </c>
      <c r="B47" s="263" t="s">
        <v>61</v>
      </c>
      <c r="C47" s="263">
        <v>65.25</v>
      </c>
      <c r="D47" s="265">
        <v>65.55</v>
      </c>
      <c r="E47" s="265">
        <v>64.599999999999994</v>
      </c>
      <c r="F47" s="265">
        <v>63.95</v>
      </c>
      <c r="G47" s="265">
        <v>63</v>
      </c>
      <c r="H47" s="265">
        <v>66.199999999999989</v>
      </c>
      <c r="I47" s="265">
        <v>67.150000000000006</v>
      </c>
      <c r="J47" s="265">
        <v>67.799999999999983</v>
      </c>
      <c r="K47" s="263">
        <v>66.5</v>
      </c>
      <c r="L47" s="263">
        <v>64.900000000000006</v>
      </c>
      <c r="M47" s="263">
        <v>34.848529999999997</v>
      </c>
    </row>
    <row r="48" spans="1:13">
      <c r="A48" s="282">
        <v>39</v>
      </c>
      <c r="B48" s="263" t="s">
        <v>62</v>
      </c>
      <c r="C48" s="263">
        <v>1341.7</v>
      </c>
      <c r="D48" s="265">
        <v>1330.5666666666666</v>
      </c>
      <c r="E48" s="265">
        <v>1314.1833333333332</v>
      </c>
      <c r="F48" s="265">
        <v>1286.6666666666665</v>
      </c>
      <c r="G48" s="265">
        <v>1270.2833333333331</v>
      </c>
      <c r="H48" s="265">
        <v>1358.0833333333333</v>
      </c>
      <c r="I48" s="265">
        <v>1374.4666666666665</v>
      </c>
      <c r="J48" s="265">
        <v>1401.9833333333333</v>
      </c>
      <c r="K48" s="263">
        <v>1346.95</v>
      </c>
      <c r="L48" s="263">
        <v>1303.05</v>
      </c>
      <c r="M48" s="263">
        <v>9.5108800000000002</v>
      </c>
    </row>
    <row r="49" spans="1:13">
      <c r="A49" s="282">
        <v>40</v>
      </c>
      <c r="B49" s="263" t="s">
        <v>65</v>
      </c>
      <c r="C49" s="263">
        <v>722.4</v>
      </c>
      <c r="D49" s="265">
        <v>720.63333333333321</v>
      </c>
      <c r="E49" s="265">
        <v>714.81666666666638</v>
      </c>
      <c r="F49" s="265">
        <v>707.23333333333312</v>
      </c>
      <c r="G49" s="265">
        <v>701.41666666666629</v>
      </c>
      <c r="H49" s="265">
        <v>728.21666666666647</v>
      </c>
      <c r="I49" s="265">
        <v>734.0333333333333</v>
      </c>
      <c r="J49" s="265">
        <v>741.61666666666656</v>
      </c>
      <c r="K49" s="263">
        <v>726.45</v>
      </c>
      <c r="L49" s="263">
        <v>713.05</v>
      </c>
      <c r="M49" s="263">
        <v>5.6848799999999997</v>
      </c>
    </row>
    <row r="50" spans="1:13">
      <c r="A50" s="282">
        <v>41</v>
      </c>
      <c r="B50" s="263" t="s">
        <v>64</v>
      </c>
      <c r="C50" s="263">
        <v>129.35</v>
      </c>
      <c r="D50" s="265">
        <v>128.91666666666666</v>
      </c>
      <c r="E50" s="265">
        <v>128.13333333333333</v>
      </c>
      <c r="F50" s="265">
        <v>126.91666666666667</v>
      </c>
      <c r="G50" s="265">
        <v>126.13333333333334</v>
      </c>
      <c r="H50" s="265">
        <v>130.13333333333333</v>
      </c>
      <c r="I50" s="265">
        <v>130.91666666666669</v>
      </c>
      <c r="J50" s="265">
        <v>132.1333333333333</v>
      </c>
      <c r="K50" s="263">
        <v>129.69999999999999</v>
      </c>
      <c r="L50" s="263">
        <v>127.7</v>
      </c>
      <c r="M50" s="263">
        <v>55.68309</v>
      </c>
    </row>
    <row r="51" spans="1:13">
      <c r="A51" s="282">
        <v>42</v>
      </c>
      <c r="B51" s="263" t="s">
        <v>66</v>
      </c>
      <c r="C51" s="263">
        <v>576.54999999999995</v>
      </c>
      <c r="D51" s="265">
        <v>577.85</v>
      </c>
      <c r="E51" s="265">
        <v>567.20000000000005</v>
      </c>
      <c r="F51" s="265">
        <v>557.85</v>
      </c>
      <c r="G51" s="265">
        <v>547.20000000000005</v>
      </c>
      <c r="H51" s="265">
        <v>587.20000000000005</v>
      </c>
      <c r="I51" s="265">
        <v>597.84999999999991</v>
      </c>
      <c r="J51" s="265">
        <v>607.20000000000005</v>
      </c>
      <c r="K51" s="263">
        <v>588.5</v>
      </c>
      <c r="L51" s="263">
        <v>568.5</v>
      </c>
      <c r="M51" s="263">
        <v>23.569299999999998</v>
      </c>
    </row>
    <row r="52" spans="1:13">
      <c r="A52" s="282">
        <v>43</v>
      </c>
      <c r="B52" s="263" t="s">
        <v>69</v>
      </c>
      <c r="C52" s="263">
        <v>46.15</v>
      </c>
      <c r="D52" s="265">
        <v>46.083333333333336</v>
      </c>
      <c r="E52" s="265">
        <v>45.616666666666674</v>
      </c>
      <c r="F52" s="265">
        <v>45.083333333333336</v>
      </c>
      <c r="G52" s="265">
        <v>44.616666666666674</v>
      </c>
      <c r="H52" s="265">
        <v>46.616666666666674</v>
      </c>
      <c r="I52" s="265">
        <v>47.083333333333329</v>
      </c>
      <c r="J52" s="265">
        <v>47.616666666666674</v>
      </c>
      <c r="K52" s="263">
        <v>46.55</v>
      </c>
      <c r="L52" s="263">
        <v>45.55</v>
      </c>
      <c r="M52" s="263">
        <v>283.74187999999998</v>
      </c>
    </row>
    <row r="53" spans="1:13">
      <c r="A53" s="282">
        <v>44</v>
      </c>
      <c r="B53" s="263" t="s">
        <v>73</v>
      </c>
      <c r="C53" s="263">
        <v>418.9</v>
      </c>
      <c r="D53" s="265">
        <v>421.59999999999997</v>
      </c>
      <c r="E53" s="265">
        <v>414.84999999999991</v>
      </c>
      <c r="F53" s="265">
        <v>410.79999999999995</v>
      </c>
      <c r="G53" s="265">
        <v>404.0499999999999</v>
      </c>
      <c r="H53" s="265">
        <v>425.64999999999992</v>
      </c>
      <c r="I53" s="265">
        <v>432.40000000000003</v>
      </c>
      <c r="J53" s="265">
        <v>436.44999999999993</v>
      </c>
      <c r="K53" s="263">
        <v>428.35</v>
      </c>
      <c r="L53" s="263">
        <v>417.55</v>
      </c>
      <c r="M53" s="263">
        <v>64.440979999999996</v>
      </c>
    </row>
    <row r="54" spans="1:13">
      <c r="A54" s="282">
        <v>45</v>
      </c>
      <c r="B54" s="263" t="s">
        <v>68</v>
      </c>
      <c r="C54" s="263">
        <v>527.54999999999995</v>
      </c>
      <c r="D54" s="265">
        <v>526.26666666666665</v>
      </c>
      <c r="E54" s="265">
        <v>524.0333333333333</v>
      </c>
      <c r="F54" s="265">
        <v>520.51666666666665</v>
      </c>
      <c r="G54" s="265">
        <v>518.2833333333333</v>
      </c>
      <c r="H54" s="265">
        <v>529.7833333333333</v>
      </c>
      <c r="I54" s="265">
        <v>532.01666666666665</v>
      </c>
      <c r="J54" s="265">
        <v>535.5333333333333</v>
      </c>
      <c r="K54" s="263">
        <v>528.5</v>
      </c>
      <c r="L54" s="263">
        <v>522.75</v>
      </c>
      <c r="M54" s="263">
        <v>58.198929999999997</v>
      </c>
    </row>
    <row r="55" spans="1:13">
      <c r="A55" s="282">
        <v>46</v>
      </c>
      <c r="B55" s="263" t="s">
        <v>70</v>
      </c>
      <c r="C55" s="263">
        <v>395.5</v>
      </c>
      <c r="D55" s="265">
        <v>397.23333333333335</v>
      </c>
      <c r="E55" s="265">
        <v>393.26666666666671</v>
      </c>
      <c r="F55" s="265">
        <v>391.03333333333336</v>
      </c>
      <c r="G55" s="265">
        <v>387.06666666666672</v>
      </c>
      <c r="H55" s="265">
        <v>399.4666666666667</v>
      </c>
      <c r="I55" s="265">
        <v>403.43333333333339</v>
      </c>
      <c r="J55" s="265">
        <v>405.66666666666669</v>
      </c>
      <c r="K55" s="263">
        <v>401.2</v>
      </c>
      <c r="L55" s="263">
        <v>395</v>
      </c>
      <c r="M55" s="263">
        <v>24.693359999999998</v>
      </c>
    </row>
    <row r="56" spans="1:13">
      <c r="A56" s="282">
        <v>47</v>
      </c>
      <c r="B56" s="263" t="s">
        <v>230</v>
      </c>
      <c r="C56" s="263">
        <v>1128.8499999999999</v>
      </c>
      <c r="D56" s="265">
        <v>1137.3</v>
      </c>
      <c r="E56" s="265">
        <v>1116.5999999999999</v>
      </c>
      <c r="F56" s="265">
        <v>1104.3499999999999</v>
      </c>
      <c r="G56" s="265">
        <v>1083.6499999999999</v>
      </c>
      <c r="H56" s="265">
        <v>1149.55</v>
      </c>
      <c r="I56" s="265">
        <v>1170.2500000000002</v>
      </c>
      <c r="J56" s="265">
        <v>1182.5</v>
      </c>
      <c r="K56" s="263">
        <v>1158</v>
      </c>
      <c r="L56" s="263">
        <v>1125.05</v>
      </c>
      <c r="M56" s="263">
        <v>0.32551999999999998</v>
      </c>
    </row>
    <row r="57" spans="1:13">
      <c r="A57" s="282">
        <v>48</v>
      </c>
      <c r="B57" s="263" t="s">
        <v>71</v>
      </c>
      <c r="C57" s="263">
        <v>13496.7</v>
      </c>
      <c r="D57" s="265">
        <v>13567.75</v>
      </c>
      <c r="E57" s="265">
        <v>13400.5</v>
      </c>
      <c r="F57" s="265">
        <v>13304.3</v>
      </c>
      <c r="G57" s="265">
        <v>13137.05</v>
      </c>
      <c r="H57" s="265">
        <v>13663.95</v>
      </c>
      <c r="I57" s="265">
        <v>13831.2</v>
      </c>
      <c r="J57" s="265">
        <v>13927.400000000001</v>
      </c>
      <c r="K57" s="263">
        <v>13735</v>
      </c>
      <c r="L57" s="263">
        <v>13471.55</v>
      </c>
      <c r="M57" s="263">
        <v>0.16994999999999999</v>
      </c>
    </row>
    <row r="58" spans="1:13">
      <c r="A58" s="282">
        <v>49</v>
      </c>
      <c r="B58" s="263" t="s">
        <v>74</v>
      </c>
      <c r="C58" s="263">
        <v>3539.2</v>
      </c>
      <c r="D58" s="265">
        <v>3577.4</v>
      </c>
      <c r="E58" s="265">
        <v>3492.8</v>
      </c>
      <c r="F58" s="265">
        <v>3446.4</v>
      </c>
      <c r="G58" s="265">
        <v>3361.8</v>
      </c>
      <c r="H58" s="265">
        <v>3623.8</v>
      </c>
      <c r="I58" s="265">
        <v>3708.3999999999996</v>
      </c>
      <c r="J58" s="265">
        <v>3754.8</v>
      </c>
      <c r="K58" s="263">
        <v>3662</v>
      </c>
      <c r="L58" s="263">
        <v>3531</v>
      </c>
      <c r="M58" s="263">
        <v>10.31406</v>
      </c>
    </row>
    <row r="59" spans="1:13">
      <c r="A59" s="282">
        <v>50</v>
      </c>
      <c r="B59" s="263" t="s">
        <v>80</v>
      </c>
      <c r="C59" s="263">
        <v>616.6</v>
      </c>
      <c r="D59" s="265">
        <v>610.25</v>
      </c>
      <c r="E59" s="265">
        <v>600.5</v>
      </c>
      <c r="F59" s="265">
        <v>584.4</v>
      </c>
      <c r="G59" s="265">
        <v>574.65</v>
      </c>
      <c r="H59" s="265">
        <v>626.35</v>
      </c>
      <c r="I59" s="265">
        <v>636.1</v>
      </c>
      <c r="J59" s="265">
        <v>652.20000000000005</v>
      </c>
      <c r="K59" s="263">
        <v>620</v>
      </c>
      <c r="L59" s="263">
        <v>594.15</v>
      </c>
      <c r="M59" s="263">
        <v>4.9867299999999997</v>
      </c>
    </row>
    <row r="60" spans="1:13">
      <c r="A60" s="282">
        <v>51</v>
      </c>
      <c r="B60" s="263" t="s">
        <v>75</v>
      </c>
      <c r="C60" s="263">
        <v>569.54999999999995</v>
      </c>
      <c r="D60" s="265">
        <v>579.88333333333333</v>
      </c>
      <c r="E60" s="265">
        <v>554.76666666666665</v>
      </c>
      <c r="F60" s="265">
        <v>539.98333333333335</v>
      </c>
      <c r="G60" s="265">
        <v>514.86666666666667</v>
      </c>
      <c r="H60" s="265">
        <v>594.66666666666663</v>
      </c>
      <c r="I60" s="265">
        <v>619.78333333333319</v>
      </c>
      <c r="J60" s="265">
        <v>634.56666666666661</v>
      </c>
      <c r="K60" s="263">
        <v>605</v>
      </c>
      <c r="L60" s="263">
        <v>565.1</v>
      </c>
      <c r="M60" s="263">
        <v>322.82135</v>
      </c>
    </row>
    <row r="61" spans="1:13">
      <c r="A61" s="282">
        <v>52</v>
      </c>
      <c r="B61" s="263" t="s">
        <v>76</v>
      </c>
      <c r="C61" s="263">
        <v>135.25</v>
      </c>
      <c r="D61" s="265">
        <v>134.26666666666668</v>
      </c>
      <c r="E61" s="265">
        <v>132.73333333333335</v>
      </c>
      <c r="F61" s="265">
        <v>130.21666666666667</v>
      </c>
      <c r="G61" s="265">
        <v>128.68333333333334</v>
      </c>
      <c r="H61" s="265">
        <v>136.78333333333336</v>
      </c>
      <c r="I61" s="265">
        <v>138.31666666666672</v>
      </c>
      <c r="J61" s="265">
        <v>140.83333333333337</v>
      </c>
      <c r="K61" s="263">
        <v>135.80000000000001</v>
      </c>
      <c r="L61" s="263">
        <v>131.75</v>
      </c>
      <c r="M61" s="263">
        <v>188.37895</v>
      </c>
    </row>
    <row r="62" spans="1:13">
      <c r="A62" s="282">
        <v>53</v>
      </c>
      <c r="B62" s="263" t="s">
        <v>77</v>
      </c>
      <c r="C62" s="263">
        <v>125.3</v>
      </c>
      <c r="D62" s="265">
        <v>124.5</v>
      </c>
      <c r="E62" s="265">
        <v>122</v>
      </c>
      <c r="F62" s="265">
        <v>118.7</v>
      </c>
      <c r="G62" s="265">
        <v>116.2</v>
      </c>
      <c r="H62" s="265">
        <v>127.8</v>
      </c>
      <c r="I62" s="265">
        <v>130.30000000000001</v>
      </c>
      <c r="J62" s="265">
        <v>133.6</v>
      </c>
      <c r="K62" s="263">
        <v>127</v>
      </c>
      <c r="L62" s="263">
        <v>121.2</v>
      </c>
      <c r="M62" s="263">
        <v>20.82375</v>
      </c>
    </row>
    <row r="63" spans="1:13">
      <c r="A63" s="282">
        <v>54</v>
      </c>
      <c r="B63" s="263" t="s">
        <v>81</v>
      </c>
      <c r="C63" s="263">
        <v>552.35</v>
      </c>
      <c r="D63" s="265">
        <v>557.43333333333328</v>
      </c>
      <c r="E63" s="265">
        <v>545.86666666666656</v>
      </c>
      <c r="F63" s="265">
        <v>539.38333333333333</v>
      </c>
      <c r="G63" s="265">
        <v>527.81666666666661</v>
      </c>
      <c r="H63" s="265">
        <v>563.91666666666652</v>
      </c>
      <c r="I63" s="265">
        <v>575.48333333333335</v>
      </c>
      <c r="J63" s="265">
        <v>581.96666666666647</v>
      </c>
      <c r="K63" s="263">
        <v>569</v>
      </c>
      <c r="L63" s="263">
        <v>550.95000000000005</v>
      </c>
      <c r="M63" s="263">
        <v>37.930149999999998</v>
      </c>
    </row>
    <row r="64" spans="1:13">
      <c r="A64" s="282">
        <v>55</v>
      </c>
      <c r="B64" s="263" t="s">
        <v>82</v>
      </c>
      <c r="C64" s="263">
        <v>905.4</v>
      </c>
      <c r="D64" s="265">
        <v>915.85</v>
      </c>
      <c r="E64" s="265">
        <v>891.7</v>
      </c>
      <c r="F64" s="265">
        <v>878</v>
      </c>
      <c r="G64" s="265">
        <v>853.85</v>
      </c>
      <c r="H64" s="265">
        <v>929.55000000000007</v>
      </c>
      <c r="I64" s="265">
        <v>953.69999999999993</v>
      </c>
      <c r="J64" s="265">
        <v>967.40000000000009</v>
      </c>
      <c r="K64" s="263">
        <v>940</v>
      </c>
      <c r="L64" s="263">
        <v>902.15</v>
      </c>
      <c r="M64" s="263">
        <v>102.55697000000001</v>
      </c>
    </row>
    <row r="65" spans="1:13">
      <c r="A65" s="282">
        <v>56</v>
      </c>
      <c r="B65" s="263" t="s">
        <v>231</v>
      </c>
      <c r="C65" s="263">
        <v>164.95</v>
      </c>
      <c r="D65" s="265">
        <v>165.28333333333333</v>
      </c>
      <c r="E65" s="265">
        <v>162.86666666666667</v>
      </c>
      <c r="F65" s="265">
        <v>160.78333333333333</v>
      </c>
      <c r="G65" s="265">
        <v>158.36666666666667</v>
      </c>
      <c r="H65" s="265">
        <v>167.36666666666667</v>
      </c>
      <c r="I65" s="265">
        <v>169.78333333333336</v>
      </c>
      <c r="J65" s="265">
        <v>171.86666666666667</v>
      </c>
      <c r="K65" s="263">
        <v>167.7</v>
      </c>
      <c r="L65" s="263">
        <v>163.19999999999999</v>
      </c>
      <c r="M65" s="263">
        <v>30.146879999999999</v>
      </c>
    </row>
    <row r="66" spans="1:13">
      <c r="A66" s="282">
        <v>57</v>
      </c>
      <c r="B66" s="263" t="s">
        <v>83</v>
      </c>
      <c r="C66" s="263">
        <v>126.95</v>
      </c>
      <c r="D66" s="265">
        <v>127.14999999999999</v>
      </c>
      <c r="E66" s="265">
        <v>126.29999999999998</v>
      </c>
      <c r="F66" s="265">
        <v>125.64999999999999</v>
      </c>
      <c r="G66" s="265">
        <v>124.79999999999998</v>
      </c>
      <c r="H66" s="265">
        <v>127.79999999999998</v>
      </c>
      <c r="I66" s="265">
        <v>128.64999999999998</v>
      </c>
      <c r="J66" s="265">
        <v>129.29999999999998</v>
      </c>
      <c r="K66" s="263">
        <v>128</v>
      </c>
      <c r="L66" s="263">
        <v>126.5</v>
      </c>
      <c r="M66" s="263">
        <v>49.678840000000001</v>
      </c>
    </row>
    <row r="67" spans="1:13">
      <c r="A67" s="282">
        <v>58</v>
      </c>
      <c r="B67" s="263" t="s">
        <v>822</v>
      </c>
      <c r="C67" s="263">
        <v>2808.1</v>
      </c>
      <c r="D67" s="265">
        <v>2836.2833333333328</v>
      </c>
      <c r="E67" s="265">
        <v>2771.6166666666659</v>
      </c>
      <c r="F67" s="265">
        <v>2735.1333333333332</v>
      </c>
      <c r="G67" s="265">
        <v>2670.4666666666662</v>
      </c>
      <c r="H67" s="265">
        <v>2872.7666666666655</v>
      </c>
      <c r="I67" s="265">
        <v>2937.4333333333325</v>
      </c>
      <c r="J67" s="265">
        <v>2973.9166666666652</v>
      </c>
      <c r="K67" s="263">
        <v>2900.95</v>
      </c>
      <c r="L67" s="263">
        <v>2799.8</v>
      </c>
      <c r="M67" s="263">
        <v>3.8179099999999999</v>
      </c>
    </row>
    <row r="68" spans="1:13">
      <c r="A68" s="282">
        <v>59</v>
      </c>
      <c r="B68" s="263" t="s">
        <v>84</v>
      </c>
      <c r="C68" s="263">
        <v>1504.55</v>
      </c>
      <c r="D68" s="265">
        <v>1510.1833333333334</v>
      </c>
      <c r="E68" s="265">
        <v>1496.3666666666668</v>
      </c>
      <c r="F68" s="265">
        <v>1488.1833333333334</v>
      </c>
      <c r="G68" s="265">
        <v>1474.3666666666668</v>
      </c>
      <c r="H68" s="265">
        <v>1518.3666666666668</v>
      </c>
      <c r="I68" s="265">
        <v>1532.1833333333334</v>
      </c>
      <c r="J68" s="265">
        <v>1540.3666666666668</v>
      </c>
      <c r="K68" s="263">
        <v>1524</v>
      </c>
      <c r="L68" s="263">
        <v>1502</v>
      </c>
      <c r="M68" s="263">
        <v>3.15394</v>
      </c>
    </row>
    <row r="69" spans="1:13">
      <c r="A69" s="282">
        <v>60</v>
      </c>
      <c r="B69" s="263" t="s">
        <v>85</v>
      </c>
      <c r="C69" s="263">
        <v>555.29999999999995</v>
      </c>
      <c r="D69" s="265">
        <v>555.46666666666658</v>
      </c>
      <c r="E69" s="265">
        <v>551.13333333333321</v>
      </c>
      <c r="F69" s="265">
        <v>546.96666666666658</v>
      </c>
      <c r="G69" s="265">
        <v>542.63333333333321</v>
      </c>
      <c r="H69" s="265">
        <v>559.63333333333321</v>
      </c>
      <c r="I69" s="265">
        <v>563.96666666666647</v>
      </c>
      <c r="J69" s="265">
        <v>568.13333333333321</v>
      </c>
      <c r="K69" s="263">
        <v>559.79999999999995</v>
      </c>
      <c r="L69" s="263">
        <v>551.29999999999995</v>
      </c>
      <c r="M69" s="263">
        <v>9.9269999999999996</v>
      </c>
    </row>
    <row r="70" spans="1:13">
      <c r="A70" s="282">
        <v>61</v>
      </c>
      <c r="B70" s="263" t="s">
        <v>232</v>
      </c>
      <c r="C70" s="263">
        <v>725.5</v>
      </c>
      <c r="D70" s="265">
        <v>731.38333333333333</v>
      </c>
      <c r="E70" s="265">
        <v>718.11666666666667</v>
      </c>
      <c r="F70" s="265">
        <v>710.73333333333335</v>
      </c>
      <c r="G70" s="265">
        <v>697.4666666666667</v>
      </c>
      <c r="H70" s="265">
        <v>738.76666666666665</v>
      </c>
      <c r="I70" s="265">
        <v>752.0333333333333</v>
      </c>
      <c r="J70" s="265">
        <v>759.41666666666663</v>
      </c>
      <c r="K70" s="263">
        <v>744.65</v>
      </c>
      <c r="L70" s="263">
        <v>724</v>
      </c>
      <c r="M70" s="263">
        <v>2.6709900000000002</v>
      </c>
    </row>
    <row r="71" spans="1:13">
      <c r="A71" s="282">
        <v>62</v>
      </c>
      <c r="B71" s="263" t="s">
        <v>233</v>
      </c>
      <c r="C71" s="263">
        <v>372.9</v>
      </c>
      <c r="D71" s="265">
        <v>366.90000000000003</v>
      </c>
      <c r="E71" s="265">
        <v>359.00000000000006</v>
      </c>
      <c r="F71" s="265">
        <v>345.1</v>
      </c>
      <c r="G71" s="265">
        <v>337.20000000000005</v>
      </c>
      <c r="H71" s="265">
        <v>380.80000000000007</v>
      </c>
      <c r="I71" s="265">
        <v>388.70000000000005</v>
      </c>
      <c r="J71" s="265">
        <v>402.60000000000008</v>
      </c>
      <c r="K71" s="263">
        <v>374.8</v>
      </c>
      <c r="L71" s="263">
        <v>353</v>
      </c>
      <c r="M71" s="263">
        <v>20.220970000000001</v>
      </c>
    </row>
    <row r="72" spans="1:13">
      <c r="A72" s="282">
        <v>63</v>
      </c>
      <c r="B72" s="263" t="s">
        <v>86</v>
      </c>
      <c r="C72" s="263">
        <v>876.75</v>
      </c>
      <c r="D72" s="265">
        <v>869.75</v>
      </c>
      <c r="E72" s="265">
        <v>857.5</v>
      </c>
      <c r="F72" s="265">
        <v>838.25</v>
      </c>
      <c r="G72" s="265">
        <v>826</v>
      </c>
      <c r="H72" s="265">
        <v>889</v>
      </c>
      <c r="I72" s="265">
        <v>901.25</v>
      </c>
      <c r="J72" s="265">
        <v>920.5</v>
      </c>
      <c r="K72" s="263">
        <v>882</v>
      </c>
      <c r="L72" s="263">
        <v>850.5</v>
      </c>
      <c r="M72" s="263">
        <v>11.508710000000001</v>
      </c>
    </row>
    <row r="73" spans="1:13">
      <c r="A73" s="282">
        <v>64</v>
      </c>
      <c r="B73" s="263" t="s">
        <v>92</v>
      </c>
      <c r="C73" s="263">
        <v>246.8</v>
      </c>
      <c r="D73" s="265">
        <v>245.88333333333333</v>
      </c>
      <c r="E73" s="265">
        <v>243.56666666666666</v>
      </c>
      <c r="F73" s="265">
        <v>240.33333333333334</v>
      </c>
      <c r="G73" s="265">
        <v>238.01666666666668</v>
      </c>
      <c r="H73" s="265">
        <v>249.11666666666665</v>
      </c>
      <c r="I73" s="265">
        <v>251.43333333333331</v>
      </c>
      <c r="J73" s="265">
        <v>254.66666666666663</v>
      </c>
      <c r="K73" s="263">
        <v>248.2</v>
      </c>
      <c r="L73" s="263">
        <v>242.65</v>
      </c>
      <c r="M73" s="263">
        <v>59.403869999999998</v>
      </c>
    </row>
    <row r="74" spans="1:13">
      <c r="A74" s="282">
        <v>65</v>
      </c>
      <c r="B74" s="263" t="s">
        <v>87</v>
      </c>
      <c r="C74" s="263">
        <v>541.29999999999995</v>
      </c>
      <c r="D74" s="265">
        <v>547.81666666666672</v>
      </c>
      <c r="E74" s="265">
        <v>533.03333333333342</v>
      </c>
      <c r="F74" s="265">
        <v>524.76666666666665</v>
      </c>
      <c r="G74" s="265">
        <v>509.98333333333335</v>
      </c>
      <c r="H74" s="265">
        <v>556.08333333333348</v>
      </c>
      <c r="I74" s="265">
        <v>570.86666666666679</v>
      </c>
      <c r="J74" s="265">
        <v>579.13333333333355</v>
      </c>
      <c r="K74" s="263">
        <v>562.6</v>
      </c>
      <c r="L74" s="263">
        <v>539.54999999999995</v>
      </c>
      <c r="M74" s="263">
        <v>31.21274</v>
      </c>
    </row>
    <row r="75" spans="1:13">
      <c r="A75" s="282">
        <v>66</v>
      </c>
      <c r="B75" s="263" t="s">
        <v>234</v>
      </c>
      <c r="C75" s="263">
        <v>1471.15</v>
      </c>
      <c r="D75" s="265">
        <v>1461.2166666666665</v>
      </c>
      <c r="E75" s="265">
        <v>1444.833333333333</v>
      </c>
      <c r="F75" s="265">
        <v>1418.5166666666667</v>
      </c>
      <c r="G75" s="265">
        <v>1402.1333333333332</v>
      </c>
      <c r="H75" s="265">
        <v>1487.5333333333328</v>
      </c>
      <c r="I75" s="265">
        <v>1503.9166666666665</v>
      </c>
      <c r="J75" s="265">
        <v>1530.2333333333327</v>
      </c>
      <c r="K75" s="263">
        <v>1477.6</v>
      </c>
      <c r="L75" s="263">
        <v>1434.9</v>
      </c>
      <c r="M75" s="263">
        <v>1.54949</v>
      </c>
    </row>
    <row r="76" spans="1:13">
      <c r="A76" s="282">
        <v>67</v>
      </c>
      <c r="B76" s="263" t="s">
        <v>833</v>
      </c>
      <c r="C76" s="263">
        <v>185.4</v>
      </c>
      <c r="D76" s="265">
        <v>187.73333333333335</v>
      </c>
      <c r="E76" s="265">
        <v>182.06666666666669</v>
      </c>
      <c r="F76" s="265">
        <v>178.73333333333335</v>
      </c>
      <c r="G76" s="265">
        <v>173.06666666666669</v>
      </c>
      <c r="H76" s="265">
        <v>191.06666666666669</v>
      </c>
      <c r="I76" s="265">
        <v>196.73333333333332</v>
      </c>
      <c r="J76" s="265">
        <v>200.06666666666669</v>
      </c>
      <c r="K76" s="263">
        <v>193.4</v>
      </c>
      <c r="L76" s="263">
        <v>184.4</v>
      </c>
      <c r="M76" s="263">
        <v>8.2102199999999996</v>
      </c>
    </row>
    <row r="77" spans="1:13">
      <c r="A77" s="282">
        <v>68</v>
      </c>
      <c r="B77" s="263" t="s">
        <v>90</v>
      </c>
      <c r="C77" s="263">
        <v>3784.35</v>
      </c>
      <c r="D77" s="265">
        <v>3799.1</v>
      </c>
      <c r="E77" s="265">
        <v>3755.7</v>
      </c>
      <c r="F77" s="265">
        <v>3727.0499999999997</v>
      </c>
      <c r="G77" s="265">
        <v>3683.6499999999996</v>
      </c>
      <c r="H77" s="265">
        <v>3827.75</v>
      </c>
      <c r="I77" s="265">
        <v>3871.1500000000005</v>
      </c>
      <c r="J77" s="265">
        <v>3899.8</v>
      </c>
      <c r="K77" s="263">
        <v>3842.5</v>
      </c>
      <c r="L77" s="263">
        <v>3770.45</v>
      </c>
      <c r="M77" s="263">
        <v>5.6802799999999998</v>
      </c>
    </row>
    <row r="78" spans="1:13">
      <c r="A78" s="282">
        <v>69</v>
      </c>
      <c r="B78" s="263" t="s">
        <v>348</v>
      </c>
      <c r="C78" s="263">
        <v>2840.2</v>
      </c>
      <c r="D78" s="265">
        <v>2866.0666666666671</v>
      </c>
      <c r="E78" s="265">
        <v>2807.1333333333341</v>
      </c>
      <c r="F78" s="265">
        <v>2774.0666666666671</v>
      </c>
      <c r="G78" s="265">
        <v>2715.1333333333341</v>
      </c>
      <c r="H78" s="265">
        <v>2899.1333333333341</v>
      </c>
      <c r="I78" s="265">
        <v>2958.0666666666675</v>
      </c>
      <c r="J78" s="265">
        <v>2991.1333333333341</v>
      </c>
      <c r="K78" s="263">
        <v>2925</v>
      </c>
      <c r="L78" s="263">
        <v>2833</v>
      </c>
      <c r="M78" s="263">
        <v>2.9754200000000002</v>
      </c>
    </row>
    <row r="79" spans="1:13">
      <c r="A79" s="282">
        <v>70</v>
      </c>
      <c r="B79" s="263" t="s">
        <v>93</v>
      </c>
      <c r="C79" s="263">
        <v>5066.7</v>
      </c>
      <c r="D79" s="265">
        <v>5075.6500000000005</v>
      </c>
      <c r="E79" s="265">
        <v>5021.3000000000011</v>
      </c>
      <c r="F79" s="265">
        <v>4975.9000000000005</v>
      </c>
      <c r="G79" s="265">
        <v>4921.5500000000011</v>
      </c>
      <c r="H79" s="265">
        <v>5121.0500000000011</v>
      </c>
      <c r="I79" s="265">
        <v>5175.4000000000015</v>
      </c>
      <c r="J79" s="265">
        <v>5220.8000000000011</v>
      </c>
      <c r="K79" s="263">
        <v>5130</v>
      </c>
      <c r="L79" s="263">
        <v>5030.25</v>
      </c>
      <c r="M79" s="263">
        <v>9.5057700000000001</v>
      </c>
    </row>
    <row r="80" spans="1:13">
      <c r="A80" s="282">
        <v>71</v>
      </c>
      <c r="B80" s="263" t="s">
        <v>235</v>
      </c>
      <c r="C80" s="263">
        <v>62.2</v>
      </c>
      <c r="D80" s="265">
        <v>62.383333333333333</v>
      </c>
      <c r="E80" s="265">
        <v>61.766666666666666</v>
      </c>
      <c r="F80" s="265">
        <v>61.333333333333336</v>
      </c>
      <c r="G80" s="265">
        <v>60.716666666666669</v>
      </c>
      <c r="H80" s="265">
        <v>62.816666666666663</v>
      </c>
      <c r="I80" s="265">
        <v>63.433333333333323</v>
      </c>
      <c r="J80" s="265">
        <v>63.86666666666666</v>
      </c>
      <c r="K80" s="263">
        <v>63</v>
      </c>
      <c r="L80" s="263">
        <v>61.95</v>
      </c>
      <c r="M80" s="263">
        <v>8.4348799999999997</v>
      </c>
    </row>
    <row r="81" spans="1:13">
      <c r="A81" s="282">
        <v>72</v>
      </c>
      <c r="B81" s="263" t="s">
        <v>94</v>
      </c>
      <c r="C81" s="263">
        <v>2369.85</v>
      </c>
      <c r="D81" s="265">
        <v>2358.5</v>
      </c>
      <c r="E81" s="265">
        <v>2340.85</v>
      </c>
      <c r="F81" s="265">
        <v>2311.85</v>
      </c>
      <c r="G81" s="265">
        <v>2294.1999999999998</v>
      </c>
      <c r="H81" s="265">
        <v>2387.5</v>
      </c>
      <c r="I81" s="265">
        <v>2405.1499999999996</v>
      </c>
      <c r="J81" s="265">
        <v>2434.15</v>
      </c>
      <c r="K81" s="263">
        <v>2376.15</v>
      </c>
      <c r="L81" s="263">
        <v>2329.5</v>
      </c>
      <c r="M81" s="263">
        <v>13.30072</v>
      </c>
    </row>
    <row r="82" spans="1:13">
      <c r="A82" s="282">
        <v>73</v>
      </c>
      <c r="B82" s="263" t="s">
        <v>236</v>
      </c>
      <c r="C82" s="263">
        <v>497.05</v>
      </c>
      <c r="D82" s="265">
        <v>498.98333333333335</v>
      </c>
      <c r="E82" s="265">
        <v>488.06666666666672</v>
      </c>
      <c r="F82" s="265">
        <v>479.08333333333337</v>
      </c>
      <c r="G82" s="265">
        <v>468.16666666666674</v>
      </c>
      <c r="H82" s="265">
        <v>507.9666666666667</v>
      </c>
      <c r="I82" s="265">
        <v>518.88333333333333</v>
      </c>
      <c r="J82" s="265">
        <v>527.86666666666667</v>
      </c>
      <c r="K82" s="263">
        <v>509.9</v>
      </c>
      <c r="L82" s="263">
        <v>490</v>
      </c>
      <c r="M82" s="263">
        <v>3.7924899999999999</v>
      </c>
    </row>
    <row r="83" spans="1:13">
      <c r="A83" s="282">
        <v>74</v>
      </c>
      <c r="B83" s="263" t="s">
        <v>237</v>
      </c>
      <c r="C83" s="263">
        <v>1278.5999999999999</v>
      </c>
      <c r="D83" s="265">
        <v>1280.3499999999999</v>
      </c>
      <c r="E83" s="265">
        <v>1268.3499999999999</v>
      </c>
      <c r="F83" s="265">
        <v>1258.0999999999999</v>
      </c>
      <c r="G83" s="265">
        <v>1246.0999999999999</v>
      </c>
      <c r="H83" s="265">
        <v>1290.5999999999999</v>
      </c>
      <c r="I83" s="265">
        <v>1302.5999999999999</v>
      </c>
      <c r="J83" s="265">
        <v>1312.85</v>
      </c>
      <c r="K83" s="263">
        <v>1292.3499999999999</v>
      </c>
      <c r="L83" s="263">
        <v>1270.0999999999999</v>
      </c>
      <c r="M83" s="263">
        <v>1.15791</v>
      </c>
    </row>
    <row r="84" spans="1:13">
      <c r="A84" s="282">
        <v>75</v>
      </c>
      <c r="B84" s="263" t="s">
        <v>96</v>
      </c>
      <c r="C84" s="263">
        <v>1128.95</v>
      </c>
      <c r="D84" s="265">
        <v>1134.3166666666666</v>
      </c>
      <c r="E84" s="265">
        <v>1119.1333333333332</v>
      </c>
      <c r="F84" s="265">
        <v>1109.3166666666666</v>
      </c>
      <c r="G84" s="265">
        <v>1094.1333333333332</v>
      </c>
      <c r="H84" s="265">
        <v>1144.1333333333332</v>
      </c>
      <c r="I84" s="265">
        <v>1159.3166666666666</v>
      </c>
      <c r="J84" s="265">
        <v>1169.1333333333332</v>
      </c>
      <c r="K84" s="263">
        <v>1149.5</v>
      </c>
      <c r="L84" s="263">
        <v>1124.5</v>
      </c>
      <c r="M84" s="263">
        <v>18.625250000000001</v>
      </c>
    </row>
    <row r="85" spans="1:13">
      <c r="A85" s="282">
        <v>76</v>
      </c>
      <c r="B85" s="263" t="s">
        <v>97</v>
      </c>
      <c r="C85" s="263">
        <v>171.55</v>
      </c>
      <c r="D85" s="265">
        <v>172.03333333333333</v>
      </c>
      <c r="E85" s="265">
        <v>170.91666666666666</v>
      </c>
      <c r="F85" s="265">
        <v>170.28333333333333</v>
      </c>
      <c r="G85" s="265">
        <v>169.16666666666666</v>
      </c>
      <c r="H85" s="265">
        <v>172.66666666666666</v>
      </c>
      <c r="I85" s="265">
        <v>173.78333333333333</v>
      </c>
      <c r="J85" s="265">
        <v>174.41666666666666</v>
      </c>
      <c r="K85" s="263">
        <v>173.15</v>
      </c>
      <c r="L85" s="263">
        <v>171.4</v>
      </c>
      <c r="M85" s="263">
        <v>16.18676</v>
      </c>
    </row>
    <row r="86" spans="1:13">
      <c r="A86" s="282">
        <v>77</v>
      </c>
      <c r="B86" s="263" t="s">
        <v>98</v>
      </c>
      <c r="C86" s="263">
        <v>73.95</v>
      </c>
      <c r="D86" s="265">
        <v>73.983333333333334</v>
      </c>
      <c r="E86" s="265">
        <v>72.716666666666669</v>
      </c>
      <c r="F86" s="265">
        <v>71.483333333333334</v>
      </c>
      <c r="G86" s="265">
        <v>70.216666666666669</v>
      </c>
      <c r="H86" s="265">
        <v>75.216666666666669</v>
      </c>
      <c r="I86" s="265">
        <v>76.483333333333348</v>
      </c>
      <c r="J86" s="265">
        <v>77.716666666666669</v>
      </c>
      <c r="K86" s="263">
        <v>75.25</v>
      </c>
      <c r="L86" s="263">
        <v>72.75</v>
      </c>
      <c r="M86" s="263">
        <v>261.14855999999997</v>
      </c>
    </row>
    <row r="87" spans="1:13">
      <c r="A87" s="282">
        <v>78</v>
      </c>
      <c r="B87" s="263" t="s">
        <v>359</v>
      </c>
      <c r="C87" s="263">
        <v>204.9</v>
      </c>
      <c r="D87" s="265">
        <v>206.46666666666667</v>
      </c>
      <c r="E87" s="265">
        <v>202.93333333333334</v>
      </c>
      <c r="F87" s="265">
        <v>200.96666666666667</v>
      </c>
      <c r="G87" s="265">
        <v>197.43333333333334</v>
      </c>
      <c r="H87" s="265">
        <v>208.43333333333334</v>
      </c>
      <c r="I87" s="265">
        <v>211.9666666666667</v>
      </c>
      <c r="J87" s="265">
        <v>213.93333333333334</v>
      </c>
      <c r="K87" s="263">
        <v>210</v>
      </c>
      <c r="L87" s="263">
        <v>204.5</v>
      </c>
      <c r="M87" s="263">
        <v>23.799679999999999</v>
      </c>
    </row>
    <row r="88" spans="1:13">
      <c r="A88" s="282">
        <v>79</v>
      </c>
      <c r="B88" s="263" t="s">
        <v>240</v>
      </c>
      <c r="C88" s="263">
        <v>51.45</v>
      </c>
      <c r="D88" s="265">
        <v>50.766666666666673</v>
      </c>
      <c r="E88" s="265">
        <v>50.083333333333343</v>
      </c>
      <c r="F88" s="265">
        <v>48.716666666666669</v>
      </c>
      <c r="G88" s="265">
        <v>48.033333333333339</v>
      </c>
      <c r="H88" s="265">
        <v>52.133333333333347</v>
      </c>
      <c r="I88" s="265">
        <v>52.81666666666667</v>
      </c>
      <c r="J88" s="265">
        <v>54.183333333333351</v>
      </c>
      <c r="K88" s="263">
        <v>51.45</v>
      </c>
      <c r="L88" s="263">
        <v>49.4</v>
      </c>
      <c r="M88" s="263">
        <v>24.555340000000001</v>
      </c>
    </row>
    <row r="89" spans="1:13">
      <c r="A89" s="282">
        <v>80</v>
      </c>
      <c r="B89" s="263" t="s">
        <v>99</v>
      </c>
      <c r="C89" s="263">
        <v>130</v>
      </c>
      <c r="D89" s="265">
        <v>130.58333333333334</v>
      </c>
      <c r="E89" s="265">
        <v>129.16666666666669</v>
      </c>
      <c r="F89" s="265">
        <v>128.33333333333334</v>
      </c>
      <c r="G89" s="265">
        <v>126.91666666666669</v>
      </c>
      <c r="H89" s="265">
        <v>131.41666666666669</v>
      </c>
      <c r="I89" s="265">
        <v>132.83333333333337</v>
      </c>
      <c r="J89" s="265">
        <v>133.66666666666669</v>
      </c>
      <c r="K89" s="263">
        <v>132</v>
      </c>
      <c r="L89" s="263">
        <v>129.75</v>
      </c>
      <c r="M89" s="263">
        <v>60.203659999999999</v>
      </c>
    </row>
    <row r="90" spans="1:13">
      <c r="A90" s="282">
        <v>81</v>
      </c>
      <c r="B90" s="263" t="s">
        <v>102</v>
      </c>
      <c r="C90" s="263">
        <v>22.9</v>
      </c>
      <c r="D90" s="265">
        <v>22.916666666666668</v>
      </c>
      <c r="E90" s="265">
        <v>22.733333333333334</v>
      </c>
      <c r="F90" s="265">
        <v>22.566666666666666</v>
      </c>
      <c r="G90" s="265">
        <v>22.383333333333333</v>
      </c>
      <c r="H90" s="265">
        <v>23.083333333333336</v>
      </c>
      <c r="I90" s="265">
        <v>23.266666666666666</v>
      </c>
      <c r="J90" s="265">
        <v>23.433333333333337</v>
      </c>
      <c r="K90" s="263">
        <v>23.1</v>
      </c>
      <c r="L90" s="263">
        <v>22.75</v>
      </c>
      <c r="M90" s="263">
        <v>103.66571</v>
      </c>
    </row>
    <row r="91" spans="1:13">
      <c r="A91" s="282">
        <v>82</v>
      </c>
      <c r="B91" s="263" t="s">
        <v>241</v>
      </c>
      <c r="C91" s="263">
        <v>202</v>
      </c>
      <c r="D91" s="265">
        <v>202.29999999999998</v>
      </c>
      <c r="E91" s="265">
        <v>198.19999999999996</v>
      </c>
      <c r="F91" s="265">
        <v>194.39999999999998</v>
      </c>
      <c r="G91" s="265">
        <v>190.29999999999995</v>
      </c>
      <c r="H91" s="265">
        <v>206.09999999999997</v>
      </c>
      <c r="I91" s="265">
        <v>210.2</v>
      </c>
      <c r="J91" s="265">
        <v>213.99999999999997</v>
      </c>
      <c r="K91" s="263">
        <v>206.4</v>
      </c>
      <c r="L91" s="263">
        <v>198.5</v>
      </c>
      <c r="M91" s="263">
        <v>1.8438699999999999</v>
      </c>
    </row>
    <row r="92" spans="1:13">
      <c r="A92" s="282">
        <v>83</v>
      </c>
      <c r="B92" s="263" t="s">
        <v>100</v>
      </c>
      <c r="C92" s="263">
        <v>552.15</v>
      </c>
      <c r="D92" s="265">
        <v>557.46666666666658</v>
      </c>
      <c r="E92" s="265">
        <v>544.98333333333312</v>
      </c>
      <c r="F92" s="265">
        <v>537.81666666666649</v>
      </c>
      <c r="G92" s="265">
        <v>525.33333333333303</v>
      </c>
      <c r="H92" s="265">
        <v>564.63333333333321</v>
      </c>
      <c r="I92" s="265">
        <v>577.11666666666656</v>
      </c>
      <c r="J92" s="265">
        <v>584.2833333333333</v>
      </c>
      <c r="K92" s="263">
        <v>569.95000000000005</v>
      </c>
      <c r="L92" s="263">
        <v>550.29999999999995</v>
      </c>
      <c r="M92" s="263">
        <v>37.832419999999999</v>
      </c>
    </row>
    <row r="93" spans="1:13">
      <c r="A93" s="282">
        <v>84</v>
      </c>
      <c r="B93" s="263" t="s">
        <v>242</v>
      </c>
      <c r="C93" s="263">
        <v>490.25</v>
      </c>
      <c r="D93" s="265">
        <v>494.05</v>
      </c>
      <c r="E93" s="265">
        <v>483.70000000000005</v>
      </c>
      <c r="F93" s="265">
        <v>477.15000000000003</v>
      </c>
      <c r="G93" s="265">
        <v>466.80000000000007</v>
      </c>
      <c r="H93" s="265">
        <v>500.6</v>
      </c>
      <c r="I93" s="265">
        <v>510.95000000000005</v>
      </c>
      <c r="J93" s="265">
        <v>517.5</v>
      </c>
      <c r="K93" s="263">
        <v>504.4</v>
      </c>
      <c r="L93" s="263">
        <v>487.5</v>
      </c>
      <c r="M93" s="263">
        <v>0.93635000000000002</v>
      </c>
    </row>
    <row r="94" spans="1:13">
      <c r="A94" s="282">
        <v>85</v>
      </c>
      <c r="B94" s="263" t="s">
        <v>103</v>
      </c>
      <c r="C94" s="263">
        <v>695.4</v>
      </c>
      <c r="D94" s="265">
        <v>698.16666666666663</v>
      </c>
      <c r="E94" s="265">
        <v>691.43333333333328</v>
      </c>
      <c r="F94" s="265">
        <v>687.4666666666667</v>
      </c>
      <c r="G94" s="265">
        <v>680.73333333333335</v>
      </c>
      <c r="H94" s="265">
        <v>702.13333333333321</v>
      </c>
      <c r="I94" s="265">
        <v>708.86666666666656</v>
      </c>
      <c r="J94" s="265">
        <v>712.83333333333314</v>
      </c>
      <c r="K94" s="263">
        <v>704.9</v>
      </c>
      <c r="L94" s="263">
        <v>694.2</v>
      </c>
      <c r="M94" s="263">
        <v>8.9072999999999993</v>
      </c>
    </row>
    <row r="95" spans="1:13">
      <c r="A95" s="282">
        <v>86</v>
      </c>
      <c r="B95" s="263" t="s">
        <v>243</v>
      </c>
      <c r="C95" s="263">
        <v>509.05</v>
      </c>
      <c r="D95" s="265">
        <v>511.66666666666669</v>
      </c>
      <c r="E95" s="265">
        <v>505.43333333333339</v>
      </c>
      <c r="F95" s="265">
        <v>501.81666666666672</v>
      </c>
      <c r="G95" s="265">
        <v>495.58333333333343</v>
      </c>
      <c r="H95" s="265">
        <v>515.2833333333333</v>
      </c>
      <c r="I95" s="265">
        <v>521.51666666666665</v>
      </c>
      <c r="J95" s="265">
        <v>525.13333333333333</v>
      </c>
      <c r="K95" s="263">
        <v>517.9</v>
      </c>
      <c r="L95" s="263">
        <v>508.05</v>
      </c>
      <c r="M95" s="263">
        <v>0.48148999999999997</v>
      </c>
    </row>
    <row r="96" spans="1:13">
      <c r="A96" s="282">
        <v>87</v>
      </c>
      <c r="B96" s="263" t="s">
        <v>244</v>
      </c>
      <c r="C96" s="263">
        <v>1366.25</v>
      </c>
      <c r="D96" s="265">
        <v>1352.7666666666667</v>
      </c>
      <c r="E96" s="265">
        <v>1329.6833333333334</v>
      </c>
      <c r="F96" s="265">
        <v>1293.1166666666668</v>
      </c>
      <c r="G96" s="265">
        <v>1270.0333333333335</v>
      </c>
      <c r="H96" s="265">
        <v>1389.3333333333333</v>
      </c>
      <c r="I96" s="265">
        <v>1412.4166666666667</v>
      </c>
      <c r="J96" s="265">
        <v>1448.9833333333331</v>
      </c>
      <c r="K96" s="263">
        <v>1375.85</v>
      </c>
      <c r="L96" s="263">
        <v>1316.2</v>
      </c>
      <c r="M96" s="263">
        <v>10.86164</v>
      </c>
    </row>
    <row r="97" spans="1:13">
      <c r="A97" s="282">
        <v>88</v>
      </c>
      <c r="B97" s="263" t="s">
        <v>104</v>
      </c>
      <c r="C97" s="263">
        <v>1312.35</v>
      </c>
      <c r="D97" s="265">
        <v>1306.1166666666666</v>
      </c>
      <c r="E97" s="265">
        <v>1291.2333333333331</v>
      </c>
      <c r="F97" s="265">
        <v>1270.1166666666666</v>
      </c>
      <c r="G97" s="265">
        <v>1255.2333333333331</v>
      </c>
      <c r="H97" s="265">
        <v>1327.2333333333331</v>
      </c>
      <c r="I97" s="265">
        <v>1342.1166666666668</v>
      </c>
      <c r="J97" s="265">
        <v>1363.2333333333331</v>
      </c>
      <c r="K97" s="263">
        <v>1321</v>
      </c>
      <c r="L97" s="263">
        <v>1285</v>
      </c>
      <c r="M97" s="263">
        <v>12.335459999999999</v>
      </c>
    </row>
    <row r="98" spans="1:13">
      <c r="A98" s="282">
        <v>89</v>
      </c>
      <c r="B98" s="263" t="s">
        <v>372</v>
      </c>
      <c r="C98" s="263">
        <v>545.75</v>
      </c>
      <c r="D98" s="265">
        <v>551.41666666666663</v>
      </c>
      <c r="E98" s="265">
        <v>537.83333333333326</v>
      </c>
      <c r="F98" s="265">
        <v>529.91666666666663</v>
      </c>
      <c r="G98" s="265">
        <v>516.33333333333326</v>
      </c>
      <c r="H98" s="265">
        <v>559.33333333333326</v>
      </c>
      <c r="I98" s="265">
        <v>572.91666666666652</v>
      </c>
      <c r="J98" s="265">
        <v>580.83333333333326</v>
      </c>
      <c r="K98" s="263">
        <v>565</v>
      </c>
      <c r="L98" s="263">
        <v>543.5</v>
      </c>
      <c r="M98" s="263">
        <v>16.732589999999998</v>
      </c>
    </row>
    <row r="99" spans="1:13">
      <c r="A99" s="282">
        <v>90</v>
      </c>
      <c r="B99" s="263" t="s">
        <v>246</v>
      </c>
      <c r="C99" s="263">
        <v>255.7</v>
      </c>
      <c r="D99" s="265">
        <v>255.29999999999998</v>
      </c>
      <c r="E99" s="265">
        <v>251.79999999999995</v>
      </c>
      <c r="F99" s="265">
        <v>247.89999999999998</v>
      </c>
      <c r="G99" s="265">
        <v>244.39999999999995</v>
      </c>
      <c r="H99" s="265">
        <v>259.19999999999993</v>
      </c>
      <c r="I99" s="265">
        <v>262.70000000000005</v>
      </c>
      <c r="J99" s="265">
        <v>266.59999999999997</v>
      </c>
      <c r="K99" s="263">
        <v>258.8</v>
      </c>
      <c r="L99" s="263">
        <v>251.4</v>
      </c>
      <c r="M99" s="263">
        <v>4.0467599999999999</v>
      </c>
    </row>
    <row r="100" spans="1:13">
      <c r="A100" s="282">
        <v>91</v>
      </c>
      <c r="B100" s="263" t="s">
        <v>107</v>
      </c>
      <c r="C100" s="263">
        <v>928.8</v>
      </c>
      <c r="D100" s="265">
        <v>935.44999999999993</v>
      </c>
      <c r="E100" s="265">
        <v>916.39999999999986</v>
      </c>
      <c r="F100" s="265">
        <v>903.99999999999989</v>
      </c>
      <c r="G100" s="265">
        <v>884.94999999999982</v>
      </c>
      <c r="H100" s="265">
        <v>947.84999999999991</v>
      </c>
      <c r="I100" s="265">
        <v>966.89999999999986</v>
      </c>
      <c r="J100" s="265">
        <v>979.3</v>
      </c>
      <c r="K100" s="263">
        <v>954.5</v>
      </c>
      <c r="L100" s="263">
        <v>923.05</v>
      </c>
      <c r="M100" s="263">
        <v>196.19972000000001</v>
      </c>
    </row>
    <row r="101" spans="1:13">
      <c r="A101" s="282">
        <v>92</v>
      </c>
      <c r="B101" s="263" t="s">
        <v>248</v>
      </c>
      <c r="C101" s="263">
        <v>2832.4</v>
      </c>
      <c r="D101" s="265">
        <v>2834.4666666666667</v>
      </c>
      <c r="E101" s="265">
        <v>2810.9333333333334</v>
      </c>
      <c r="F101" s="265">
        <v>2789.4666666666667</v>
      </c>
      <c r="G101" s="265">
        <v>2765.9333333333334</v>
      </c>
      <c r="H101" s="265">
        <v>2855.9333333333334</v>
      </c>
      <c r="I101" s="265">
        <v>2879.4666666666672</v>
      </c>
      <c r="J101" s="265">
        <v>2900.9333333333334</v>
      </c>
      <c r="K101" s="263">
        <v>2858</v>
      </c>
      <c r="L101" s="263">
        <v>2813</v>
      </c>
      <c r="M101" s="263">
        <v>1.2449300000000001</v>
      </c>
    </row>
    <row r="102" spans="1:13">
      <c r="A102" s="282">
        <v>93</v>
      </c>
      <c r="B102" s="263" t="s">
        <v>109</v>
      </c>
      <c r="C102" s="263">
        <v>1404.8</v>
      </c>
      <c r="D102" s="265">
        <v>1412.1833333333334</v>
      </c>
      <c r="E102" s="265">
        <v>1395.3666666666668</v>
      </c>
      <c r="F102" s="265">
        <v>1385.9333333333334</v>
      </c>
      <c r="G102" s="265">
        <v>1369.1166666666668</v>
      </c>
      <c r="H102" s="265">
        <v>1421.6166666666668</v>
      </c>
      <c r="I102" s="265">
        <v>1438.4333333333334</v>
      </c>
      <c r="J102" s="265">
        <v>1447.8666666666668</v>
      </c>
      <c r="K102" s="263">
        <v>1429</v>
      </c>
      <c r="L102" s="263">
        <v>1402.75</v>
      </c>
      <c r="M102" s="263">
        <v>150.85476</v>
      </c>
    </row>
    <row r="103" spans="1:13">
      <c r="A103" s="282">
        <v>94</v>
      </c>
      <c r="B103" s="263" t="s">
        <v>249</v>
      </c>
      <c r="C103" s="263">
        <v>704.45</v>
      </c>
      <c r="D103" s="265">
        <v>699.93333333333339</v>
      </c>
      <c r="E103" s="265">
        <v>691.71666666666681</v>
      </c>
      <c r="F103" s="265">
        <v>678.98333333333346</v>
      </c>
      <c r="G103" s="265">
        <v>670.76666666666688</v>
      </c>
      <c r="H103" s="265">
        <v>712.66666666666674</v>
      </c>
      <c r="I103" s="265">
        <v>720.88333333333344</v>
      </c>
      <c r="J103" s="265">
        <v>733.61666666666667</v>
      </c>
      <c r="K103" s="263">
        <v>708.15</v>
      </c>
      <c r="L103" s="263">
        <v>687.2</v>
      </c>
      <c r="M103" s="263">
        <v>32.746600000000001</v>
      </c>
    </row>
    <row r="104" spans="1:13">
      <c r="A104" s="282">
        <v>95</v>
      </c>
      <c r="B104" s="263" t="s">
        <v>105</v>
      </c>
      <c r="C104" s="263">
        <v>1000.1</v>
      </c>
      <c r="D104" s="265">
        <v>1001.3166666666666</v>
      </c>
      <c r="E104" s="265">
        <v>988.83333333333326</v>
      </c>
      <c r="F104" s="265">
        <v>977.56666666666661</v>
      </c>
      <c r="G104" s="265">
        <v>965.08333333333326</v>
      </c>
      <c r="H104" s="265">
        <v>1012.5833333333333</v>
      </c>
      <c r="I104" s="265">
        <v>1025.0666666666666</v>
      </c>
      <c r="J104" s="265">
        <v>1036.3333333333333</v>
      </c>
      <c r="K104" s="263">
        <v>1013.8</v>
      </c>
      <c r="L104" s="263">
        <v>990.05</v>
      </c>
      <c r="M104" s="263">
        <v>15.269819999999999</v>
      </c>
    </row>
    <row r="105" spans="1:13">
      <c r="A105" s="282">
        <v>96</v>
      </c>
      <c r="B105" s="263" t="s">
        <v>110</v>
      </c>
      <c r="C105" s="263">
        <v>2864.55</v>
      </c>
      <c r="D105" s="265">
        <v>2857.65</v>
      </c>
      <c r="E105" s="265">
        <v>2836.9</v>
      </c>
      <c r="F105" s="265">
        <v>2809.25</v>
      </c>
      <c r="G105" s="265">
        <v>2788.5</v>
      </c>
      <c r="H105" s="265">
        <v>2885.3</v>
      </c>
      <c r="I105" s="265">
        <v>2906.05</v>
      </c>
      <c r="J105" s="265">
        <v>2933.7000000000003</v>
      </c>
      <c r="K105" s="263">
        <v>2878.4</v>
      </c>
      <c r="L105" s="263">
        <v>2830</v>
      </c>
      <c r="M105" s="263">
        <v>8.3113299999999999</v>
      </c>
    </row>
    <row r="106" spans="1:13">
      <c r="A106" s="282">
        <v>97</v>
      </c>
      <c r="B106" s="263" t="s">
        <v>112</v>
      </c>
      <c r="C106" s="263">
        <v>348.35</v>
      </c>
      <c r="D106" s="265">
        <v>350.7</v>
      </c>
      <c r="E106" s="265">
        <v>343.15</v>
      </c>
      <c r="F106" s="265">
        <v>337.95</v>
      </c>
      <c r="G106" s="265">
        <v>330.4</v>
      </c>
      <c r="H106" s="265">
        <v>355.9</v>
      </c>
      <c r="I106" s="265">
        <v>363.45000000000005</v>
      </c>
      <c r="J106" s="265">
        <v>368.65</v>
      </c>
      <c r="K106" s="263">
        <v>358.25</v>
      </c>
      <c r="L106" s="263">
        <v>345.5</v>
      </c>
      <c r="M106" s="263">
        <v>164.72269</v>
      </c>
    </row>
    <row r="107" spans="1:13">
      <c r="A107" s="282">
        <v>98</v>
      </c>
      <c r="B107" s="263" t="s">
        <v>113</v>
      </c>
      <c r="C107" s="263">
        <v>232.5</v>
      </c>
      <c r="D107" s="265">
        <v>232.6</v>
      </c>
      <c r="E107" s="265">
        <v>230.39999999999998</v>
      </c>
      <c r="F107" s="265">
        <v>228.29999999999998</v>
      </c>
      <c r="G107" s="265">
        <v>226.09999999999997</v>
      </c>
      <c r="H107" s="265">
        <v>234.7</v>
      </c>
      <c r="I107" s="265">
        <v>236.89999999999998</v>
      </c>
      <c r="J107" s="265">
        <v>239</v>
      </c>
      <c r="K107" s="263">
        <v>234.8</v>
      </c>
      <c r="L107" s="263">
        <v>230.5</v>
      </c>
      <c r="M107" s="263">
        <v>62.471780000000003</v>
      </c>
    </row>
    <row r="108" spans="1:13">
      <c r="A108" s="282">
        <v>99</v>
      </c>
      <c r="B108" s="263" t="s">
        <v>114</v>
      </c>
      <c r="C108" s="263">
        <v>2360.65</v>
      </c>
      <c r="D108" s="265">
        <v>2347.15</v>
      </c>
      <c r="E108" s="265">
        <v>2324.5</v>
      </c>
      <c r="F108" s="265">
        <v>2288.35</v>
      </c>
      <c r="G108" s="265">
        <v>2265.6999999999998</v>
      </c>
      <c r="H108" s="265">
        <v>2383.3000000000002</v>
      </c>
      <c r="I108" s="265">
        <v>2405.9500000000007</v>
      </c>
      <c r="J108" s="265">
        <v>2442.1000000000004</v>
      </c>
      <c r="K108" s="263">
        <v>2369.8000000000002</v>
      </c>
      <c r="L108" s="263">
        <v>2311</v>
      </c>
      <c r="M108" s="263">
        <v>19.468669999999999</v>
      </c>
    </row>
    <row r="109" spans="1:13">
      <c r="A109" s="282">
        <v>100</v>
      </c>
      <c r="B109" s="263" t="s">
        <v>250</v>
      </c>
      <c r="C109" s="263">
        <v>304.14999999999998</v>
      </c>
      <c r="D109" s="265">
        <v>305.16666666666669</v>
      </c>
      <c r="E109" s="265">
        <v>299.33333333333337</v>
      </c>
      <c r="F109" s="265">
        <v>294.51666666666671</v>
      </c>
      <c r="G109" s="265">
        <v>288.68333333333339</v>
      </c>
      <c r="H109" s="265">
        <v>309.98333333333335</v>
      </c>
      <c r="I109" s="265">
        <v>315.81666666666672</v>
      </c>
      <c r="J109" s="265">
        <v>320.63333333333333</v>
      </c>
      <c r="K109" s="263">
        <v>311</v>
      </c>
      <c r="L109" s="263">
        <v>300.35000000000002</v>
      </c>
      <c r="M109" s="263">
        <v>31.999289999999998</v>
      </c>
    </row>
    <row r="110" spans="1:13">
      <c r="A110" s="282">
        <v>101</v>
      </c>
      <c r="B110" s="263" t="s">
        <v>251</v>
      </c>
      <c r="C110" s="263">
        <v>42.05</v>
      </c>
      <c r="D110" s="265">
        <v>42.15</v>
      </c>
      <c r="E110" s="265">
        <v>41.75</v>
      </c>
      <c r="F110" s="265">
        <v>41.45</v>
      </c>
      <c r="G110" s="265">
        <v>41.050000000000004</v>
      </c>
      <c r="H110" s="265">
        <v>42.449999999999996</v>
      </c>
      <c r="I110" s="265">
        <v>42.849999999999987</v>
      </c>
      <c r="J110" s="265">
        <v>43.149999999999991</v>
      </c>
      <c r="K110" s="263">
        <v>42.55</v>
      </c>
      <c r="L110" s="263">
        <v>41.85</v>
      </c>
      <c r="M110" s="263">
        <v>9.8915100000000002</v>
      </c>
    </row>
    <row r="111" spans="1:13">
      <c r="A111" s="282">
        <v>102</v>
      </c>
      <c r="B111" s="263" t="s">
        <v>108</v>
      </c>
      <c r="C111" s="263">
        <v>2509.8000000000002</v>
      </c>
      <c r="D111" s="265">
        <v>2509.0333333333333</v>
      </c>
      <c r="E111" s="265">
        <v>2483.9666666666667</v>
      </c>
      <c r="F111" s="265">
        <v>2458.1333333333332</v>
      </c>
      <c r="G111" s="265">
        <v>2433.0666666666666</v>
      </c>
      <c r="H111" s="265">
        <v>2534.8666666666668</v>
      </c>
      <c r="I111" s="265">
        <v>2559.9333333333334</v>
      </c>
      <c r="J111" s="265">
        <v>2585.7666666666669</v>
      </c>
      <c r="K111" s="263">
        <v>2534.1</v>
      </c>
      <c r="L111" s="263">
        <v>2483.1999999999998</v>
      </c>
      <c r="M111" s="263">
        <v>39.160879999999999</v>
      </c>
    </row>
    <row r="112" spans="1:13">
      <c r="A112" s="282">
        <v>103</v>
      </c>
      <c r="B112" s="263" t="s">
        <v>116</v>
      </c>
      <c r="C112" s="263">
        <v>591.1</v>
      </c>
      <c r="D112" s="265">
        <v>594.86666666666667</v>
      </c>
      <c r="E112" s="265">
        <v>584.23333333333335</v>
      </c>
      <c r="F112" s="265">
        <v>577.36666666666667</v>
      </c>
      <c r="G112" s="265">
        <v>566.73333333333335</v>
      </c>
      <c r="H112" s="265">
        <v>601.73333333333335</v>
      </c>
      <c r="I112" s="265">
        <v>612.36666666666679</v>
      </c>
      <c r="J112" s="265">
        <v>619.23333333333335</v>
      </c>
      <c r="K112" s="263">
        <v>605.5</v>
      </c>
      <c r="L112" s="263">
        <v>588</v>
      </c>
      <c r="M112" s="263">
        <v>625.84522000000004</v>
      </c>
    </row>
    <row r="113" spans="1:13">
      <c r="A113" s="282">
        <v>104</v>
      </c>
      <c r="B113" s="263" t="s">
        <v>252</v>
      </c>
      <c r="C113" s="263">
        <v>1451.6</v>
      </c>
      <c r="D113" s="265">
        <v>1434.6000000000001</v>
      </c>
      <c r="E113" s="265">
        <v>1407.0500000000002</v>
      </c>
      <c r="F113" s="265">
        <v>1362.5</v>
      </c>
      <c r="G113" s="265">
        <v>1334.95</v>
      </c>
      <c r="H113" s="265">
        <v>1479.1500000000003</v>
      </c>
      <c r="I113" s="265">
        <v>1506.7</v>
      </c>
      <c r="J113" s="265">
        <v>1551.2500000000005</v>
      </c>
      <c r="K113" s="263">
        <v>1462.15</v>
      </c>
      <c r="L113" s="263">
        <v>1390.05</v>
      </c>
      <c r="M113" s="263">
        <v>16.9895</v>
      </c>
    </row>
    <row r="114" spans="1:13">
      <c r="A114" s="282">
        <v>105</v>
      </c>
      <c r="B114" s="263" t="s">
        <v>117</v>
      </c>
      <c r="C114" s="263">
        <v>543.9</v>
      </c>
      <c r="D114" s="265">
        <v>532.38333333333333</v>
      </c>
      <c r="E114" s="265">
        <v>517.76666666666665</v>
      </c>
      <c r="F114" s="265">
        <v>491.63333333333333</v>
      </c>
      <c r="G114" s="265">
        <v>477.01666666666665</v>
      </c>
      <c r="H114" s="265">
        <v>558.51666666666665</v>
      </c>
      <c r="I114" s="265">
        <v>573.13333333333321</v>
      </c>
      <c r="J114" s="265">
        <v>599.26666666666665</v>
      </c>
      <c r="K114" s="263">
        <v>547</v>
      </c>
      <c r="L114" s="263">
        <v>506.25</v>
      </c>
      <c r="M114" s="263">
        <v>106.62743</v>
      </c>
    </row>
    <row r="115" spans="1:13">
      <c r="A115" s="282">
        <v>106</v>
      </c>
      <c r="B115" s="263" t="s">
        <v>387</v>
      </c>
      <c r="C115" s="263">
        <v>468.4</v>
      </c>
      <c r="D115" s="265">
        <v>467.3</v>
      </c>
      <c r="E115" s="265">
        <v>455.70000000000005</v>
      </c>
      <c r="F115" s="265">
        <v>443.00000000000006</v>
      </c>
      <c r="G115" s="265">
        <v>431.40000000000009</v>
      </c>
      <c r="H115" s="265">
        <v>480</v>
      </c>
      <c r="I115" s="265">
        <v>491.6</v>
      </c>
      <c r="J115" s="265">
        <v>504.29999999999995</v>
      </c>
      <c r="K115" s="263">
        <v>478.9</v>
      </c>
      <c r="L115" s="263">
        <v>454.6</v>
      </c>
      <c r="M115" s="263">
        <v>22.116350000000001</v>
      </c>
    </row>
    <row r="116" spans="1:13">
      <c r="A116" s="282">
        <v>107</v>
      </c>
      <c r="B116" s="263" t="s">
        <v>119</v>
      </c>
      <c r="C116" s="263">
        <v>52.25</v>
      </c>
      <c r="D116" s="265">
        <v>52.199999999999996</v>
      </c>
      <c r="E116" s="265">
        <v>51.649999999999991</v>
      </c>
      <c r="F116" s="265">
        <v>51.05</v>
      </c>
      <c r="G116" s="265">
        <v>50.499999999999993</v>
      </c>
      <c r="H116" s="265">
        <v>52.79999999999999</v>
      </c>
      <c r="I116" s="265">
        <v>53.349999999999987</v>
      </c>
      <c r="J116" s="265">
        <v>53.949999999999989</v>
      </c>
      <c r="K116" s="263">
        <v>52.75</v>
      </c>
      <c r="L116" s="263">
        <v>51.6</v>
      </c>
      <c r="M116" s="263">
        <v>365.90967000000001</v>
      </c>
    </row>
    <row r="117" spans="1:13">
      <c r="A117" s="282">
        <v>108</v>
      </c>
      <c r="B117" s="263" t="s">
        <v>126</v>
      </c>
      <c r="C117" s="263">
        <v>205.3</v>
      </c>
      <c r="D117" s="265">
        <v>205.58333333333334</v>
      </c>
      <c r="E117" s="265">
        <v>204.41666666666669</v>
      </c>
      <c r="F117" s="265">
        <v>203.53333333333333</v>
      </c>
      <c r="G117" s="265">
        <v>202.36666666666667</v>
      </c>
      <c r="H117" s="265">
        <v>206.4666666666667</v>
      </c>
      <c r="I117" s="265">
        <v>207.63333333333338</v>
      </c>
      <c r="J117" s="265">
        <v>208.51666666666671</v>
      </c>
      <c r="K117" s="263">
        <v>206.75</v>
      </c>
      <c r="L117" s="263">
        <v>204.7</v>
      </c>
      <c r="M117" s="263">
        <v>198.86214000000001</v>
      </c>
    </row>
    <row r="118" spans="1:13">
      <c r="A118" s="282">
        <v>109</v>
      </c>
      <c r="B118" s="263" t="s">
        <v>115</v>
      </c>
      <c r="C118" s="263">
        <v>179.25</v>
      </c>
      <c r="D118" s="265">
        <v>178.25</v>
      </c>
      <c r="E118" s="265">
        <v>175.1</v>
      </c>
      <c r="F118" s="265">
        <v>170.95</v>
      </c>
      <c r="G118" s="265">
        <v>167.79999999999998</v>
      </c>
      <c r="H118" s="265">
        <v>182.4</v>
      </c>
      <c r="I118" s="265">
        <v>185.54999999999998</v>
      </c>
      <c r="J118" s="265">
        <v>189.70000000000002</v>
      </c>
      <c r="K118" s="263">
        <v>181.4</v>
      </c>
      <c r="L118" s="263">
        <v>174.1</v>
      </c>
      <c r="M118" s="263">
        <v>106.35194</v>
      </c>
    </row>
    <row r="119" spans="1:13">
      <c r="A119" s="282">
        <v>110</v>
      </c>
      <c r="B119" s="263" t="s">
        <v>255</v>
      </c>
      <c r="C119" s="263">
        <v>111.45</v>
      </c>
      <c r="D119" s="265">
        <v>109.68333333333334</v>
      </c>
      <c r="E119" s="265">
        <v>106.26666666666668</v>
      </c>
      <c r="F119" s="265">
        <v>101.08333333333334</v>
      </c>
      <c r="G119" s="265">
        <v>97.666666666666686</v>
      </c>
      <c r="H119" s="265">
        <v>114.86666666666667</v>
      </c>
      <c r="I119" s="265">
        <v>118.28333333333333</v>
      </c>
      <c r="J119" s="265">
        <v>123.46666666666667</v>
      </c>
      <c r="K119" s="263">
        <v>113.1</v>
      </c>
      <c r="L119" s="263">
        <v>104.5</v>
      </c>
      <c r="M119" s="263">
        <v>61.678780000000003</v>
      </c>
    </row>
    <row r="120" spans="1:13">
      <c r="A120" s="282">
        <v>111</v>
      </c>
      <c r="B120" s="263" t="s">
        <v>125</v>
      </c>
      <c r="C120" s="263">
        <v>88.2</v>
      </c>
      <c r="D120" s="265">
        <v>88.25</v>
      </c>
      <c r="E120" s="265">
        <v>87.7</v>
      </c>
      <c r="F120" s="265">
        <v>87.2</v>
      </c>
      <c r="G120" s="265">
        <v>86.65</v>
      </c>
      <c r="H120" s="265">
        <v>88.75</v>
      </c>
      <c r="I120" s="265">
        <v>89.300000000000011</v>
      </c>
      <c r="J120" s="265">
        <v>89.8</v>
      </c>
      <c r="K120" s="263">
        <v>88.8</v>
      </c>
      <c r="L120" s="263">
        <v>87.75</v>
      </c>
      <c r="M120" s="263">
        <v>70.666809999999998</v>
      </c>
    </row>
    <row r="121" spans="1:13">
      <c r="A121" s="282">
        <v>112</v>
      </c>
      <c r="B121" s="263" t="s">
        <v>772</v>
      </c>
      <c r="C121" s="263">
        <v>1730.85</v>
      </c>
      <c r="D121" s="265">
        <v>1729.3666666666668</v>
      </c>
      <c r="E121" s="265">
        <v>1719.4833333333336</v>
      </c>
      <c r="F121" s="265">
        <v>1708.1166666666668</v>
      </c>
      <c r="G121" s="265">
        <v>1698.2333333333336</v>
      </c>
      <c r="H121" s="265">
        <v>1740.7333333333336</v>
      </c>
      <c r="I121" s="265">
        <v>1750.6166666666668</v>
      </c>
      <c r="J121" s="265">
        <v>1761.9833333333336</v>
      </c>
      <c r="K121" s="263">
        <v>1739.25</v>
      </c>
      <c r="L121" s="263">
        <v>1718</v>
      </c>
      <c r="M121" s="263">
        <v>7.9175899999999997</v>
      </c>
    </row>
    <row r="122" spans="1:13">
      <c r="A122" s="282">
        <v>113</v>
      </c>
      <c r="B122" s="263" t="s">
        <v>120</v>
      </c>
      <c r="C122" s="263">
        <v>508.8</v>
      </c>
      <c r="D122" s="265">
        <v>510.43333333333334</v>
      </c>
      <c r="E122" s="265">
        <v>504.86666666666667</v>
      </c>
      <c r="F122" s="265">
        <v>500.93333333333334</v>
      </c>
      <c r="G122" s="265">
        <v>495.36666666666667</v>
      </c>
      <c r="H122" s="265">
        <v>514.36666666666667</v>
      </c>
      <c r="I122" s="265">
        <v>519.93333333333339</v>
      </c>
      <c r="J122" s="265">
        <v>523.86666666666667</v>
      </c>
      <c r="K122" s="263">
        <v>516</v>
      </c>
      <c r="L122" s="263">
        <v>506.5</v>
      </c>
      <c r="M122" s="263">
        <v>4.6741400000000004</v>
      </c>
    </row>
    <row r="123" spans="1:13">
      <c r="A123" s="282">
        <v>114</v>
      </c>
      <c r="B123" s="263" t="s">
        <v>826</v>
      </c>
      <c r="C123" s="263">
        <v>248.15</v>
      </c>
      <c r="D123" s="265">
        <v>250.44999999999996</v>
      </c>
      <c r="E123" s="265">
        <v>244.89999999999992</v>
      </c>
      <c r="F123" s="265">
        <v>241.64999999999995</v>
      </c>
      <c r="G123" s="265">
        <v>236.09999999999991</v>
      </c>
      <c r="H123" s="265">
        <v>253.69999999999993</v>
      </c>
      <c r="I123" s="265">
        <v>259.24999999999994</v>
      </c>
      <c r="J123" s="265">
        <v>262.49999999999994</v>
      </c>
      <c r="K123" s="263">
        <v>256</v>
      </c>
      <c r="L123" s="263">
        <v>247.2</v>
      </c>
      <c r="M123" s="263">
        <v>23.5519</v>
      </c>
    </row>
    <row r="124" spans="1:13">
      <c r="A124" s="282">
        <v>115</v>
      </c>
      <c r="B124" s="263" t="s">
        <v>122</v>
      </c>
      <c r="C124" s="263">
        <v>859.55</v>
      </c>
      <c r="D124" s="265">
        <v>860.65</v>
      </c>
      <c r="E124" s="265">
        <v>850.34999999999991</v>
      </c>
      <c r="F124" s="265">
        <v>841.15</v>
      </c>
      <c r="G124" s="265">
        <v>830.84999999999991</v>
      </c>
      <c r="H124" s="265">
        <v>869.84999999999991</v>
      </c>
      <c r="I124" s="265">
        <v>880.14999999999986</v>
      </c>
      <c r="J124" s="265">
        <v>889.34999999999991</v>
      </c>
      <c r="K124" s="263">
        <v>870.95</v>
      </c>
      <c r="L124" s="263">
        <v>851.45</v>
      </c>
      <c r="M124" s="263">
        <v>48.945569999999996</v>
      </c>
    </row>
    <row r="125" spans="1:13">
      <c r="A125" s="282">
        <v>116</v>
      </c>
      <c r="B125" s="263" t="s">
        <v>256</v>
      </c>
      <c r="C125" s="263">
        <v>4892.3</v>
      </c>
      <c r="D125" s="265">
        <v>4897.9333333333334</v>
      </c>
      <c r="E125" s="265">
        <v>4837.3666666666668</v>
      </c>
      <c r="F125" s="265">
        <v>4782.4333333333334</v>
      </c>
      <c r="G125" s="265">
        <v>4721.8666666666668</v>
      </c>
      <c r="H125" s="265">
        <v>4952.8666666666668</v>
      </c>
      <c r="I125" s="265">
        <v>5013.4333333333343</v>
      </c>
      <c r="J125" s="265">
        <v>5068.3666666666668</v>
      </c>
      <c r="K125" s="263">
        <v>4958.5</v>
      </c>
      <c r="L125" s="263">
        <v>4843</v>
      </c>
      <c r="M125" s="263">
        <v>5.3666799999999997</v>
      </c>
    </row>
    <row r="126" spans="1:13">
      <c r="A126" s="282">
        <v>117</v>
      </c>
      <c r="B126" s="263" t="s">
        <v>124</v>
      </c>
      <c r="C126" s="263">
        <v>1343.55</v>
      </c>
      <c r="D126" s="265">
        <v>1338.6166666666666</v>
      </c>
      <c r="E126" s="265">
        <v>1325.9333333333332</v>
      </c>
      <c r="F126" s="265">
        <v>1308.3166666666666</v>
      </c>
      <c r="G126" s="265">
        <v>1295.6333333333332</v>
      </c>
      <c r="H126" s="265">
        <v>1356.2333333333331</v>
      </c>
      <c r="I126" s="265">
        <v>1368.9166666666665</v>
      </c>
      <c r="J126" s="265">
        <v>1386.5333333333331</v>
      </c>
      <c r="K126" s="263">
        <v>1351.3</v>
      </c>
      <c r="L126" s="263">
        <v>1321</v>
      </c>
      <c r="M126" s="263">
        <v>70.886060000000001</v>
      </c>
    </row>
    <row r="127" spans="1:13">
      <c r="A127" s="282">
        <v>118</v>
      </c>
      <c r="B127" s="263" t="s">
        <v>121</v>
      </c>
      <c r="C127" s="263">
        <v>1573.05</v>
      </c>
      <c r="D127" s="265">
        <v>1567.6833333333334</v>
      </c>
      <c r="E127" s="265">
        <v>1550.3666666666668</v>
      </c>
      <c r="F127" s="265">
        <v>1527.6833333333334</v>
      </c>
      <c r="G127" s="265">
        <v>1510.3666666666668</v>
      </c>
      <c r="H127" s="265">
        <v>1590.3666666666668</v>
      </c>
      <c r="I127" s="265">
        <v>1607.6833333333334</v>
      </c>
      <c r="J127" s="265">
        <v>1630.3666666666668</v>
      </c>
      <c r="K127" s="263">
        <v>1585</v>
      </c>
      <c r="L127" s="263">
        <v>1545</v>
      </c>
      <c r="M127" s="263">
        <v>5.6595500000000003</v>
      </c>
    </row>
    <row r="128" spans="1:13">
      <c r="A128" s="282">
        <v>119</v>
      </c>
      <c r="B128" s="263" t="s">
        <v>257</v>
      </c>
      <c r="C128" s="263">
        <v>2104.3000000000002</v>
      </c>
      <c r="D128" s="265">
        <v>2105.1333333333332</v>
      </c>
      <c r="E128" s="265">
        <v>2086.2666666666664</v>
      </c>
      <c r="F128" s="265">
        <v>2068.2333333333331</v>
      </c>
      <c r="G128" s="265">
        <v>2049.3666666666663</v>
      </c>
      <c r="H128" s="265">
        <v>2123.1666666666665</v>
      </c>
      <c r="I128" s="265">
        <v>2142.0333333333333</v>
      </c>
      <c r="J128" s="265">
        <v>2160.0666666666666</v>
      </c>
      <c r="K128" s="263">
        <v>2124</v>
      </c>
      <c r="L128" s="263">
        <v>2087.1</v>
      </c>
      <c r="M128" s="263">
        <v>1.0441199999999999</v>
      </c>
    </row>
    <row r="129" spans="1:13">
      <c r="A129" s="282">
        <v>120</v>
      </c>
      <c r="B129" s="263" t="s">
        <v>258</v>
      </c>
      <c r="C129" s="263">
        <v>105.9</v>
      </c>
      <c r="D129" s="265">
        <v>105.55</v>
      </c>
      <c r="E129" s="265">
        <v>103.94999999999999</v>
      </c>
      <c r="F129" s="265">
        <v>101.99999999999999</v>
      </c>
      <c r="G129" s="265">
        <v>100.39999999999998</v>
      </c>
      <c r="H129" s="265">
        <v>107.5</v>
      </c>
      <c r="I129" s="265">
        <v>109.1</v>
      </c>
      <c r="J129" s="265">
        <v>111.05000000000001</v>
      </c>
      <c r="K129" s="263">
        <v>107.15</v>
      </c>
      <c r="L129" s="263">
        <v>103.6</v>
      </c>
      <c r="M129" s="263">
        <v>98.215649999999997</v>
      </c>
    </row>
    <row r="130" spans="1:13">
      <c r="A130" s="282">
        <v>121</v>
      </c>
      <c r="B130" s="263" t="s">
        <v>128</v>
      </c>
      <c r="C130" s="263">
        <v>655.8</v>
      </c>
      <c r="D130" s="265">
        <v>651.58333333333337</v>
      </c>
      <c r="E130" s="265">
        <v>642.4666666666667</v>
      </c>
      <c r="F130" s="265">
        <v>629.13333333333333</v>
      </c>
      <c r="G130" s="265">
        <v>620.01666666666665</v>
      </c>
      <c r="H130" s="265">
        <v>664.91666666666674</v>
      </c>
      <c r="I130" s="265">
        <v>674.0333333333333</v>
      </c>
      <c r="J130" s="265">
        <v>687.36666666666679</v>
      </c>
      <c r="K130" s="263">
        <v>660.7</v>
      </c>
      <c r="L130" s="263">
        <v>638.25</v>
      </c>
      <c r="M130" s="263">
        <v>165.06538</v>
      </c>
    </row>
    <row r="131" spans="1:13">
      <c r="A131" s="282">
        <v>122</v>
      </c>
      <c r="B131" s="263" t="s">
        <v>127</v>
      </c>
      <c r="C131" s="263">
        <v>442.95</v>
      </c>
      <c r="D131" s="265">
        <v>444.33333333333331</v>
      </c>
      <c r="E131" s="265">
        <v>437.26666666666665</v>
      </c>
      <c r="F131" s="265">
        <v>431.58333333333331</v>
      </c>
      <c r="G131" s="265">
        <v>424.51666666666665</v>
      </c>
      <c r="H131" s="265">
        <v>450.01666666666665</v>
      </c>
      <c r="I131" s="265">
        <v>457.08333333333337</v>
      </c>
      <c r="J131" s="265">
        <v>462.76666666666665</v>
      </c>
      <c r="K131" s="263">
        <v>451.4</v>
      </c>
      <c r="L131" s="263">
        <v>438.65</v>
      </c>
      <c r="M131" s="263">
        <v>123.14848000000001</v>
      </c>
    </row>
    <row r="132" spans="1:13">
      <c r="A132" s="282">
        <v>123</v>
      </c>
      <c r="B132" s="263" t="s">
        <v>129</v>
      </c>
      <c r="C132" s="263">
        <v>2885.85</v>
      </c>
      <c r="D132" s="265">
        <v>2863.8166666666671</v>
      </c>
      <c r="E132" s="265">
        <v>2826.6333333333341</v>
      </c>
      <c r="F132" s="265">
        <v>2767.416666666667</v>
      </c>
      <c r="G132" s="265">
        <v>2730.233333333334</v>
      </c>
      <c r="H132" s="265">
        <v>2923.0333333333342</v>
      </c>
      <c r="I132" s="265">
        <v>2960.2166666666676</v>
      </c>
      <c r="J132" s="265">
        <v>3019.4333333333343</v>
      </c>
      <c r="K132" s="263">
        <v>2901</v>
      </c>
      <c r="L132" s="263">
        <v>2804.6</v>
      </c>
      <c r="M132" s="263">
        <v>5.40029</v>
      </c>
    </row>
    <row r="133" spans="1:13">
      <c r="A133" s="282">
        <v>124</v>
      </c>
      <c r="B133" s="263" t="s">
        <v>131</v>
      </c>
      <c r="C133" s="263">
        <v>1759.65</v>
      </c>
      <c r="D133" s="265">
        <v>1758.6499999999999</v>
      </c>
      <c r="E133" s="265">
        <v>1734.2999999999997</v>
      </c>
      <c r="F133" s="265">
        <v>1708.9499999999998</v>
      </c>
      <c r="G133" s="265">
        <v>1684.5999999999997</v>
      </c>
      <c r="H133" s="265">
        <v>1783.9999999999998</v>
      </c>
      <c r="I133" s="265">
        <v>1808.3499999999997</v>
      </c>
      <c r="J133" s="265">
        <v>1833.6999999999998</v>
      </c>
      <c r="K133" s="263">
        <v>1783</v>
      </c>
      <c r="L133" s="263">
        <v>1733.3</v>
      </c>
      <c r="M133" s="263">
        <v>32.530619999999999</v>
      </c>
    </row>
    <row r="134" spans="1:13">
      <c r="A134" s="282">
        <v>125</v>
      </c>
      <c r="B134" s="263" t="s">
        <v>132</v>
      </c>
      <c r="C134" s="263">
        <v>87.7</v>
      </c>
      <c r="D134" s="265">
        <v>88.866666666666674</v>
      </c>
      <c r="E134" s="265">
        <v>86.333333333333343</v>
      </c>
      <c r="F134" s="265">
        <v>84.966666666666669</v>
      </c>
      <c r="G134" s="265">
        <v>82.433333333333337</v>
      </c>
      <c r="H134" s="265">
        <v>90.233333333333348</v>
      </c>
      <c r="I134" s="265">
        <v>92.76666666666668</v>
      </c>
      <c r="J134" s="265">
        <v>94.133333333333354</v>
      </c>
      <c r="K134" s="263">
        <v>91.4</v>
      </c>
      <c r="L134" s="263">
        <v>87.5</v>
      </c>
      <c r="M134" s="263">
        <v>171.87272999999999</v>
      </c>
    </row>
    <row r="135" spans="1:13">
      <c r="A135" s="282">
        <v>126</v>
      </c>
      <c r="B135" s="263" t="s">
        <v>259</v>
      </c>
      <c r="C135" s="263">
        <v>2620.9</v>
      </c>
      <c r="D135" s="265">
        <v>2637.6166666666663</v>
      </c>
      <c r="E135" s="265">
        <v>2590.2333333333327</v>
      </c>
      <c r="F135" s="265">
        <v>2559.5666666666662</v>
      </c>
      <c r="G135" s="265">
        <v>2512.1833333333325</v>
      </c>
      <c r="H135" s="265">
        <v>2668.2833333333328</v>
      </c>
      <c r="I135" s="265">
        <v>2715.666666666667</v>
      </c>
      <c r="J135" s="265">
        <v>2746.333333333333</v>
      </c>
      <c r="K135" s="263">
        <v>2685</v>
      </c>
      <c r="L135" s="263">
        <v>2606.9499999999998</v>
      </c>
      <c r="M135" s="263">
        <v>1.7817000000000001</v>
      </c>
    </row>
    <row r="136" spans="1:13">
      <c r="A136" s="282">
        <v>127</v>
      </c>
      <c r="B136" s="263" t="s">
        <v>133</v>
      </c>
      <c r="C136" s="263">
        <v>397.45</v>
      </c>
      <c r="D136" s="265">
        <v>395.98333333333335</v>
      </c>
      <c r="E136" s="265">
        <v>393.4666666666667</v>
      </c>
      <c r="F136" s="265">
        <v>389.48333333333335</v>
      </c>
      <c r="G136" s="265">
        <v>386.9666666666667</v>
      </c>
      <c r="H136" s="265">
        <v>399.9666666666667</v>
      </c>
      <c r="I136" s="265">
        <v>402.48333333333335</v>
      </c>
      <c r="J136" s="265">
        <v>406.4666666666667</v>
      </c>
      <c r="K136" s="263">
        <v>398.5</v>
      </c>
      <c r="L136" s="263">
        <v>392</v>
      </c>
      <c r="M136" s="263">
        <v>20.544789999999999</v>
      </c>
    </row>
    <row r="137" spans="1:13">
      <c r="A137" s="282">
        <v>128</v>
      </c>
      <c r="B137" s="263" t="s">
        <v>260</v>
      </c>
      <c r="C137" s="263">
        <v>3934.05</v>
      </c>
      <c r="D137" s="265">
        <v>3943.6666666666665</v>
      </c>
      <c r="E137" s="265">
        <v>3891.3833333333332</v>
      </c>
      <c r="F137" s="265">
        <v>3848.7166666666667</v>
      </c>
      <c r="G137" s="265">
        <v>3796.4333333333334</v>
      </c>
      <c r="H137" s="265">
        <v>3986.333333333333</v>
      </c>
      <c r="I137" s="265">
        <v>4038.6166666666668</v>
      </c>
      <c r="J137" s="265">
        <v>4081.2833333333328</v>
      </c>
      <c r="K137" s="263">
        <v>3995.95</v>
      </c>
      <c r="L137" s="263">
        <v>3901</v>
      </c>
      <c r="M137" s="263">
        <v>1.5275799999999999</v>
      </c>
    </row>
    <row r="138" spans="1:13">
      <c r="A138" s="282">
        <v>129</v>
      </c>
      <c r="B138" s="263" t="s">
        <v>134</v>
      </c>
      <c r="C138" s="263">
        <v>1335.9</v>
      </c>
      <c r="D138" s="265">
        <v>1333.3666666666668</v>
      </c>
      <c r="E138" s="265">
        <v>1325.5333333333335</v>
      </c>
      <c r="F138" s="265">
        <v>1315.1666666666667</v>
      </c>
      <c r="G138" s="265">
        <v>1307.3333333333335</v>
      </c>
      <c r="H138" s="265">
        <v>1343.7333333333336</v>
      </c>
      <c r="I138" s="265">
        <v>1351.5666666666666</v>
      </c>
      <c r="J138" s="265">
        <v>1361.9333333333336</v>
      </c>
      <c r="K138" s="263">
        <v>1341.2</v>
      </c>
      <c r="L138" s="263">
        <v>1323</v>
      </c>
      <c r="M138" s="263">
        <v>14.315619999999999</v>
      </c>
    </row>
    <row r="139" spans="1:13">
      <c r="A139" s="282">
        <v>130</v>
      </c>
      <c r="B139" s="263" t="s">
        <v>135</v>
      </c>
      <c r="C139" s="263">
        <v>1062.55</v>
      </c>
      <c r="D139" s="265">
        <v>1066.7</v>
      </c>
      <c r="E139" s="265">
        <v>1052.5</v>
      </c>
      <c r="F139" s="265">
        <v>1042.45</v>
      </c>
      <c r="G139" s="265">
        <v>1028.25</v>
      </c>
      <c r="H139" s="265">
        <v>1076.75</v>
      </c>
      <c r="I139" s="265">
        <v>1090.9500000000003</v>
      </c>
      <c r="J139" s="265">
        <v>1101</v>
      </c>
      <c r="K139" s="263">
        <v>1080.9000000000001</v>
      </c>
      <c r="L139" s="263">
        <v>1056.6500000000001</v>
      </c>
      <c r="M139" s="263">
        <v>20.246210000000001</v>
      </c>
    </row>
    <row r="140" spans="1:13">
      <c r="A140" s="282">
        <v>131</v>
      </c>
      <c r="B140" s="263" t="s">
        <v>146</v>
      </c>
      <c r="C140" s="263">
        <v>77687.55</v>
      </c>
      <c r="D140" s="265">
        <v>78156.150000000009</v>
      </c>
      <c r="E140" s="265">
        <v>77015.900000000023</v>
      </c>
      <c r="F140" s="265">
        <v>76344.250000000015</v>
      </c>
      <c r="G140" s="265">
        <v>75204.000000000029</v>
      </c>
      <c r="H140" s="265">
        <v>78827.800000000017</v>
      </c>
      <c r="I140" s="265">
        <v>79968.049999999988</v>
      </c>
      <c r="J140" s="265">
        <v>80639.700000000012</v>
      </c>
      <c r="K140" s="263">
        <v>79296.399999999994</v>
      </c>
      <c r="L140" s="263">
        <v>77484.5</v>
      </c>
      <c r="M140" s="263">
        <v>0.16483</v>
      </c>
    </row>
    <row r="141" spans="1:13">
      <c r="A141" s="282">
        <v>132</v>
      </c>
      <c r="B141" s="263" t="s">
        <v>143</v>
      </c>
      <c r="C141" s="263">
        <v>1102.7</v>
      </c>
      <c r="D141" s="265">
        <v>1107.8166666666666</v>
      </c>
      <c r="E141" s="265">
        <v>1094.8833333333332</v>
      </c>
      <c r="F141" s="265">
        <v>1087.0666666666666</v>
      </c>
      <c r="G141" s="265">
        <v>1074.1333333333332</v>
      </c>
      <c r="H141" s="265">
        <v>1115.6333333333332</v>
      </c>
      <c r="I141" s="265">
        <v>1128.5666666666666</v>
      </c>
      <c r="J141" s="265">
        <v>1136.3833333333332</v>
      </c>
      <c r="K141" s="263">
        <v>1120.75</v>
      </c>
      <c r="L141" s="263">
        <v>1100</v>
      </c>
      <c r="M141" s="263">
        <v>2.06047</v>
      </c>
    </row>
    <row r="142" spans="1:13">
      <c r="A142" s="282">
        <v>133</v>
      </c>
      <c r="B142" s="263" t="s">
        <v>137</v>
      </c>
      <c r="C142" s="263">
        <v>163.25</v>
      </c>
      <c r="D142" s="265">
        <v>164.43333333333331</v>
      </c>
      <c r="E142" s="265">
        <v>159.96666666666661</v>
      </c>
      <c r="F142" s="265">
        <v>156.68333333333331</v>
      </c>
      <c r="G142" s="265">
        <v>152.21666666666661</v>
      </c>
      <c r="H142" s="265">
        <v>167.71666666666661</v>
      </c>
      <c r="I142" s="265">
        <v>172.18333333333331</v>
      </c>
      <c r="J142" s="265">
        <v>175.46666666666661</v>
      </c>
      <c r="K142" s="263">
        <v>168.9</v>
      </c>
      <c r="L142" s="263">
        <v>161.15</v>
      </c>
      <c r="M142" s="263">
        <v>358.68833000000001</v>
      </c>
    </row>
    <row r="143" spans="1:13">
      <c r="A143" s="282">
        <v>134</v>
      </c>
      <c r="B143" s="263" t="s">
        <v>136</v>
      </c>
      <c r="C143" s="263">
        <v>780.5</v>
      </c>
      <c r="D143" s="265">
        <v>783.15</v>
      </c>
      <c r="E143" s="265">
        <v>773</v>
      </c>
      <c r="F143" s="265">
        <v>765.5</v>
      </c>
      <c r="G143" s="265">
        <v>755.35</v>
      </c>
      <c r="H143" s="265">
        <v>790.65</v>
      </c>
      <c r="I143" s="265">
        <v>800.79999999999984</v>
      </c>
      <c r="J143" s="265">
        <v>808.3</v>
      </c>
      <c r="K143" s="263">
        <v>793.3</v>
      </c>
      <c r="L143" s="263">
        <v>775.65</v>
      </c>
      <c r="M143" s="263">
        <v>35.288510000000002</v>
      </c>
    </row>
    <row r="144" spans="1:13">
      <c r="A144" s="282">
        <v>135</v>
      </c>
      <c r="B144" s="263" t="s">
        <v>138</v>
      </c>
      <c r="C144" s="263">
        <v>146.69999999999999</v>
      </c>
      <c r="D144" s="265">
        <v>147.36666666666665</v>
      </c>
      <c r="E144" s="265">
        <v>145.3833333333333</v>
      </c>
      <c r="F144" s="265">
        <v>144.06666666666666</v>
      </c>
      <c r="G144" s="265">
        <v>142.08333333333331</v>
      </c>
      <c r="H144" s="265">
        <v>148.68333333333328</v>
      </c>
      <c r="I144" s="265">
        <v>150.66666666666663</v>
      </c>
      <c r="J144" s="265">
        <v>151.98333333333326</v>
      </c>
      <c r="K144" s="263">
        <v>149.35</v>
      </c>
      <c r="L144" s="263">
        <v>146.05000000000001</v>
      </c>
      <c r="M144" s="263">
        <v>32.012090000000001</v>
      </c>
    </row>
    <row r="145" spans="1:13">
      <c r="A145" s="282">
        <v>136</v>
      </c>
      <c r="B145" s="263" t="s">
        <v>139</v>
      </c>
      <c r="C145" s="263">
        <v>406.35</v>
      </c>
      <c r="D145" s="265">
        <v>408.41666666666669</v>
      </c>
      <c r="E145" s="265">
        <v>402.58333333333337</v>
      </c>
      <c r="F145" s="265">
        <v>398.81666666666666</v>
      </c>
      <c r="G145" s="265">
        <v>392.98333333333335</v>
      </c>
      <c r="H145" s="265">
        <v>412.18333333333339</v>
      </c>
      <c r="I145" s="265">
        <v>418.01666666666677</v>
      </c>
      <c r="J145" s="265">
        <v>421.78333333333342</v>
      </c>
      <c r="K145" s="263">
        <v>414.25</v>
      </c>
      <c r="L145" s="263">
        <v>404.65</v>
      </c>
      <c r="M145" s="263">
        <v>7.8060700000000001</v>
      </c>
    </row>
    <row r="146" spans="1:13">
      <c r="A146" s="282">
        <v>137</v>
      </c>
      <c r="B146" s="263" t="s">
        <v>140</v>
      </c>
      <c r="C146" s="263">
        <v>6638.9</v>
      </c>
      <c r="D146" s="265">
        <v>6675.9666666666672</v>
      </c>
      <c r="E146" s="265">
        <v>6562.9333333333343</v>
      </c>
      <c r="F146" s="265">
        <v>6486.9666666666672</v>
      </c>
      <c r="G146" s="265">
        <v>6373.9333333333343</v>
      </c>
      <c r="H146" s="265">
        <v>6751.9333333333343</v>
      </c>
      <c r="I146" s="265">
        <v>6864.9666666666672</v>
      </c>
      <c r="J146" s="265">
        <v>6940.9333333333343</v>
      </c>
      <c r="K146" s="263">
        <v>6789</v>
      </c>
      <c r="L146" s="263">
        <v>6600</v>
      </c>
      <c r="M146" s="263">
        <v>9.3734400000000004</v>
      </c>
    </row>
    <row r="147" spans="1:13">
      <c r="A147" s="282">
        <v>138</v>
      </c>
      <c r="B147" s="263" t="s">
        <v>142</v>
      </c>
      <c r="C147" s="263">
        <v>881.85</v>
      </c>
      <c r="D147" s="265">
        <v>876.55000000000007</v>
      </c>
      <c r="E147" s="265">
        <v>861.90000000000009</v>
      </c>
      <c r="F147" s="265">
        <v>841.95</v>
      </c>
      <c r="G147" s="265">
        <v>827.30000000000007</v>
      </c>
      <c r="H147" s="265">
        <v>896.50000000000011</v>
      </c>
      <c r="I147" s="265">
        <v>911.15</v>
      </c>
      <c r="J147" s="265">
        <v>931.10000000000014</v>
      </c>
      <c r="K147" s="263">
        <v>891.2</v>
      </c>
      <c r="L147" s="263">
        <v>856.6</v>
      </c>
      <c r="M147" s="263">
        <v>7.2850700000000002</v>
      </c>
    </row>
    <row r="148" spans="1:13">
      <c r="A148" s="282">
        <v>139</v>
      </c>
      <c r="B148" s="263" t="s">
        <v>144</v>
      </c>
      <c r="C148" s="263">
        <v>2062.4</v>
      </c>
      <c r="D148" s="265">
        <v>2054.4833333333331</v>
      </c>
      <c r="E148" s="265">
        <v>2032.9666666666662</v>
      </c>
      <c r="F148" s="265">
        <v>2003.5333333333331</v>
      </c>
      <c r="G148" s="265">
        <v>1982.0166666666662</v>
      </c>
      <c r="H148" s="265">
        <v>2083.9166666666661</v>
      </c>
      <c r="I148" s="265">
        <v>2105.4333333333334</v>
      </c>
      <c r="J148" s="265">
        <v>2134.8666666666663</v>
      </c>
      <c r="K148" s="263">
        <v>2076</v>
      </c>
      <c r="L148" s="263">
        <v>2025.05</v>
      </c>
      <c r="M148" s="263">
        <v>8.45322</v>
      </c>
    </row>
    <row r="149" spans="1:13">
      <c r="A149" s="282">
        <v>140</v>
      </c>
      <c r="B149" s="263" t="s">
        <v>145</v>
      </c>
      <c r="C149" s="263">
        <v>212.65</v>
      </c>
      <c r="D149" s="265">
        <v>213.66666666666666</v>
      </c>
      <c r="E149" s="265">
        <v>210.13333333333333</v>
      </c>
      <c r="F149" s="265">
        <v>207.61666666666667</v>
      </c>
      <c r="G149" s="265">
        <v>204.08333333333334</v>
      </c>
      <c r="H149" s="265">
        <v>216.18333333333331</v>
      </c>
      <c r="I149" s="265">
        <v>219.71666666666667</v>
      </c>
      <c r="J149" s="265">
        <v>222.23333333333329</v>
      </c>
      <c r="K149" s="263">
        <v>217.2</v>
      </c>
      <c r="L149" s="263">
        <v>211.15</v>
      </c>
      <c r="M149" s="263">
        <v>67.029769999999999</v>
      </c>
    </row>
    <row r="150" spans="1:13">
      <c r="A150" s="282">
        <v>141</v>
      </c>
      <c r="B150" s="263" t="s">
        <v>262</v>
      </c>
      <c r="C150" s="263">
        <v>1724.3</v>
      </c>
      <c r="D150" s="265">
        <v>1748.4333333333332</v>
      </c>
      <c r="E150" s="265">
        <v>1691.0166666666664</v>
      </c>
      <c r="F150" s="265">
        <v>1657.7333333333333</v>
      </c>
      <c r="G150" s="265">
        <v>1600.3166666666666</v>
      </c>
      <c r="H150" s="265">
        <v>1781.7166666666662</v>
      </c>
      <c r="I150" s="265">
        <v>1839.1333333333328</v>
      </c>
      <c r="J150" s="265">
        <v>1872.4166666666661</v>
      </c>
      <c r="K150" s="263">
        <v>1805.85</v>
      </c>
      <c r="L150" s="263">
        <v>1715.15</v>
      </c>
      <c r="M150" s="263">
        <v>12.736330000000001</v>
      </c>
    </row>
    <row r="151" spans="1:13">
      <c r="A151" s="282">
        <v>142</v>
      </c>
      <c r="B151" s="263" t="s">
        <v>147</v>
      </c>
      <c r="C151" s="263">
        <v>1174.75</v>
      </c>
      <c r="D151" s="265">
        <v>1187.2333333333333</v>
      </c>
      <c r="E151" s="265">
        <v>1158.5166666666667</v>
      </c>
      <c r="F151" s="265">
        <v>1142.2833333333333</v>
      </c>
      <c r="G151" s="265">
        <v>1113.5666666666666</v>
      </c>
      <c r="H151" s="265">
        <v>1203.4666666666667</v>
      </c>
      <c r="I151" s="265">
        <v>1232.1833333333334</v>
      </c>
      <c r="J151" s="265">
        <v>1248.4166666666667</v>
      </c>
      <c r="K151" s="263">
        <v>1215.95</v>
      </c>
      <c r="L151" s="263">
        <v>1171</v>
      </c>
      <c r="M151" s="263">
        <v>11.02356</v>
      </c>
    </row>
    <row r="152" spans="1:13">
      <c r="A152" s="282">
        <v>143</v>
      </c>
      <c r="B152" s="263" t="s">
        <v>263</v>
      </c>
      <c r="C152" s="263">
        <v>907.9</v>
      </c>
      <c r="D152" s="265">
        <v>917.9666666666667</v>
      </c>
      <c r="E152" s="265">
        <v>890.93333333333339</v>
      </c>
      <c r="F152" s="265">
        <v>873.9666666666667</v>
      </c>
      <c r="G152" s="265">
        <v>846.93333333333339</v>
      </c>
      <c r="H152" s="265">
        <v>934.93333333333339</v>
      </c>
      <c r="I152" s="265">
        <v>961.9666666666667</v>
      </c>
      <c r="J152" s="265">
        <v>978.93333333333339</v>
      </c>
      <c r="K152" s="263">
        <v>945</v>
      </c>
      <c r="L152" s="263">
        <v>901</v>
      </c>
      <c r="M152" s="263">
        <v>16.598500000000001</v>
      </c>
    </row>
    <row r="153" spans="1:13">
      <c r="A153" s="282">
        <v>144</v>
      </c>
      <c r="B153" s="263" t="s">
        <v>152</v>
      </c>
      <c r="C153" s="263">
        <v>142.65</v>
      </c>
      <c r="D153" s="265">
        <v>141.79999999999998</v>
      </c>
      <c r="E153" s="265">
        <v>140.09999999999997</v>
      </c>
      <c r="F153" s="265">
        <v>137.54999999999998</v>
      </c>
      <c r="G153" s="265">
        <v>135.84999999999997</v>
      </c>
      <c r="H153" s="265">
        <v>144.34999999999997</v>
      </c>
      <c r="I153" s="265">
        <v>146.04999999999995</v>
      </c>
      <c r="J153" s="265">
        <v>148.59999999999997</v>
      </c>
      <c r="K153" s="263">
        <v>143.5</v>
      </c>
      <c r="L153" s="263">
        <v>139.25</v>
      </c>
      <c r="M153" s="263">
        <v>89.492660000000001</v>
      </c>
    </row>
    <row r="154" spans="1:13">
      <c r="A154" s="282">
        <v>145</v>
      </c>
      <c r="B154" s="263" t="s">
        <v>153</v>
      </c>
      <c r="C154" s="263">
        <v>102.4</v>
      </c>
      <c r="D154" s="265">
        <v>102.40000000000002</v>
      </c>
      <c r="E154" s="265">
        <v>100.85000000000004</v>
      </c>
      <c r="F154" s="265">
        <v>99.300000000000011</v>
      </c>
      <c r="G154" s="265">
        <v>97.750000000000028</v>
      </c>
      <c r="H154" s="265">
        <v>103.95000000000005</v>
      </c>
      <c r="I154" s="265">
        <v>105.50000000000003</v>
      </c>
      <c r="J154" s="265">
        <v>107.05000000000005</v>
      </c>
      <c r="K154" s="263">
        <v>103.95</v>
      </c>
      <c r="L154" s="263">
        <v>100.85</v>
      </c>
      <c r="M154" s="263">
        <v>243.69413</v>
      </c>
    </row>
    <row r="155" spans="1:13">
      <c r="A155" s="282">
        <v>146</v>
      </c>
      <c r="B155" s="263" t="s">
        <v>148</v>
      </c>
      <c r="C155" s="263">
        <v>57.9</v>
      </c>
      <c r="D155" s="265">
        <v>57.866666666666667</v>
      </c>
      <c r="E155" s="265">
        <v>57.083333333333336</v>
      </c>
      <c r="F155" s="265">
        <v>56.266666666666666</v>
      </c>
      <c r="G155" s="265">
        <v>55.483333333333334</v>
      </c>
      <c r="H155" s="265">
        <v>58.683333333333337</v>
      </c>
      <c r="I155" s="265">
        <v>59.466666666666669</v>
      </c>
      <c r="J155" s="265">
        <v>60.283333333333339</v>
      </c>
      <c r="K155" s="263">
        <v>58.65</v>
      </c>
      <c r="L155" s="263">
        <v>57.05</v>
      </c>
      <c r="M155" s="263">
        <v>196.48258999999999</v>
      </c>
    </row>
    <row r="156" spans="1:13">
      <c r="A156" s="282">
        <v>147</v>
      </c>
      <c r="B156" s="263" t="s">
        <v>450</v>
      </c>
      <c r="C156" s="263">
        <v>3204.6</v>
      </c>
      <c r="D156" s="265">
        <v>3220.6</v>
      </c>
      <c r="E156" s="265">
        <v>3156.2</v>
      </c>
      <c r="F156" s="265">
        <v>3107.7999999999997</v>
      </c>
      <c r="G156" s="265">
        <v>3043.3999999999996</v>
      </c>
      <c r="H156" s="265">
        <v>3269</v>
      </c>
      <c r="I156" s="265">
        <v>3333.4000000000005</v>
      </c>
      <c r="J156" s="265">
        <v>3381.8</v>
      </c>
      <c r="K156" s="263">
        <v>3285</v>
      </c>
      <c r="L156" s="263">
        <v>3172.2</v>
      </c>
      <c r="M156" s="263">
        <v>4.4953700000000003</v>
      </c>
    </row>
    <row r="157" spans="1:13">
      <c r="A157" s="282">
        <v>148</v>
      </c>
      <c r="B157" s="263" t="s">
        <v>151</v>
      </c>
      <c r="C157" s="263">
        <v>16870.599999999999</v>
      </c>
      <c r="D157" s="265">
        <v>16809.75</v>
      </c>
      <c r="E157" s="265">
        <v>16724.5</v>
      </c>
      <c r="F157" s="265">
        <v>16578.400000000001</v>
      </c>
      <c r="G157" s="265">
        <v>16493.150000000001</v>
      </c>
      <c r="H157" s="265">
        <v>16955.849999999999</v>
      </c>
      <c r="I157" s="265">
        <v>17041.099999999999</v>
      </c>
      <c r="J157" s="265">
        <v>17187.199999999997</v>
      </c>
      <c r="K157" s="263">
        <v>16895</v>
      </c>
      <c r="L157" s="263">
        <v>16663.650000000001</v>
      </c>
      <c r="M157" s="263">
        <v>1.52362</v>
      </c>
    </row>
    <row r="158" spans="1:13">
      <c r="A158" s="282">
        <v>149</v>
      </c>
      <c r="B158" s="263" t="s">
        <v>790</v>
      </c>
      <c r="C158" s="263">
        <v>330.7</v>
      </c>
      <c r="D158" s="265">
        <v>330.18333333333334</v>
      </c>
      <c r="E158" s="265">
        <v>327.56666666666666</v>
      </c>
      <c r="F158" s="265">
        <v>324.43333333333334</v>
      </c>
      <c r="G158" s="265">
        <v>321.81666666666666</v>
      </c>
      <c r="H158" s="265">
        <v>333.31666666666666</v>
      </c>
      <c r="I158" s="265">
        <v>335.93333333333334</v>
      </c>
      <c r="J158" s="265">
        <v>339.06666666666666</v>
      </c>
      <c r="K158" s="263">
        <v>332.8</v>
      </c>
      <c r="L158" s="263">
        <v>327.05</v>
      </c>
      <c r="M158" s="263">
        <v>13.422650000000001</v>
      </c>
    </row>
    <row r="159" spans="1:13">
      <c r="A159" s="282">
        <v>150</v>
      </c>
      <c r="B159" s="263" t="s">
        <v>265</v>
      </c>
      <c r="C159" s="263">
        <v>527.5</v>
      </c>
      <c r="D159" s="265">
        <v>528.70000000000005</v>
      </c>
      <c r="E159" s="265">
        <v>521.00000000000011</v>
      </c>
      <c r="F159" s="265">
        <v>514.50000000000011</v>
      </c>
      <c r="G159" s="265">
        <v>506.80000000000018</v>
      </c>
      <c r="H159" s="265">
        <v>535.20000000000005</v>
      </c>
      <c r="I159" s="265">
        <v>542.89999999999986</v>
      </c>
      <c r="J159" s="265">
        <v>549.4</v>
      </c>
      <c r="K159" s="263">
        <v>536.4</v>
      </c>
      <c r="L159" s="263">
        <v>522.20000000000005</v>
      </c>
      <c r="M159" s="263">
        <v>4.9239100000000002</v>
      </c>
    </row>
    <row r="160" spans="1:13">
      <c r="A160" s="282">
        <v>151</v>
      </c>
      <c r="B160" s="263" t="s">
        <v>155</v>
      </c>
      <c r="C160" s="263">
        <v>102.8</v>
      </c>
      <c r="D160" s="265">
        <v>103.66666666666667</v>
      </c>
      <c r="E160" s="265">
        <v>101.63333333333334</v>
      </c>
      <c r="F160" s="265">
        <v>100.46666666666667</v>
      </c>
      <c r="G160" s="265">
        <v>98.433333333333337</v>
      </c>
      <c r="H160" s="265">
        <v>104.83333333333334</v>
      </c>
      <c r="I160" s="265">
        <v>106.86666666666667</v>
      </c>
      <c r="J160" s="265">
        <v>108.03333333333335</v>
      </c>
      <c r="K160" s="263">
        <v>105.7</v>
      </c>
      <c r="L160" s="263">
        <v>102.5</v>
      </c>
      <c r="M160" s="263">
        <v>117.97790999999999</v>
      </c>
    </row>
    <row r="161" spans="1:13">
      <c r="A161" s="282">
        <v>152</v>
      </c>
      <c r="B161" s="263" t="s">
        <v>154</v>
      </c>
      <c r="C161" s="263">
        <v>116.05</v>
      </c>
      <c r="D161" s="265">
        <v>116.18333333333332</v>
      </c>
      <c r="E161" s="265">
        <v>115.21666666666664</v>
      </c>
      <c r="F161" s="265">
        <v>114.38333333333331</v>
      </c>
      <c r="G161" s="265">
        <v>113.41666666666663</v>
      </c>
      <c r="H161" s="265">
        <v>117.01666666666665</v>
      </c>
      <c r="I161" s="265">
        <v>117.98333333333332</v>
      </c>
      <c r="J161" s="265">
        <v>118.81666666666666</v>
      </c>
      <c r="K161" s="263">
        <v>117.15</v>
      </c>
      <c r="L161" s="263">
        <v>115.35</v>
      </c>
      <c r="M161" s="263">
        <v>4.0275999999999996</v>
      </c>
    </row>
    <row r="162" spans="1:13">
      <c r="A162" s="282">
        <v>153</v>
      </c>
      <c r="B162" s="263" t="s">
        <v>266</v>
      </c>
      <c r="C162" s="263">
        <v>3307.55</v>
      </c>
      <c r="D162" s="265">
        <v>3293.8833333333332</v>
      </c>
      <c r="E162" s="265">
        <v>3266.7666666666664</v>
      </c>
      <c r="F162" s="265">
        <v>3225.9833333333331</v>
      </c>
      <c r="G162" s="265">
        <v>3198.8666666666663</v>
      </c>
      <c r="H162" s="265">
        <v>3334.6666666666665</v>
      </c>
      <c r="I162" s="265">
        <v>3361.7833333333333</v>
      </c>
      <c r="J162" s="265">
        <v>3402.5666666666666</v>
      </c>
      <c r="K162" s="263">
        <v>3321</v>
      </c>
      <c r="L162" s="263">
        <v>3253.1</v>
      </c>
      <c r="M162" s="263">
        <v>0.59514</v>
      </c>
    </row>
    <row r="163" spans="1:13">
      <c r="A163" s="282">
        <v>154</v>
      </c>
      <c r="B163" s="263" t="s">
        <v>267</v>
      </c>
      <c r="C163" s="263">
        <v>2509</v>
      </c>
      <c r="D163" s="265">
        <v>2521.65</v>
      </c>
      <c r="E163" s="265">
        <v>2482.3000000000002</v>
      </c>
      <c r="F163" s="265">
        <v>2455.6</v>
      </c>
      <c r="G163" s="265">
        <v>2416.25</v>
      </c>
      <c r="H163" s="265">
        <v>2548.3500000000004</v>
      </c>
      <c r="I163" s="265">
        <v>2587.6999999999998</v>
      </c>
      <c r="J163" s="265">
        <v>2614.4000000000005</v>
      </c>
      <c r="K163" s="263">
        <v>2561</v>
      </c>
      <c r="L163" s="263">
        <v>2494.9499999999998</v>
      </c>
      <c r="M163" s="263">
        <v>2.3376199999999998</v>
      </c>
    </row>
    <row r="164" spans="1:13">
      <c r="A164" s="282">
        <v>155</v>
      </c>
      <c r="B164" s="263" t="s">
        <v>156</v>
      </c>
      <c r="C164" s="263">
        <v>30282.7</v>
      </c>
      <c r="D164" s="265">
        <v>29986.149999999998</v>
      </c>
      <c r="E164" s="265">
        <v>29545.499999999996</v>
      </c>
      <c r="F164" s="265">
        <v>28808.3</v>
      </c>
      <c r="G164" s="265">
        <v>28367.649999999998</v>
      </c>
      <c r="H164" s="265">
        <v>30723.349999999995</v>
      </c>
      <c r="I164" s="265">
        <v>31163.999999999996</v>
      </c>
      <c r="J164" s="265">
        <v>31901.199999999993</v>
      </c>
      <c r="K164" s="263">
        <v>30426.799999999999</v>
      </c>
      <c r="L164" s="263">
        <v>29248.95</v>
      </c>
      <c r="M164" s="263">
        <v>0.72653000000000001</v>
      </c>
    </row>
    <row r="165" spans="1:13">
      <c r="A165" s="282">
        <v>156</v>
      </c>
      <c r="B165" s="263" t="s">
        <v>158</v>
      </c>
      <c r="C165" s="263">
        <v>238.05</v>
      </c>
      <c r="D165" s="265">
        <v>236.78333333333333</v>
      </c>
      <c r="E165" s="265">
        <v>234.56666666666666</v>
      </c>
      <c r="F165" s="265">
        <v>231.08333333333334</v>
      </c>
      <c r="G165" s="265">
        <v>228.86666666666667</v>
      </c>
      <c r="H165" s="265">
        <v>240.26666666666665</v>
      </c>
      <c r="I165" s="265">
        <v>242.48333333333329</v>
      </c>
      <c r="J165" s="265">
        <v>245.96666666666664</v>
      </c>
      <c r="K165" s="263">
        <v>239</v>
      </c>
      <c r="L165" s="263">
        <v>233.3</v>
      </c>
      <c r="M165" s="263">
        <v>42.461460000000002</v>
      </c>
    </row>
    <row r="166" spans="1:13">
      <c r="A166" s="282">
        <v>157</v>
      </c>
      <c r="B166" s="263" t="s">
        <v>269</v>
      </c>
      <c r="C166" s="263">
        <v>5150.95</v>
      </c>
      <c r="D166" s="265">
        <v>5167.1500000000005</v>
      </c>
      <c r="E166" s="265">
        <v>5094.3000000000011</v>
      </c>
      <c r="F166" s="265">
        <v>5037.6500000000005</v>
      </c>
      <c r="G166" s="265">
        <v>4964.8000000000011</v>
      </c>
      <c r="H166" s="265">
        <v>5223.8000000000011</v>
      </c>
      <c r="I166" s="265">
        <v>5296.6500000000015</v>
      </c>
      <c r="J166" s="265">
        <v>5353.3000000000011</v>
      </c>
      <c r="K166" s="263">
        <v>5240</v>
      </c>
      <c r="L166" s="263">
        <v>5110.5</v>
      </c>
      <c r="M166" s="263">
        <v>1.1761600000000001</v>
      </c>
    </row>
    <row r="167" spans="1:13">
      <c r="A167" s="282">
        <v>158</v>
      </c>
      <c r="B167" s="263" t="s">
        <v>160</v>
      </c>
      <c r="C167" s="263">
        <v>1837.15</v>
      </c>
      <c r="D167" s="265">
        <v>1820.8833333333332</v>
      </c>
      <c r="E167" s="265">
        <v>1798.7666666666664</v>
      </c>
      <c r="F167" s="265">
        <v>1760.3833333333332</v>
      </c>
      <c r="G167" s="265">
        <v>1738.2666666666664</v>
      </c>
      <c r="H167" s="265">
        <v>1859.2666666666664</v>
      </c>
      <c r="I167" s="265">
        <v>1881.3833333333332</v>
      </c>
      <c r="J167" s="265">
        <v>1919.7666666666664</v>
      </c>
      <c r="K167" s="263">
        <v>1843</v>
      </c>
      <c r="L167" s="263">
        <v>1782.5</v>
      </c>
      <c r="M167" s="263">
        <v>8.0522899999999993</v>
      </c>
    </row>
    <row r="168" spans="1:13">
      <c r="A168" s="282">
        <v>159</v>
      </c>
      <c r="B168" s="263" t="s">
        <v>157</v>
      </c>
      <c r="C168" s="263">
        <v>1635.2</v>
      </c>
      <c r="D168" s="265">
        <v>1648.25</v>
      </c>
      <c r="E168" s="265">
        <v>1612.4</v>
      </c>
      <c r="F168" s="265">
        <v>1589.6000000000001</v>
      </c>
      <c r="G168" s="265">
        <v>1553.7500000000002</v>
      </c>
      <c r="H168" s="265">
        <v>1671.05</v>
      </c>
      <c r="I168" s="265">
        <v>1706.8999999999999</v>
      </c>
      <c r="J168" s="265">
        <v>1729.6999999999998</v>
      </c>
      <c r="K168" s="263">
        <v>1684.1</v>
      </c>
      <c r="L168" s="263">
        <v>1625.45</v>
      </c>
      <c r="M168" s="263">
        <v>8.2270800000000008</v>
      </c>
    </row>
    <row r="169" spans="1:13">
      <c r="A169" s="282">
        <v>160</v>
      </c>
      <c r="B169" s="263" t="s">
        <v>461</v>
      </c>
      <c r="C169" s="263">
        <v>1478.55</v>
      </c>
      <c r="D169" s="265">
        <v>1482.6333333333332</v>
      </c>
      <c r="E169" s="265">
        <v>1465.2666666666664</v>
      </c>
      <c r="F169" s="265">
        <v>1451.9833333333331</v>
      </c>
      <c r="G169" s="265">
        <v>1434.6166666666663</v>
      </c>
      <c r="H169" s="265">
        <v>1495.9166666666665</v>
      </c>
      <c r="I169" s="265">
        <v>1513.2833333333333</v>
      </c>
      <c r="J169" s="265">
        <v>1526.5666666666666</v>
      </c>
      <c r="K169" s="263">
        <v>1500</v>
      </c>
      <c r="L169" s="263">
        <v>1469.35</v>
      </c>
      <c r="M169" s="263">
        <v>2.8307600000000002</v>
      </c>
    </row>
    <row r="170" spans="1:13">
      <c r="A170" s="282">
        <v>161</v>
      </c>
      <c r="B170" s="263" t="s">
        <v>159</v>
      </c>
      <c r="C170" s="263">
        <v>106.95</v>
      </c>
      <c r="D170" s="265">
        <v>107.18333333333332</v>
      </c>
      <c r="E170" s="265">
        <v>106.36666666666665</v>
      </c>
      <c r="F170" s="265">
        <v>105.78333333333332</v>
      </c>
      <c r="G170" s="265">
        <v>104.96666666666664</v>
      </c>
      <c r="H170" s="265">
        <v>107.76666666666665</v>
      </c>
      <c r="I170" s="265">
        <v>108.58333333333334</v>
      </c>
      <c r="J170" s="265">
        <v>109.16666666666666</v>
      </c>
      <c r="K170" s="263">
        <v>108</v>
      </c>
      <c r="L170" s="263">
        <v>106.6</v>
      </c>
      <c r="M170" s="263">
        <v>30.02608</v>
      </c>
    </row>
    <row r="171" spans="1:13">
      <c r="A171" s="282">
        <v>162</v>
      </c>
      <c r="B171" s="263" t="s">
        <v>162</v>
      </c>
      <c r="C171" s="263">
        <v>215.8</v>
      </c>
      <c r="D171" s="265">
        <v>213.48333333333335</v>
      </c>
      <c r="E171" s="265">
        <v>210.51666666666671</v>
      </c>
      <c r="F171" s="265">
        <v>205.23333333333335</v>
      </c>
      <c r="G171" s="265">
        <v>202.26666666666671</v>
      </c>
      <c r="H171" s="265">
        <v>218.76666666666671</v>
      </c>
      <c r="I171" s="265">
        <v>221.73333333333335</v>
      </c>
      <c r="J171" s="265">
        <v>227.01666666666671</v>
      </c>
      <c r="K171" s="263">
        <v>216.45</v>
      </c>
      <c r="L171" s="263">
        <v>208.2</v>
      </c>
      <c r="M171" s="263">
        <v>107.65891999999999</v>
      </c>
    </row>
    <row r="172" spans="1:13">
      <c r="A172" s="282">
        <v>163</v>
      </c>
      <c r="B172" s="263" t="s">
        <v>270</v>
      </c>
      <c r="C172" s="263">
        <v>274.35000000000002</v>
      </c>
      <c r="D172" s="265">
        <v>275.78333333333336</v>
      </c>
      <c r="E172" s="265">
        <v>270.56666666666672</v>
      </c>
      <c r="F172" s="265">
        <v>266.78333333333336</v>
      </c>
      <c r="G172" s="265">
        <v>261.56666666666672</v>
      </c>
      <c r="H172" s="265">
        <v>279.56666666666672</v>
      </c>
      <c r="I172" s="265">
        <v>284.7833333333333</v>
      </c>
      <c r="J172" s="265">
        <v>288.56666666666672</v>
      </c>
      <c r="K172" s="263">
        <v>281</v>
      </c>
      <c r="L172" s="263">
        <v>272</v>
      </c>
      <c r="M172" s="263">
        <v>2.2476699999999998</v>
      </c>
    </row>
    <row r="173" spans="1:13">
      <c r="A173" s="282">
        <v>164</v>
      </c>
      <c r="B173" s="263" t="s">
        <v>271</v>
      </c>
      <c r="C173" s="263">
        <v>13525.9</v>
      </c>
      <c r="D173" s="265">
        <v>13565.233333333332</v>
      </c>
      <c r="E173" s="265">
        <v>13460.666666666664</v>
      </c>
      <c r="F173" s="265">
        <v>13395.433333333332</v>
      </c>
      <c r="G173" s="265">
        <v>13290.866666666665</v>
      </c>
      <c r="H173" s="265">
        <v>13630.466666666664</v>
      </c>
      <c r="I173" s="265">
        <v>13735.033333333333</v>
      </c>
      <c r="J173" s="265">
        <v>13800.266666666663</v>
      </c>
      <c r="K173" s="263">
        <v>13669.8</v>
      </c>
      <c r="L173" s="263">
        <v>13500</v>
      </c>
      <c r="M173" s="263">
        <v>0.22700000000000001</v>
      </c>
    </row>
    <row r="174" spans="1:13">
      <c r="A174" s="282">
        <v>165</v>
      </c>
      <c r="B174" s="263" t="s">
        <v>161</v>
      </c>
      <c r="C174" s="263">
        <v>34.450000000000003</v>
      </c>
      <c r="D174" s="265">
        <v>34.466666666666669</v>
      </c>
      <c r="E174" s="265">
        <v>34.233333333333334</v>
      </c>
      <c r="F174" s="265">
        <v>34.016666666666666</v>
      </c>
      <c r="G174" s="265">
        <v>33.783333333333331</v>
      </c>
      <c r="H174" s="265">
        <v>34.683333333333337</v>
      </c>
      <c r="I174" s="265">
        <v>34.916666666666671</v>
      </c>
      <c r="J174" s="265">
        <v>35.13333333333334</v>
      </c>
      <c r="K174" s="263">
        <v>34.700000000000003</v>
      </c>
      <c r="L174" s="263">
        <v>34.25</v>
      </c>
      <c r="M174" s="263">
        <v>730.69755999999995</v>
      </c>
    </row>
    <row r="175" spans="1:13">
      <c r="A175" s="282">
        <v>166</v>
      </c>
      <c r="B175" s="263" t="s">
        <v>165</v>
      </c>
      <c r="C175" s="263">
        <v>184.2</v>
      </c>
      <c r="D175" s="265">
        <v>183.0333333333333</v>
      </c>
      <c r="E175" s="265">
        <v>180.86666666666662</v>
      </c>
      <c r="F175" s="265">
        <v>177.5333333333333</v>
      </c>
      <c r="G175" s="265">
        <v>175.36666666666662</v>
      </c>
      <c r="H175" s="265">
        <v>186.36666666666662</v>
      </c>
      <c r="I175" s="265">
        <v>188.5333333333333</v>
      </c>
      <c r="J175" s="265">
        <v>191.86666666666662</v>
      </c>
      <c r="K175" s="263">
        <v>185.2</v>
      </c>
      <c r="L175" s="263">
        <v>179.7</v>
      </c>
      <c r="M175" s="263">
        <v>129.01261</v>
      </c>
    </row>
    <row r="176" spans="1:13">
      <c r="A176" s="282">
        <v>167</v>
      </c>
      <c r="B176" s="263" t="s">
        <v>166</v>
      </c>
      <c r="C176" s="263">
        <v>128.30000000000001</v>
      </c>
      <c r="D176" s="265">
        <v>127.68333333333334</v>
      </c>
      <c r="E176" s="265">
        <v>126.66666666666669</v>
      </c>
      <c r="F176" s="265">
        <v>125.03333333333335</v>
      </c>
      <c r="G176" s="265">
        <v>124.01666666666669</v>
      </c>
      <c r="H176" s="265">
        <v>129.31666666666666</v>
      </c>
      <c r="I176" s="265">
        <v>130.33333333333331</v>
      </c>
      <c r="J176" s="265">
        <v>131.96666666666667</v>
      </c>
      <c r="K176" s="263">
        <v>128.69999999999999</v>
      </c>
      <c r="L176" s="263">
        <v>126.05</v>
      </c>
      <c r="M176" s="263">
        <v>25.502859999999998</v>
      </c>
    </row>
    <row r="177" spans="1:13">
      <c r="A177" s="282">
        <v>168</v>
      </c>
      <c r="B177" s="263" t="s">
        <v>273</v>
      </c>
      <c r="C177" s="263">
        <v>515.04999999999995</v>
      </c>
      <c r="D177" s="265">
        <v>513.46666666666658</v>
      </c>
      <c r="E177" s="265">
        <v>507.63333333333321</v>
      </c>
      <c r="F177" s="265">
        <v>500.21666666666664</v>
      </c>
      <c r="G177" s="265">
        <v>494.38333333333327</v>
      </c>
      <c r="H177" s="265">
        <v>520.88333333333321</v>
      </c>
      <c r="I177" s="265">
        <v>526.71666666666647</v>
      </c>
      <c r="J177" s="265">
        <v>534.1333333333331</v>
      </c>
      <c r="K177" s="263">
        <v>519.29999999999995</v>
      </c>
      <c r="L177" s="263">
        <v>506.05</v>
      </c>
      <c r="M177" s="263">
        <v>2.0699900000000002</v>
      </c>
    </row>
    <row r="178" spans="1:13">
      <c r="A178" s="282">
        <v>169</v>
      </c>
      <c r="B178" s="263" t="s">
        <v>167</v>
      </c>
      <c r="C178" s="263">
        <v>1937.85</v>
      </c>
      <c r="D178" s="265">
        <v>1937.1166666666668</v>
      </c>
      <c r="E178" s="265">
        <v>1912.2333333333336</v>
      </c>
      <c r="F178" s="265">
        <v>1886.6166666666668</v>
      </c>
      <c r="G178" s="265">
        <v>1861.7333333333336</v>
      </c>
      <c r="H178" s="265">
        <v>1962.7333333333336</v>
      </c>
      <c r="I178" s="265">
        <v>1987.6166666666668</v>
      </c>
      <c r="J178" s="265">
        <v>2013.2333333333336</v>
      </c>
      <c r="K178" s="263">
        <v>1962</v>
      </c>
      <c r="L178" s="263">
        <v>1911.5</v>
      </c>
      <c r="M178" s="263">
        <v>96.207849999999993</v>
      </c>
    </row>
    <row r="179" spans="1:13">
      <c r="A179" s="282">
        <v>170</v>
      </c>
      <c r="B179" s="263" t="s">
        <v>815</v>
      </c>
      <c r="C179" s="263">
        <v>919.35</v>
      </c>
      <c r="D179" s="265">
        <v>934.08333333333337</v>
      </c>
      <c r="E179" s="265">
        <v>896.26666666666677</v>
      </c>
      <c r="F179" s="265">
        <v>873.18333333333339</v>
      </c>
      <c r="G179" s="265">
        <v>835.36666666666679</v>
      </c>
      <c r="H179" s="265">
        <v>957.16666666666674</v>
      </c>
      <c r="I179" s="265">
        <v>994.98333333333335</v>
      </c>
      <c r="J179" s="265">
        <v>1018.0666666666667</v>
      </c>
      <c r="K179" s="263">
        <v>971.9</v>
      </c>
      <c r="L179" s="263">
        <v>911</v>
      </c>
      <c r="M179" s="263">
        <v>27.459579999999999</v>
      </c>
    </row>
    <row r="180" spans="1:13">
      <c r="A180" s="282">
        <v>171</v>
      </c>
      <c r="B180" s="263" t="s">
        <v>274</v>
      </c>
      <c r="C180" s="263">
        <v>942.5</v>
      </c>
      <c r="D180" s="265">
        <v>935.13333333333333</v>
      </c>
      <c r="E180" s="265">
        <v>923.36666666666667</v>
      </c>
      <c r="F180" s="265">
        <v>904.23333333333335</v>
      </c>
      <c r="G180" s="265">
        <v>892.4666666666667</v>
      </c>
      <c r="H180" s="265">
        <v>954.26666666666665</v>
      </c>
      <c r="I180" s="265">
        <v>966.0333333333333</v>
      </c>
      <c r="J180" s="265">
        <v>985.16666666666663</v>
      </c>
      <c r="K180" s="263">
        <v>946.9</v>
      </c>
      <c r="L180" s="263">
        <v>916</v>
      </c>
      <c r="M180" s="263">
        <v>37.51088</v>
      </c>
    </row>
    <row r="181" spans="1:13">
      <c r="A181" s="282">
        <v>172</v>
      </c>
      <c r="B181" s="263" t="s">
        <v>172</v>
      </c>
      <c r="C181" s="263">
        <v>6203.2</v>
      </c>
      <c r="D181" s="265">
        <v>6240.2333333333336</v>
      </c>
      <c r="E181" s="265">
        <v>6078.166666666667</v>
      </c>
      <c r="F181" s="265">
        <v>5953.1333333333332</v>
      </c>
      <c r="G181" s="265">
        <v>5791.0666666666666</v>
      </c>
      <c r="H181" s="265">
        <v>6365.2666666666673</v>
      </c>
      <c r="I181" s="265">
        <v>6527.333333333333</v>
      </c>
      <c r="J181" s="265">
        <v>6652.3666666666677</v>
      </c>
      <c r="K181" s="263">
        <v>6402.3</v>
      </c>
      <c r="L181" s="263">
        <v>6115.2</v>
      </c>
      <c r="M181" s="263">
        <v>1.3782300000000001</v>
      </c>
    </row>
    <row r="182" spans="1:13">
      <c r="A182" s="282">
        <v>173</v>
      </c>
      <c r="B182" s="263" t="s">
        <v>478</v>
      </c>
      <c r="C182" s="263">
        <v>7434.1</v>
      </c>
      <c r="D182" s="265">
        <v>7494.833333333333</v>
      </c>
      <c r="E182" s="265">
        <v>7363.9166666666661</v>
      </c>
      <c r="F182" s="265">
        <v>7293.7333333333327</v>
      </c>
      <c r="G182" s="265">
        <v>7162.8166666666657</v>
      </c>
      <c r="H182" s="265">
        <v>7565.0166666666664</v>
      </c>
      <c r="I182" s="265">
        <v>7695.9333333333325</v>
      </c>
      <c r="J182" s="265">
        <v>7766.1166666666668</v>
      </c>
      <c r="K182" s="263">
        <v>7625.75</v>
      </c>
      <c r="L182" s="263">
        <v>7424.65</v>
      </c>
      <c r="M182" s="263">
        <v>0.36856</v>
      </c>
    </row>
    <row r="183" spans="1:13">
      <c r="A183" s="282">
        <v>174</v>
      </c>
      <c r="B183" s="263" t="s">
        <v>170</v>
      </c>
      <c r="C183" s="263">
        <v>28062.6</v>
      </c>
      <c r="D183" s="265">
        <v>28152.600000000002</v>
      </c>
      <c r="E183" s="265">
        <v>27861.050000000003</v>
      </c>
      <c r="F183" s="265">
        <v>27659.5</v>
      </c>
      <c r="G183" s="265">
        <v>27367.95</v>
      </c>
      <c r="H183" s="265">
        <v>28354.150000000005</v>
      </c>
      <c r="I183" s="265">
        <v>28645.7</v>
      </c>
      <c r="J183" s="265">
        <v>28847.250000000007</v>
      </c>
      <c r="K183" s="263">
        <v>28444.15</v>
      </c>
      <c r="L183" s="263">
        <v>27951.05</v>
      </c>
      <c r="M183" s="263">
        <v>0.40345999999999999</v>
      </c>
    </row>
    <row r="184" spans="1:13">
      <c r="A184" s="282">
        <v>175</v>
      </c>
      <c r="B184" s="263" t="s">
        <v>173</v>
      </c>
      <c r="C184" s="263">
        <v>1339.1</v>
      </c>
      <c r="D184" s="265">
        <v>1348.4166666666665</v>
      </c>
      <c r="E184" s="265">
        <v>1317.2833333333331</v>
      </c>
      <c r="F184" s="265">
        <v>1295.4666666666665</v>
      </c>
      <c r="G184" s="265">
        <v>1264.333333333333</v>
      </c>
      <c r="H184" s="265">
        <v>1370.2333333333331</v>
      </c>
      <c r="I184" s="265">
        <v>1401.3666666666663</v>
      </c>
      <c r="J184" s="265">
        <v>1423.1833333333332</v>
      </c>
      <c r="K184" s="263">
        <v>1379.55</v>
      </c>
      <c r="L184" s="263">
        <v>1326.6</v>
      </c>
      <c r="M184" s="263">
        <v>26.765309999999999</v>
      </c>
    </row>
    <row r="185" spans="1:13">
      <c r="A185" s="282">
        <v>176</v>
      </c>
      <c r="B185" s="263" t="s">
        <v>171</v>
      </c>
      <c r="C185" s="263">
        <v>1810.15</v>
      </c>
      <c r="D185" s="265">
        <v>1814.8166666666666</v>
      </c>
      <c r="E185" s="265">
        <v>1796.2833333333333</v>
      </c>
      <c r="F185" s="265">
        <v>1782.4166666666667</v>
      </c>
      <c r="G185" s="265">
        <v>1763.8833333333334</v>
      </c>
      <c r="H185" s="265">
        <v>1828.6833333333332</v>
      </c>
      <c r="I185" s="265">
        <v>1847.2166666666665</v>
      </c>
      <c r="J185" s="265">
        <v>1861.083333333333</v>
      </c>
      <c r="K185" s="263">
        <v>1833.35</v>
      </c>
      <c r="L185" s="263">
        <v>1800.95</v>
      </c>
      <c r="M185" s="263">
        <v>1.8323100000000001</v>
      </c>
    </row>
    <row r="186" spans="1:13">
      <c r="A186" s="282">
        <v>177</v>
      </c>
      <c r="B186" s="263" t="s">
        <v>169</v>
      </c>
      <c r="C186" s="263">
        <v>344.3</v>
      </c>
      <c r="D186" s="265">
        <v>343.66666666666669</v>
      </c>
      <c r="E186" s="265">
        <v>339.88333333333338</v>
      </c>
      <c r="F186" s="265">
        <v>335.4666666666667</v>
      </c>
      <c r="G186" s="265">
        <v>331.68333333333339</v>
      </c>
      <c r="H186" s="265">
        <v>348.08333333333337</v>
      </c>
      <c r="I186" s="265">
        <v>351.86666666666667</v>
      </c>
      <c r="J186" s="265">
        <v>356.28333333333336</v>
      </c>
      <c r="K186" s="263">
        <v>347.45</v>
      </c>
      <c r="L186" s="263">
        <v>339.25</v>
      </c>
      <c r="M186" s="263">
        <v>492.34985</v>
      </c>
    </row>
    <row r="187" spans="1:13">
      <c r="A187" s="282">
        <v>178</v>
      </c>
      <c r="B187" s="263" t="s">
        <v>168</v>
      </c>
      <c r="C187" s="263">
        <v>100.5</v>
      </c>
      <c r="D187" s="265">
        <v>98.84999999999998</v>
      </c>
      <c r="E187" s="265">
        <v>96.499999999999957</v>
      </c>
      <c r="F187" s="265">
        <v>92.499999999999972</v>
      </c>
      <c r="G187" s="265">
        <v>90.149999999999949</v>
      </c>
      <c r="H187" s="265">
        <v>102.84999999999997</v>
      </c>
      <c r="I187" s="265">
        <v>105.19999999999999</v>
      </c>
      <c r="J187" s="265">
        <v>109.19999999999997</v>
      </c>
      <c r="K187" s="263">
        <v>101.2</v>
      </c>
      <c r="L187" s="263">
        <v>94.85</v>
      </c>
      <c r="M187" s="263">
        <v>1670.2711899999999</v>
      </c>
    </row>
    <row r="188" spans="1:13">
      <c r="A188" s="282">
        <v>179</v>
      </c>
      <c r="B188" s="263" t="s">
        <v>175</v>
      </c>
      <c r="C188" s="263">
        <v>634.70000000000005</v>
      </c>
      <c r="D188" s="265">
        <v>636.56666666666672</v>
      </c>
      <c r="E188" s="265">
        <v>629.13333333333344</v>
      </c>
      <c r="F188" s="265">
        <v>623.56666666666672</v>
      </c>
      <c r="G188" s="265">
        <v>616.13333333333344</v>
      </c>
      <c r="H188" s="265">
        <v>642.13333333333344</v>
      </c>
      <c r="I188" s="265">
        <v>649.56666666666661</v>
      </c>
      <c r="J188" s="265">
        <v>655.13333333333344</v>
      </c>
      <c r="K188" s="263">
        <v>644</v>
      </c>
      <c r="L188" s="263">
        <v>631</v>
      </c>
      <c r="M188" s="263">
        <v>65.279470000000003</v>
      </c>
    </row>
    <row r="189" spans="1:13">
      <c r="A189" s="282">
        <v>180</v>
      </c>
      <c r="B189" s="263" t="s">
        <v>176</v>
      </c>
      <c r="C189" s="263">
        <v>466.6</v>
      </c>
      <c r="D189" s="265">
        <v>464.05</v>
      </c>
      <c r="E189" s="265">
        <v>459.55</v>
      </c>
      <c r="F189" s="265">
        <v>452.5</v>
      </c>
      <c r="G189" s="265">
        <v>448</v>
      </c>
      <c r="H189" s="265">
        <v>471.1</v>
      </c>
      <c r="I189" s="265">
        <v>475.6</v>
      </c>
      <c r="J189" s="265">
        <v>482.65000000000003</v>
      </c>
      <c r="K189" s="263">
        <v>468.55</v>
      </c>
      <c r="L189" s="263">
        <v>457</v>
      </c>
      <c r="M189" s="263">
        <v>15.091760000000001</v>
      </c>
    </row>
    <row r="190" spans="1:13">
      <c r="A190" s="282">
        <v>181</v>
      </c>
      <c r="B190" s="263" t="s">
        <v>275</v>
      </c>
      <c r="C190" s="263">
        <v>598.95000000000005</v>
      </c>
      <c r="D190" s="265">
        <v>598.95000000000005</v>
      </c>
      <c r="E190" s="265">
        <v>589.20000000000005</v>
      </c>
      <c r="F190" s="265">
        <v>579.45000000000005</v>
      </c>
      <c r="G190" s="265">
        <v>569.70000000000005</v>
      </c>
      <c r="H190" s="265">
        <v>608.70000000000005</v>
      </c>
      <c r="I190" s="265">
        <v>618.45000000000005</v>
      </c>
      <c r="J190" s="265">
        <v>628.20000000000005</v>
      </c>
      <c r="K190" s="263">
        <v>608.70000000000005</v>
      </c>
      <c r="L190" s="263">
        <v>589.20000000000005</v>
      </c>
      <c r="M190" s="263">
        <v>2.6846000000000001</v>
      </c>
    </row>
    <row r="191" spans="1:13">
      <c r="A191" s="282">
        <v>182</v>
      </c>
      <c r="B191" s="263" t="s">
        <v>188</v>
      </c>
      <c r="C191" s="263">
        <v>552.70000000000005</v>
      </c>
      <c r="D191" s="265">
        <v>546.01666666666677</v>
      </c>
      <c r="E191" s="265">
        <v>536.93333333333351</v>
      </c>
      <c r="F191" s="265">
        <v>521.16666666666674</v>
      </c>
      <c r="G191" s="265">
        <v>512.08333333333348</v>
      </c>
      <c r="H191" s="265">
        <v>561.78333333333353</v>
      </c>
      <c r="I191" s="265">
        <v>570.86666666666679</v>
      </c>
      <c r="J191" s="265">
        <v>586.63333333333355</v>
      </c>
      <c r="K191" s="263">
        <v>555.1</v>
      </c>
      <c r="L191" s="263">
        <v>530.25</v>
      </c>
      <c r="M191" s="263">
        <v>20.31184</v>
      </c>
    </row>
    <row r="192" spans="1:13">
      <c r="A192" s="282">
        <v>183</v>
      </c>
      <c r="B192" s="263" t="s">
        <v>177</v>
      </c>
      <c r="C192" s="263">
        <v>733.65</v>
      </c>
      <c r="D192" s="265">
        <v>734.55000000000007</v>
      </c>
      <c r="E192" s="265">
        <v>727.10000000000014</v>
      </c>
      <c r="F192" s="265">
        <v>720.55000000000007</v>
      </c>
      <c r="G192" s="265">
        <v>713.10000000000014</v>
      </c>
      <c r="H192" s="265">
        <v>741.10000000000014</v>
      </c>
      <c r="I192" s="265">
        <v>748.55000000000018</v>
      </c>
      <c r="J192" s="265">
        <v>755.10000000000014</v>
      </c>
      <c r="K192" s="263">
        <v>742</v>
      </c>
      <c r="L192" s="263">
        <v>728</v>
      </c>
      <c r="M192" s="263">
        <v>28.184419999999999</v>
      </c>
    </row>
    <row r="193" spans="1:13">
      <c r="A193" s="282">
        <v>184</v>
      </c>
      <c r="B193" s="263" t="s">
        <v>183</v>
      </c>
      <c r="C193" s="263">
        <v>3100.8</v>
      </c>
      <c r="D193" s="265">
        <v>3113.9500000000003</v>
      </c>
      <c r="E193" s="265">
        <v>3074.9000000000005</v>
      </c>
      <c r="F193" s="265">
        <v>3049.0000000000005</v>
      </c>
      <c r="G193" s="265">
        <v>3009.9500000000007</v>
      </c>
      <c r="H193" s="265">
        <v>3139.8500000000004</v>
      </c>
      <c r="I193" s="265">
        <v>3178.9000000000005</v>
      </c>
      <c r="J193" s="265">
        <v>3204.8</v>
      </c>
      <c r="K193" s="263">
        <v>3153</v>
      </c>
      <c r="L193" s="263">
        <v>3088.05</v>
      </c>
      <c r="M193" s="263">
        <v>24.9026</v>
      </c>
    </row>
    <row r="194" spans="1:13">
      <c r="A194" s="282">
        <v>185</v>
      </c>
      <c r="B194" s="263" t="s">
        <v>804</v>
      </c>
      <c r="C194" s="263">
        <v>670.2</v>
      </c>
      <c r="D194" s="265">
        <v>669.08333333333337</v>
      </c>
      <c r="E194" s="265">
        <v>663.16666666666674</v>
      </c>
      <c r="F194" s="265">
        <v>656.13333333333333</v>
      </c>
      <c r="G194" s="265">
        <v>650.2166666666667</v>
      </c>
      <c r="H194" s="265">
        <v>676.11666666666679</v>
      </c>
      <c r="I194" s="265">
        <v>682.03333333333353</v>
      </c>
      <c r="J194" s="265">
        <v>689.06666666666683</v>
      </c>
      <c r="K194" s="263">
        <v>675</v>
      </c>
      <c r="L194" s="263">
        <v>662.05</v>
      </c>
      <c r="M194" s="263">
        <v>18.453220000000002</v>
      </c>
    </row>
    <row r="195" spans="1:13">
      <c r="A195" s="282">
        <v>186</v>
      </c>
      <c r="B195" s="263" t="s">
        <v>179</v>
      </c>
      <c r="C195" s="263">
        <v>295.39999999999998</v>
      </c>
      <c r="D195" s="265">
        <v>296.33333333333331</v>
      </c>
      <c r="E195" s="265">
        <v>293.66666666666663</v>
      </c>
      <c r="F195" s="265">
        <v>291.93333333333334</v>
      </c>
      <c r="G195" s="265">
        <v>289.26666666666665</v>
      </c>
      <c r="H195" s="265">
        <v>298.06666666666661</v>
      </c>
      <c r="I195" s="265">
        <v>300.73333333333323</v>
      </c>
      <c r="J195" s="265">
        <v>302.46666666666658</v>
      </c>
      <c r="K195" s="263">
        <v>299</v>
      </c>
      <c r="L195" s="263">
        <v>294.60000000000002</v>
      </c>
      <c r="M195" s="263">
        <v>305.83139</v>
      </c>
    </row>
    <row r="196" spans="1:13">
      <c r="A196" s="282">
        <v>187</v>
      </c>
      <c r="B196" s="254" t="s">
        <v>181</v>
      </c>
      <c r="C196" s="254">
        <v>96.3</v>
      </c>
      <c r="D196" s="289">
        <v>96.316666666666663</v>
      </c>
      <c r="E196" s="289">
        <v>95.48333333333332</v>
      </c>
      <c r="F196" s="289">
        <v>94.666666666666657</v>
      </c>
      <c r="G196" s="289">
        <v>93.833333333333314</v>
      </c>
      <c r="H196" s="289">
        <v>97.133333333333326</v>
      </c>
      <c r="I196" s="289">
        <v>97.966666666666669</v>
      </c>
      <c r="J196" s="289">
        <v>98.783333333333331</v>
      </c>
      <c r="K196" s="254">
        <v>97.15</v>
      </c>
      <c r="L196" s="254">
        <v>95.5</v>
      </c>
      <c r="M196" s="254">
        <v>245.46834000000001</v>
      </c>
    </row>
    <row r="197" spans="1:13">
      <c r="A197" s="282">
        <v>188</v>
      </c>
      <c r="B197" s="254" t="s">
        <v>182</v>
      </c>
      <c r="C197" s="254">
        <v>940.75</v>
      </c>
      <c r="D197" s="289">
        <v>942.26666666666677</v>
      </c>
      <c r="E197" s="289">
        <v>928.53333333333353</v>
      </c>
      <c r="F197" s="289">
        <v>916.31666666666672</v>
      </c>
      <c r="G197" s="289">
        <v>902.58333333333348</v>
      </c>
      <c r="H197" s="289">
        <v>954.48333333333358</v>
      </c>
      <c r="I197" s="289">
        <v>968.21666666666692</v>
      </c>
      <c r="J197" s="289">
        <v>980.43333333333362</v>
      </c>
      <c r="K197" s="254">
        <v>956</v>
      </c>
      <c r="L197" s="254">
        <v>930.05</v>
      </c>
      <c r="M197" s="254">
        <v>212.34858</v>
      </c>
    </row>
    <row r="198" spans="1:13">
      <c r="A198" s="282">
        <v>189</v>
      </c>
      <c r="B198" s="254" t="s">
        <v>184</v>
      </c>
      <c r="C198" s="254">
        <v>962.2</v>
      </c>
      <c r="D198" s="289">
        <v>956.4</v>
      </c>
      <c r="E198" s="289">
        <v>942.8</v>
      </c>
      <c r="F198" s="289">
        <v>923.4</v>
      </c>
      <c r="G198" s="289">
        <v>909.8</v>
      </c>
      <c r="H198" s="289">
        <v>975.8</v>
      </c>
      <c r="I198" s="289">
        <v>989.40000000000009</v>
      </c>
      <c r="J198" s="289">
        <v>1008.8</v>
      </c>
      <c r="K198" s="254">
        <v>970</v>
      </c>
      <c r="L198" s="254">
        <v>937</v>
      </c>
      <c r="M198" s="254">
        <v>50.53998</v>
      </c>
    </row>
    <row r="199" spans="1:13">
      <c r="A199" s="282">
        <v>190</v>
      </c>
      <c r="B199" s="254" t="s">
        <v>164</v>
      </c>
      <c r="C199" s="254">
        <v>959.85</v>
      </c>
      <c r="D199" s="289">
        <v>970.86666666666679</v>
      </c>
      <c r="E199" s="289">
        <v>946.93333333333362</v>
      </c>
      <c r="F199" s="289">
        <v>934.01666666666688</v>
      </c>
      <c r="G199" s="289">
        <v>910.08333333333371</v>
      </c>
      <c r="H199" s="289">
        <v>983.78333333333353</v>
      </c>
      <c r="I199" s="289">
        <v>1007.7166666666667</v>
      </c>
      <c r="J199" s="289">
        <v>1020.6333333333334</v>
      </c>
      <c r="K199" s="254">
        <v>994.8</v>
      </c>
      <c r="L199" s="254">
        <v>957.95</v>
      </c>
      <c r="M199" s="254">
        <v>4.6219999999999999</v>
      </c>
    </row>
    <row r="200" spans="1:13">
      <c r="A200" s="282">
        <v>191</v>
      </c>
      <c r="B200" s="254" t="s">
        <v>185</v>
      </c>
      <c r="C200" s="254">
        <v>1479.85</v>
      </c>
      <c r="D200" s="289">
        <v>1478.25</v>
      </c>
      <c r="E200" s="289">
        <v>1466.75</v>
      </c>
      <c r="F200" s="289">
        <v>1453.65</v>
      </c>
      <c r="G200" s="289">
        <v>1442.15</v>
      </c>
      <c r="H200" s="289">
        <v>1491.35</v>
      </c>
      <c r="I200" s="289">
        <v>1502.85</v>
      </c>
      <c r="J200" s="289">
        <v>1515.9499999999998</v>
      </c>
      <c r="K200" s="254">
        <v>1489.75</v>
      </c>
      <c r="L200" s="254">
        <v>1465.15</v>
      </c>
      <c r="M200" s="254">
        <v>10.20499</v>
      </c>
    </row>
    <row r="201" spans="1:13">
      <c r="A201" s="282">
        <v>192</v>
      </c>
      <c r="B201" s="254" t="s">
        <v>186</v>
      </c>
      <c r="C201" s="254">
        <v>2511.4499999999998</v>
      </c>
      <c r="D201" s="289">
        <v>2520.8666666666668</v>
      </c>
      <c r="E201" s="289">
        <v>2497.1833333333334</v>
      </c>
      <c r="F201" s="289">
        <v>2482.9166666666665</v>
      </c>
      <c r="G201" s="289">
        <v>2459.2333333333331</v>
      </c>
      <c r="H201" s="289">
        <v>2535.1333333333337</v>
      </c>
      <c r="I201" s="289">
        <v>2558.8166666666671</v>
      </c>
      <c r="J201" s="289">
        <v>2573.0833333333339</v>
      </c>
      <c r="K201" s="254">
        <v>2544.5500000000002</v>
      </c>
      <c r="L201" s="254">
        <v>2506.6</v>
      </c>
      <c r="M201" s="254">
        <v>1.50499</v>
      </c>
    </row>
    <row r="202" spans="1:13">
      <c r="A202" s="282">
        <v>193</v>
      </c>
      <c r="B202" s="254" t="s">
        <v>187</v>
      </c>
      <c r="C202" s="254">
        <v>391.45</v>
      </c>
      <c r="D202" s="289">
        <v>392.66666666666669</v>
      </c>
      <c r="E202" s="289">
        <v>387.38333333333338</v>
      </c>
      <c r="F202" s="289">
        <v>383.31666666666672</v>
      </c>
      <c r="G202" s="289">
        <v>378.03333333333342</v>
      </c>
      <c r="H202" s="289">
        <v>396.73333333333335</v>
      </c>
      <c r="I202" s="289">
        <v>402.01666666666665</v>
      </c>
      <c r="J202" s="289">
        <v>406.08333333333331</v>
      </c>
      <c r="K202" s="254">
        <v>397.95</v>
      </c>
      <c r="L202" s="254">
        <v>388.6</v>
      </c>
      <c r="M202" s="254">
        <v>3.7730999999999999</v>
      </c>
    </row>
    <row r="203" spans="1:13">
      <c r="A203" s="282">
        <v>194</v>
      </c>
      <c r="B203" s="254" t="s">
        <v>510</v>
      </c>
      <c r="C203" s="254">
        <v>780.5</v>
      </c>
      <c r="D203" s="289">
        <v>776.44999999999993</v>
      </c>
      <c r="E203" s="289">
        <v>765.89999999999986</v>
      </c>
      <c r="F203" s="289">
        <v>751.3</v>
      </c>
      <c r="G203" s="289">
        <v>740.74999999999989</v>
      </c>
      <c r="H203" s="289">
        <v>791.04999999999984</v>
      </c>
      <c r="I203" s="289">
        <v>801.5999999999998</v>
      </c>
      <c r="J203" s="289">
        <v>816.19999999999982</v>
      </c>
      <c r="K203" s="254">
        <v>787</v>
      </c>
      <c r="L203" s="254">
        <v>761.85</v>
      </c>
      <c r="M203" s="254">
        <v>8.2431099999999997</v>
      </c>
    </row>
    <row r="204" spans="1:13">
      <c r="A204" s="282">
        <v>195</v>
      </c>
      <c r="B204" s="254" t="s">
        <v>193</v>
      </c>
      <c r="C204" s="254">
        <v>590.65</v>
      </c>
      <c r="D204" s="289">
        <v>591.48333333333323</v>
      </c>
      <c r="E204" s="289">
        <v>585.06666666666649</v>
      </c>
      <c r="F204" s="289">
        <v>579.48333333333323</v>
      </c>
      <c r="G204" s="289">
        <v>573.06666666666649</v>
      </c>
      <c r="H204" s="289">
        <v>597.06666666666649</v>
      </c>
      <c r="I204" s="289">
        <v>603.48333333333323</v>
      </c>
      <c r="J204" s="289">
        <v>609.06666666666649</v>
      </c>
      <c r="K204" s="254">
        <v>597.9</v>
      </c>
      <c r="L204" s="254">
        <v>585.9</v>
      </c>
      <c r="M204" s="254">
        <v>31.622910000000001</v>
      </c>
    </row>
    <row r="205" spans="1:13">
      <c r="A205" s="282">
        <v>196</v>
      </c>
      <c r="B205" s="254" t="s">
        <v>191</v>
      </c>
      <c r="C205" s="254">
        <v>6275.9</v>
      </c>
      <c r="D205" s="289">
        <v>6226.7166666666672</v>
      </c>
      <c r="E205" s="289">
        <v>6160.4333333333343</v>
      </c>
      <c r="F205" s="289">
        <v>6044.9666666666672</v>
      </c>
      <c r="G205" s="289">
        <v>5978.6833333333343</v>
      </c>
      <c r="H205" s="289">
        <v>6342.1833333333343</v>
      </c>
      <c r="I205" s="289">
        <v>6408.4666666666672</v>
      </c>
      <c r="J205" s="289">
        <v>6523.9333333333343</v>
      </c>
      <c r="K205" s="254">
        <v>6293</v>
      </c>
      <c r="L205" s="254">
        <v>6111.25</v>
      </c>
      <c r="M205" s="254">
        <v>6.9779200000000001</v>
      </c>
    </row>
    <row r="206" spans="1:13">
      <c r="A206" s="282">
        <v>197</v>
      </c>
      <c r="B206" s="254" t="s">
        <v>192</v>
      </c>
      <c r="C206" s="254">
        <v>33.049999999999997</v>
      </c>
      <c r="D206" s="289">
        <v>33.099999999999994</v>
      </c>
      <c r="E206" s="289">
        <v>32.79999999999999</v>
      </c>
      <c r="F206" s="289">
        <v>32.549999999999997</v>
      </c>
      <c r="G206" s="289">
        <v>32.249999999999993</v>
      </c>
      <c r="H206" s="289">
        <v>33.349999999999987</v>
      </c>
      <c r="I206" s="289">
        <v>33.65</v>
      </c>
      <c r="J206" s="289">
        <v>33.899999999999984</v>
      </c>
      <c r="K206" s="254">
        <v>33.4</v>
      </c>
      <c r="L206" s="254">
        <v>32.85</v>
      </c>
      <c r="M206" s="254">
        <v>38.398449999999997</v>
      </c>
    </row>
    <row r="207" spans="1:13">
      <c r="A207" s="282">
        <v>198</v>
      </c>
      <c r="B207" s="254" t="s">
        <v>189</v>
      </c>
      <c r="C207" s="254">
        <v>1143.25</v>
      </c>
      <c r="D207" s="289">
        <v>1144.05</v>
      </c>
      <c r="E207" s="289">
        <v>1126.9499999999998</v>
      </c>
      <c r="F207" s="289">
        <v>1110.6499999999999</v>
      </c>
      <c r="G207" s="289">
        <v>1093.5499999999997</v>
      </c>
      <c r="H207" s="289">
        <v>1160.3499999999999</v>
      </c>
      <c r="I207" s="289">
        <v>1177.4499999999998</v>
      </c>
      <c r="J207" s="289">
        <v>1193.75</v>
      </c>
      <c r="K207" s="254">
        <v>1161.1500000000001</v>
      </c>
      <c r="L207" s="254">
        <v>1127.75</v>
      </c>
      <c r="M207" s="254">
        <v>6.5033899999999996</v>
      </c>
    </row>
    <row r="208" spans="1:13">
      <c r="A208" s="282">
        <v>199</v>
      </c>
      <c r="B208" s="254" t="s">
        <v>141</v>
      </c>
      <c r="C208" s="254">
        <v>518.04999999999995</v>
      </c>
      <c r="D208" s="289">
        <v>520.01666666666665</v>
      </c>
      <c r="E208" s="289">
        <v>514.48333333333335</v>
      </c>
      <c r="F208" s="289">
        <v>510.91666666666674</v>
      </c>
      <c r="G208" s="289">
        <v>505.38333333333344</v>
      </c>
      <c r="H208" s="289">
        <v>523.58333333333326</v>
      </c>
      <c r="I208" s="289">
        <v>529.11666666666656</v>
      </c>
      <c r="J208" s="289">
        <v>532.68333333333317</v>
      </c>
      <c r="K208" s="254">
        <v>525.54999999999995</v>
      </c>
      <c r="L208" s="254">
        <v>516.45000000000005</v>
      </c>
      <c r="M208" s="254">
        <v>14.40846</v>
      </c>
    </row>
    <row r="209" spans="1:13">
      <c r="A209" s="282">
        <v>200</v>
      </c>
      <c r="B209" s="254" t="s">
        <v>277</v>
      </c>
      <c r="C209" s="254">
        <v>223.85</v>
      </c>
      <c r="D209" s="289">
        <v>224.51666666666665</v>
      </c>
      <c r="E209" s="289">
        <v>222.73333333333329</v>
      </c>
      <c r="F209" s="289">
        <v>221.61666666666665</v>
      </c>
      <c r="G209" s="289">
        <v>219.83333333333329</v>
      </c>
      <c r="H209" s="289">
        <v>225.6333333333333</v>
      </c>
      <c r="I209" s="289">
        <v>227.41666666666666</v>
      </c>
      <c r="J209" s="289">
        <v>228.5333333333333</v>
      </c>
      <c r="K209" s="254">
        <v>226.3</v>
      </c>
      <c r="L209" s="254">
        <v>223.4</v>
      </c>
      <c r="M209" s="254">
        <v>2.36334</v>
      </c>
    </row>
    <row r="210" spans="1:13">
      <c r="A210" s="282">
        <v>201</v>
      </c>
      <c r="B210" s="254" t="s">
        <v>522</v>
      </c>
      <c r="C210" s="254">
        <v>899.05</v>
      </c>
      <c r="D210" s="289">
        <v>895.80000000000007</v>
      </c>
      <c r="E210" s="289">
        <v>888.25000000000011</v>
      </c>
      <c r="F210" s="289">
        <v>877.45</v>
      </c>
      <c r="G210" s="289">
        <v>869.90000000000009</v>
      </c>
      <c r="H210" s="289">
        <v>906.60000000000014</v>
      </c>
      <c r="I210" s="289">
        <v>914.15000000000009</v>
      </c>
      <c r="J210" s="289">
        <v>924.95000000000016</v>
      </c>
      <c r="K210" s="254">
        <v>903.35</v>
      </c>
      <c r="L210" s="254">
        <v>885</v>
      </c>
      <c r="M210" s="254">
        <v>3.4265599999999998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8.4999999999999982</v>
      </c>
      <c r="E211" s="289">
        <v>8.3999999999999968</v>
      </c>
      <c r="F211" s="289">
        <v>8.3499999999999979</v>
      </c>
      <c r="G211" s="289">
        <v>8.2499999999999964</v>
      </c>
      <c r="H211" s="289">
        <v>8.5499999999999972</v>
      </c>
      <c r="I211" s="289">
        <v>8.6499999999999986</v>
      </c>
      <c r="J211" s="289">
        <v>8.6999999999999975</v>
      </c>
      <c r="K211" s="254">
        <v>8.6</v>
      </c>
      <c r="L211" s="254">
        <v>8.4499999999999993</v>
      </c>
      <c r="M211" s="254">
        <v>558.62755000000004</v>
      </c>
    </row>
    <row r="212" spans="1:13">
      <c r="A212" s="282">
        <v>203</v>
      </c>
      <c r="B212" s="254" t="s">
        <v>195</v>
      </c>
      <c r="C212" s="254">
        <v>946.15</v>
      </c>
      <c r="D212" s="289">
        <v>945.61666666666667</v>
      </c>
      <c r="E212" s="289">
        <v>941.18333333333339</v>
      </c>
      <c r="F212" s="289">
        <v>936.2166666666667</v>
      </c>
      <c r="G212" s="289">
        <v>931.78333333333342</v>
      </c>
      <c r="H212" s="289">
        <v>950.58333333333337</v>
      </c>
      <c r="I212" s="289">
        <v>955.01666666666654</v>
      </c>
      <c r="J212" s="289">
        <v>959.98333333333335</v>
      </c>
      <c r="K212" s="254">
        <v>950.05</v>
      </c>
      <c r="L212" s="254">
        <v>940.65</v>
      </c>
      <c r="M212" s="254">
        <v>7.6829900000000002</v>
      </c>
    </row>
    <row r="213" spans="1:13">
      <c r="A213" s="282">
        <v>204</v>
      </c>
      <c r="B213" s="254" t="s">
        <v>528</v>
      </c>
      <c r="C213" s="254">
        <v>2174.9499999999998</v>
      </c>
      <c r="D213" s="289">
        <v>2172.9333333333329</v>
      </c>
      <c r="E213" s="289">
        <v>2146.8666666666659</v>
      </c>
      <c r="F213" s="289">
        <v>2118.7833333333328</v>
      </c>
      <c r="G213" s="289">
        <v>2092.7166666666658</v>
      </c>
      <c r="H213" s="289">
        <v>2201.016666666666</v>
      </c>
      <c r="I213" s="289">
        <v>2227.0833333333326</v>
      </c>
      <c r="J213" s="289">
        <v>2255.1666666666661</v>
      </c>
      <c r="K213" s="254">
        <v>2199</v>
      </c>
      <c r="L213" s="254">
        <v>2144.85</v>
      </c>
      <c r="M213" s="254">
        <v>1.1089</v>
      </c>
    </row>
    <row r="214" spans="1:13">
      <c r="A214" s="282">
        <v>205</v>
      </c>
      <c r="B214" s="254" t="s">
        <v>196</v>
      </c>
      <c r="C214" s="289">
        <v>480.3</v>
      </c>
      <c r="D214" s="289">
        <v>480.38333333333338</v>
      </c>
      <c r="E214" s="289">
        <v>476.91666666666674</v>
      </c>
      <c r="F214" s="289">
        <v>473.53333333333336</v>
      </c>
      <c r="G214" s="289">
        <v>470.06666666666672</v>
      </c>
      <c r="H214" s="289">
        <v>483.76666666666677</v>
      </c>
      <c r="I214" s="289">
        <v>487.23333333333335</v>
      </c>
      <c r="J214" s="289">
        <v>490.61666666666679</v>
      </c>
      <c r="K214" s="289">
        <v>483.85</v>
      </c>
      <c r="L214" s="289">
        <v>477</v>
      </c>
      <c r="M214" s="289">
        <v>93.146439999999998</v>
      </c>
    </row>
    <row r="215" spans="1:13">
      <c r="A215" s="282">
        <v>206</v>
      </c>
      <c r="B215" s="254" t="s">
        <v>197</v>
      </c>
      <c r="C215" s="289">
        <v>14.05</v>
      </c>
      <c r="D215" s="289">
        <v>14.083333333333334</v>
      </c>
      <c r="E215" s="289">
        <v>13.966666666666669</v>
      </c>
      <c r="F215" s="289">
        <v>13.883333333333335</v>
      </c>
      <c r="G215" s="289">
        <v>13.766666666666669</v>
      </c>
      <c r="H215" s="289">
        <v>14.166666666666668</v>
      </c>
      <c r="I215" s="289">
        <v>14.283333333333331</v>
      </c>
      <c r="J215" s="289">
        <v>14.366666666666667</v>
      </c>
      <c r="K215" s="289">
        <v>14.2</v>
      </c>
      <c r="L215" s="289">
        <v>14</v>
      </c>
      <c r="M215" s="289">
        <v>730.16297999999995</v>
      </c>
    </row>
    <row r="216" spans="1:13">
      <c r="A216" s="282">
        <v>207</v>
      </c>
      <c r="B216" s="254" t="s">
        <v>198</v>
      </c>
      <c r="C216" s="289">
        <v>186.4</v>
      </c>
      <c r="D216" s="289">
        <v>187.53333333333333</v>
      </c>
      <c r="E216" s="289">
        <v>183.96666666666667</v>
      </c>
      <c r="F216" s="289">
        <v>181.53333333333333</v>
      </c>
      <c r="G216" s="289">
        <v>177.96666666666667</v>
      </c>
      <c r="H216" s="289">
        <v>189.96666666666667</v>
      </c>
      <c r="I216" s="289">
        <v>193.53333333333333</v>
      </c>
      <c r="J216" s="289">
        <v>195.96666666666667</v>
      </c>
      <c r="K216" s="289">
        <v>191.1</v>
      </c>
      <c r="L216" s="289">
        <v>185.1</v>
      </c>
      <c r="M216" s="289">
        <v>85.427549999999997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3"/>
      <c r="B1" s="593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44313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260"/>
      <c r="L9" s="267"/>
      <c r="M9" s="268"/>
    </row>
    <row r="10" spans="1:15" ht="42.75" customHeight="1">
      <c r="A10" s="585"/>
      <c r="B10" s="587"/>
      <c r="C10" s="592" t="s">
        <v>23</v>
      </c>
      <c r="D10" s="592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26181.15</v>
      </c>
      <c r="D11" s="495">
        <v>26331.899999999998</v>
      </c>
      <c r="E11" s="495">
        <v>25763.799999999996</v>
      </c>
      <c r="F11" s="495">
        <v>25346.449999999997</v>
      </c>
      <c r="G11" s="495">
        <v>24778.349999999995</v>
      </c>
      <c r="H11" s="495">
        <v>26749.249999999996</v>
      </c>
      <c r="I11" s="495">
        <v>27317.349999999995</v>
      </c>
      <c r="J11" s="495">
        <v>27734.699999999997</v>
      </c>
      <c r="K11" s="494">
        <v>26900</v>
      </c>
      <c r="L11" s="494">
        <v>25914.55</v>
      </c>
      <c r="M11" s="494">
        <v>2.223E-2</v>
      </c>
    </row>
    <row r="12" spans="1:15" ht="12" customHeight="1">
      <c r="A12" s="254">
        <v>2</v>
      </c>
      <c r="B12" s="497" t="s">
        <v>785</v>
      </c>
      <c r="C12" s="494">
        <v>1369.1</v>
      </c>
      <c r="D12" s="495">
        <v>1377.3833333333332</v>
      </c>
      <c r="E12" s="495">
        <v>1351.8166666666664</v>
      </c>
      <c r="F12" s="495">
        <v>1334.5333333333331</v>
      </c>
      <c r="G12" s="495">
        <v>1308.9666666666662</v>
      </c>
      <c r="H12" s="495">
        <v>1394.6666666666665</v>
      </c>
      <c r="I12" s="495">
        <v>1420.2333333333331</v>
      </c>
      <c r="J12" s="495">
        <v>1437.5166666666667</v>
      </c>
      <c r="K12" s="494">
        <v>1402.95</v>
      </c>
      <c r="L12" s="494">
        <v>1360.1</v>
      </c>
      <c r="M12" s="494">
        <v>1.89659</v>
      </c>
    </row>
    <row r="13" spans="1:15" ht="12" customHeight="1">
      <c r="A13" s="254">
        <v>3</v>
      </c>
      <c r="B13" s="497" t="s">
        <v>816</v>
      </c>
      <c r="C13" s="494">
        <v>1520.65</v>
      </c>
      <c r="D13" s="495">
        <v>1522.9666666666665</v>
      </c>
      <c r="E13" s="495">
        <v>1506.9333333333329</v>
      </c>
      <c r="F13" s="495">
        <v>1493.2166666666665</v>
      </c>
      <c r="G13" s="495">
        <v>1477.1833333333329</v>
      </c>
      <c r="H13" s="495">
        <v>1536.6833333333329</v>
      </c>
      <c r="I13" s="495">
        <v>1552.7166666666662</v>
      </c>
      <c r="J13" s="495">
        <v>1566.4333333333329</v>
      </c>
      <c r="K13" s="494">
        <v>1539</v>
      </c>
      <c r="L13" s="494">
        <v>1509.25</v>
      </c>
      <c r="M13" s="494">
        <v>0.18731</v>
      </c>
    </row>
    <row r="14" spans="1:15" ht="12" customHeight="1">
      <c r="A14" s="254">
        <v>4</v>
      </c>
      <c r="B14" s="497" t="s">
        <v>38</v>
      </c>
      <c r="C14" s="494">
        <v>1844.75</v>
      </c>
      <c r="D14" s="495">
        <v>1837.9833333333333</v>
      </c>
      <c r="E14" s="495">
        <v>1824.0166666666667</v>
      </c>
      <c r="F14" s="495">
        <v>1803.2833333333333</v>
      </c>
      <c r="G14" s="495">
        <v>1789.3166666666666</v>
      </c>
      <c r="H14" s="495">
        <v>1858.7166666666667</v>
      </c>
      <c r="I14" s="495">
        <v>1872.6833333333334</v>
      </c>
      <c r="J14" s="495">
        <v>1893.4166666666667</v>
      </c>
      <c r="K14" s="494">
        <v>1851.95</v>
      </c>
      <c r="L14" s="494">
        <v>1817.25</v>
      </c>
      <c r="M14" s="494">
        <v>8.33521</v>
      </c>
    </row>
    <row r="15" spans="1:15" ht="12" customHeight="1">
      <c r="A15" s="254">
        <v>5</v>
      </c>
      <c r="B15" s="497" t="s">
        <v>285</v>
      </c>
      <c r="C15" s="494">
        <v>1900.4</v>
      </c>
      <c r="D15" s="495">
        <v>1898.05</v>
      </c>
      <c r="E15" s="495">
        <v>1866.1999999999998</v>
      </c>
      <c r="F15" s="495">
        <v>1831.9999999999998</v>
      </c>
      <c r="G15" s="495">
        <v>1800.1499999999996</v>
      </c>
      <c r="H15" s="495">
        <v>1932.25</v>
      </c>
      <c r="I15" s="495">
        <v>1964.1</v>
      </c>
      <c r="J15" s="495">
        <v>1998.3000000000002</v>
      </c>
      <c r="K15" s="494">
        <v>1929.9</v>
      </c>
      <c r="L15" s="494">
        <v>1863.85</v>
      </c>
      <c r="M15" s="494">
        <v>0.15534999999999999</v>
      </c>
    </row>
    <row r="16" spans="1:15" ht="12" customHeight="1">
      <c r="A16" s="254">
        <v>6</v>
      </c>
      <c r="B16" s="497" t="s">
        <v>286</v>
      </c>
      <c r="C16" s="494">
        <v>1287.6500000000001</v>
      </c>
      <c r="D16" s="495">
        <v>1280.2</v>
      </c>
      <c r="E16" s="495">
        <v>1260.5</v>
      </c>
      <c r="F16" s="495">
        <v>1233.3499999999999</v>
      </c>
      <c r="G16" s="495">
        <v>1213.6499999999999</v>
      </c>
      <c r="H16" s="495">
        <v>1307.3500000000001</v>
      </c>
      <c r="I16" s="495">
        <v>1327.0500000000004</v>
      </c>
      <c r="J16" s="495">
        <v>1354.2000000000003</v>
      </c>
      <c r="K16" s="494">
        <v>1299.9000000000001</v>
      </c>
      <c r="L16" s="494">
        <v>1253.05</v>
      </c>
      <c r="M16" s="494">
        <v>1.40733</v>
      </c>
    </row>
    <row r="17" spans="1:13" ht="12" customHeight="1">
      <c r="A17" s="254">
        <v>7</v>
      </c>
      <c r="B17" s="497" t="s">
        <v>222</v>
      </c>
      <c r="C17" s="494">
        <v>1051.5</v>
      </c>
      <c r="D17" s="495">
        <v>1064.1666666666667</v>
      </c>
      <c r="E17" s="495">
        <v>1032.3333333333335</v>
      </c>
      <c r="F17" s="495">
        <v>1013.1666666666667</v>
      </c>
      <c r="G17" s="495">
        <v>981.33333333333348</v>
      </c>
      <c r="H17" s="495">
        <v>1083.3333333333335</v>
      </c>
      <c r="I17" s="495">
        <v>1115.166666666667</v>
      </c>
      <c r="J17" s="495">
        <v>1134.3333333333335</v>
      </c>
      <c r="K17" s="494">
        <v>1096</v>
      </c>
      <c r="L17" s="494">
        <v>1045</v>
      </c>
      <c r="M17" s="494">
        <v>23.033760000000001</v>
      </c>
    </row>
    <row r="18" spans="1:13" ht="12" customHeight="1">
      <c r="A18" s="254">
        <v>8</v>
      </c>
      <c r="B18" s="497" t="s">
        <v>734</v>
      </c>
      <c r="C18" s="494">
        <v>715.6</v>
      </c>
      <c r="D18" s="495">
        <v>719.58333333333337</v>
      </c>
      <c r="E18" s="495">
        <v>707.16666666666674</v>
      </c>
      <c r="F18" s="495">
        <v>698.73333333333335</v>
      </c>
      <c r="G18" s="495">
        <v>686.31666666666672</v>
      </c>
      <c r="H18" s="495">
        <v>728.01666666666677</v>
      </c>
      <c r="I18" s="495">
        <v>740.43333333333351</v>
      </c>
      <c r="J18" s="495">
        <v>748.86666666666679</v>
      </c>
      <c r="K18" s="494">
        <v>732</v>
      </c>
      <c r="L18" s="494">
        <v>711.15</v>
      </c>
      <c r="M18" s="494">
        <v>2.8468200000000001</v>
      </c>
    </row>
    <row r="19" spans="1:13" ht="12" customHeight="1">
      <c r="A19" s="254">
        <v>9</v>
      </c>
      <c r="B19" s="497" t="s">
        <v>735</v>
      </c>
      <c r="C19" s="494">
        <v>1492.05</v>
      </c>
      <c r="D19" s="495">
        <v>1485.4000000000003</v>
      </c>
      <c r="E19" s="495">
        <v>1471.8000000000006</v>
      </c>
      <c r="F19" s="495">
        <v>1451.5500000000004</v>
      </c>
      <c r="G19" s="495">
        <v>1437.9500000000007</v>
      </c>
      <c r="H19" s="495">
        <v>1505.6500000000005</v>
      </c>
      <c r="I19" s="495">
        <v>1519.2500000000005</v>
      </c>
      <c r="J19" s="495">
        <v>1539.5000000000005</v>
      </c>
      <c r="K19" s="494">
        <v>1499</v>
      </c>
      <c r="L19" s="494">
        <v>1465.15</v>
      </c>
      <c r="M19" s="494">
        <v>5.5878899999999998</v>
      </c>
    </row>
    <row r="20" spans="1:13" ht="12" customHeight="1">
      <c r="A20" s="254">
        <v>10</v>
      </c>
      <c r="B20" s="497" t="s">
        <v>287</v>
      </c>
      <c r="C20" s="494">
        <v>2235.9</v>
      </c>
      <c r="D20" s="495">
        <v>2248.6333333333332</v>
      </c>
      <c r="E20" s="495">
        <v>2197.2666666666664</v>
      </c>
      <c r="F20" s="495">
        <v>2158.6333333333332</v>
      </c>
      <c r="G20" s="495">
        <v>2107.2666666666664</v>
      </c>
      <c r="H20" s="495">
        <v>2287.2666666666664</v>
      </c>
      <c r="I20" s="495">
        <v>2338.6333333333332</v>
      </c>
      <c r="J20" s="495">
        <v>2377.2666666666664</v>
      </c>
      <c r="K20" s="494">
        <v>2300</v>
      </c>
      <c r="L20" s="494">
        <v>2210</v>
      </c>
      <c r="M20" s="494">
        <v>0.47150999999999998</v>
      </c>
    </row>
    <row r="21" spans="1:13" ht="12" customHeight="1">
      <c r="A21" s="254">
        <v>11</v>
      </c>
      <c r="B21" s="497" t="s">
        <v>288</v>
      </c>
      <c r="C21" s="494">
        <v>15052.85</v>
      </c>
      <c r="D21" s="495">
        <v>15032.316666666666</v>
      </c>
      <c r="E21" s="495">
        <v>14970.533333333331</v>
      </c>
      <c r="F21" s="495">
        <v>14888.216666666665</v>
      </c>
      <c r="G21" s="495">
        <v>14826.433333333331</v>
      </c>
      <c r="H21" s="495">
        <v>15114.633333333331</v>
      </c>
      <c r="I21" s="495">
        <v>15176.416666666664</v>
      </c>
      <c r="J21" s="495">
        <v>15258.733333333332</v>
      </c>
      <c r="K21" s="494">
        <v>15094.1</v>
      </c>
      <c r="L21" s="494">
        <v>14950</v>
      </c>
      <c r="M21" s="494">
        <v>6.8419999999999995E-2</v>
      </c>
    </row>
    <row r="22" spans="1:13" ht="12" customHeight="1">
      <c r="A22" s="254">
        <v>12</v>
      </c>
      <c r="B22" s="497" t="s">
        <v>40</v>
      </c>
      <c r="C22" s="494">
        <v>1173.3499999999999</v>
      </c>
      <c r="D22" s="495">
        <v>1177.0833333333333</v>
      </c>
      <c r="E22" s="495">
        <v>1156.2666666666664</v>
      </c>
      <c r="F22" s="495">
        <v>1139.1833333333332</v>
      </c>
      <c r="G22" s="495">
        <v>1118.3666666666663</v>
      </c>
      <c r="H22" s="495">
        <v>1194.1666666666665</v>
      </c>
      <c r="I22" s="495">
        <v>1214.9833333333336</v>
      </c>
      <c r="J22" s="495">
        <v>1232.0666666666666</v>
      </c>
      <c r="K22" s="494">
        <v>1197.9000000000001</v>
      </c>
      <c r="L22" s="494">
        <v>1160</v>
      </c>
      <c r="M22" s="494">
        <v>69.398229999999998</v>
      </c>
    </row>
    <row r="23" spans="1:13">
      <c r="A23" s="254">
        <v>13</v>
      </c>
      <c r="B23" s="497" t="s">
        <v>289</v>
      </c>
      <c r="C23" s="494">
        <v>1049.25</v>
      </c>
      <c r="D23" s="495">
        <v>1052.3999999999999</v>
      </c>
      <c r="E23" s="495">
        <v>1041.8499999999997</v>
      </c>
      <c r="F23" s="495">
        <v>1034.4499999999998</v>
      </c>
      <c r="G23" s="495">
        <v>1023.8999999999996</v>
      </c>
      <c r="H23" s="495">
        <v>1059.7999999999997</v>
      </c>
      <c r="I23" s="495">
        <v>1070.3499999999999</v>
      </c>
      <c r="J23" s="495">
        <v>1077.7499999999998</v>
      </c>
      <c r="K23" s="494">
        <v>1062.95</v>
      </c>
      <c r="L23" s="494">
        <v>1045</v>
      </c>
      <c r="M23" s="494">
        <v>2.2646500000000001</v>
      </c>
    </row>
    <row r="24" spans="1:13">
      <c r="A24" s="254">
        <v>14</v>
      </c>
      <c r="B24" s="497" t="s">
        <v>41</v>
      </c>
      <c r="C24" s="494">
        <v>730.75</v>
      </c>
      <c r="D24" s="495">
        <v>733.1</v>
      </c>
      <c r="E24" s="495">
        <v>726.55000000000007</v>
      </c>
      <c r="F24" s="495">
        <v>722.35</v>
      </c>
      <c r="G24" s="495">
        <v>715.80000000000007</v>
      </c>
      <c r="H24" s="495">
        <v>737.30000000000007</v>
      </c>
      <c r="I24" s="495">
        <v>743.85</v>
      </c>
      <c r="J24" s="495">
        <v>748.05000000000007</v>
      </c>
      <c r="K24" s="494">
        <v>739.65</v>
      </c>
      <c r="L24" s="494">
        <v>728.9</v>
      </c>
      <c r="M24" s="494">
        <v>93.90549</v>
      </c>
    </row>
    <row r="25" spans="1:13">
      <c r="A25" s="254">
        <v>15</v>
      </c>
      <c r="B25" s="497" t="s">
        <v>831</v>
      </c>
      <c r="C25" s="494">
        <v>1153.8</v>
      </c>
      <c r="D25" s="495">
        <v>1157.9333333333334</v>
      </c>
      <c r="E25" s="495">
        <v>1135.8666666666668</v>
      </c>
      <c r="F25" s="495">
        <v>1117.9333333333334</v>
      </c>
      <c r="G25" s="495">
        <v>1095.8666666666668</v>
      </c>
      <c r="H25" s="495">
        <v>1175.8666666666668</v>
      </c>
      <c r="I25" s="495">
        <v>1197.9333333333334</v>
      </c>
      <c r="J25" s="495">
        <v>1215.8666666666668</v>
      </c>
      <c r="K25" s="494">
        <v>1180</v>
      </c>
      <c r="L25" s="494">
        <v>1140</v>
      </c>
      <c r="M25" s="494">
        <v>13.22185</v>
      </c>
    </row>
    <row r="26" spans="1:13">
      <c r="A26" s="254">
        <v>16</v>
      </c>
      <c r="B26" s="497" t="s">
        <v>290</v>
      </c>
      <c r="C26" s="494">
        <v>1055.2</v>
      </c>
      <c r="D26" s="495">
        <v>1058.7833333333335</v>
      </c>
      <c r="E26" s="495">
        <v>1038.616666666667</v>
      </c>
      <c r="F26" s="495">
        <v>1022.0333333333335</v>
      </c>
      <c r="G26" s="495">
        <v>1001.866666666667</v>
      </c>
      <c r="H26" s="495">
        <v>1075.366666666667</v>
      </c>
      <c r="I26" s="495">
        <v>1095.5333333333335</v>
      </c>
      <c r="J26" s="495">
        <v>1112.116666666667</v>
      </c>
      <c r="K26" s="494">
        <v>1078.95</v>
      </c>
      <c r="L26" s="494">
        <v>1042.2</v>
      </c>
      <c r="M26" s="494">
        <v>5.2073799999999997</v>
      </c>
    </row>
    <row r="27" spans="1:13">
      <c r="A27" s="254">
        <v>17</v>
      </c>
      <c r="B27" s="497" t="s">
        <v>223</v>
      </c>
      <c r="C27" s="494">
        <v>113.05</v>
      </c>
      <c r="D27" s="495">
        <v>114.45</v>
      </c>
      <c r="E27" s="495">
        <v>111.10000000000001</v>
      </c>
      <c r="F27" s="495">
        <v>109.15</v>
      </c>
      <c r="G27" s="495">
        <v>105.80000000000001</v>
      </c>
      <c r="H27" s="495">
        <v>116.4</v>
      </c>
      <c r="I27" s="495">
        <v>119.75</v>
      </c>
      <c r="J27" s="495">
        <v>121.7</v>
      </c>
      <c r="K27" s="494">
        <v>117.8</v>
      </c>
      <c r="L27" s="494">
        <v>112.5</v>
      </c>
      <c r="M27" s="494">
        <v>32.846870000000003</v>
      </c>
    </row>
    <row r="28" spans="1:13">
      <c r="A28" s="254">
        <v>18</v>
      </c>
      <c r="B28" s="497" t="s">
        <v>224</v>
      </c>
      <c r="C28" s="494">
        <v>173.6</v>
      </c>
      <c r="D28" s="495">
        <v>174.33333333333334</v>
      </c>
      <c r="E28" s="495">
        <v>171.36666666666667</v>
      </c>
      <c r="F28" s="495">
        <v>169.13333333333333</v>
      </c>
      <c r="G28" s="495">
        <v>166.16666666666666</v>
      </c>
      <c r="H28" s="495">
        <v>176.56666666666669</v>
      </c>
      <c r="I28" s="495">
        <v>179.53333333333333</v>
      </c>
      <c r="J28" s="495">
        <v>181.76666666666671</v>
      </c>
      <c r="K28" s="494">
        <v>177.3</v>
      </c>
      <c r="L28" s="494">
        <v>172.1</v>
      </c>
      <c r="M28" s="494">
        <v>10.564539999999999</v>
      </c>
    </row>
    <row r="29" spans="1:13">
      <c r="A29" s="254">
        <v>19</v>
      </c>
      <c r="B29" s="497" t="s">
        <v>291</v>
      </c>
      <c r="C29" s="494">
        <v>380.35</v>
      </c>
      <c r="D29" s="495">
        <v>383.01666666666671</v>
      </c>
      <c r="E29" s="495">
        <v>374.48333333333341</v>
      </c>
      <c r="F29" s="495">
        <v>368.61666666666667</v>
      </c>
      <c r="G29" s="495">
        <v>360.08333333333337</v>
      </c>
      <c r="H29" s="495">
        <v>388.88333333333344</v>
      </c>
      <c r="I29" s="495">
        <v>397.41666666666674</v>
      </c>
      <c r="J29" s="495">
        <v>403.28333333333347</v>
      </c>
      <c r="K29" s="494">
        <v>391.55</v>
      </c>
      <c r="L29" s="494">
        <v>377.15</v>
      </c>
      <c r="M29" s="494">
        <v>2.4269699999999998</v>
      </c>
    </row>
    <row r="30" spans="1:13">
      <c r="A30" s="254">
        <v>20</v>
      </c>
      <c r="B30" s="497" t="s">
        <v>292</v>
      </c>
      <c r="C30" s="494">
        <v>286</v>
      </c>
      <c r="D30" s="495">
        <v>288</v>
      </c>
      <c r="E30" s="495">
        <v>282</v>
      </c>
      <c r="F30" s="495">
        <v>278</v>
      </c>
      <c r="G30" s="495">
        <v>272</v>
      </c>
      <c r="H30" s="495">
        <v>292</v>
      </c>
      <c r="I30" s="495">
        <v>298</v>
      </c>
      <c r="J30" s="495">
        <v>302</v>
      </c>
      <c r="K30" s="494">
        <v>294</v>
      </c>
      <c r="L30" s="494">
        <v>284</v>
      </c>
      <c r="M30" s="494">
        <v>1.4588300000000001</v>
      </c>
    </row>
    <row r="31" spans="1:13">
      <c r="A31" s="254">
        <v>21</v>
      </c>
      <c r="B31" s="497" t="s">
        <v>736</v>
      </c>
      <c r="C31" s="494">
        <v>5630.05</v>
      </c>
      <c r="D31" s="495">
        <v>5580.666666666667</v>
      </c>
      <c r="E31" s="495">
        <v>5429.3833333333341</v>
      </c>
      <c r="F31" s="495">
        <v>5228.7166666666672</v>
      </c>
      <c r="G31" s="495">
        <v>5077.4333333333343</v>
      </c>
      <c r="H31" s="495">
        <v>5781.3333333333339</v>
      </c>
      <c r="I31" s="495">
        <v>5932.6166666666668</v>
      </c>
      <c r="J31" s="495">
        <v>6133.2833333333338</v>
      </c>
      <c r="K31" s="494">
        <v>5731.95</v>
      </c>
      <c r="L31" s="494">
        <v>5380</v>
      </c>
      <c r="M31" s="494">
        <v>1.54112</v>
      </c>
    </row>
    <row r="32" spans="1:13">
      <c r="A32" s="254">
        <v>22</v>
      </c>
      <c r="B32" s="497" t="s">
        <v>225</v>
      </c>
      <c r="C32" s="494">
        <v>1802.5</v>
      </c>
      <c r="D32" s="495">
        <v>1798.4166666666667</v>
      </c>
      <c r="E32" s="495">
        <v>1771.9833333333336</v>
      </c>
      <c r="F32" s="495">
        <v>1741.4666666666669</v>
      </c>
      <c r="G32" s="495">
        <v>1715.0333333333338</v>
      </c>
      <c r="H32" s="495">
        <v>1828.9333333333334</v>
      </c>
      <c r="I32" s="495">
        <v>1855.3666666666663</v>
      </c>
      <c r="J32" s="495">
        <v>1885.8833333333332</v>
      </c>
      <c r="K32" s="494">
        <v>1824.85</v>
      </c>
      <c r="L32" s="494">
        <v>1767.9</v>
      </c>
      <c r="M32" s="494">
        <v>1.6326099999999999</v>
      </c>
    </row>
    <row r="33" spans="1:13">
      <c r="A33" s="254">
        <v>23</v>
      </c>
      <c r="B33" s="497" t="s">
        <v>293</v>
      </c>
      <c r="C33" s="494">
        <v>2214.35</v>
      </c>
      <c r="D33" s="495">
        <v>2231.0666666666666</v>
      </c>
      <c r="E33" s="495">
        <v>2178.2333333333331</v>
      </c>
      <c r="F33" s="495">
        <v>2142.1166666666663</v>
      </c>
      <c r="G33" s="495">
        <v>2089.2833333333328</v>
      </c>
      <c r="H33" s="495">
        <v>2267.1833333333334</v>
      </c>
      <c r="I33" s="495">
        <v>2320.0166666666673</v>
      </c>
      <c r="J33" s="495">
        <v>2356.1333333333337</v>
      </c>
      <c r="K33" s="494">
        <v>2283.9</v>
      </c>
      <c r="L33" s="494">
        <v>2194.9499999999998</v>
      </c>
      <c r="M33" s="494">
        <v>0.21662999999999999</v>
      </c>
    </row>
    <row r="34" spans="1:13">
      <c r="A34" s="254">
        <v>24</v>
      </c>
      <c r="B34" s="497" t="s">
        <v>737</v>
      </c>
      <c r="C34" s="494">
        <v>112.25</v>
      </c>
      <c r="D34" s="495">
        <v>111.2</v>
      </c>
      <c r="E34" s="495">
        <v>107.95</v>
      </c>
      <c r="F34" s="495">
        <v>103.65</v>
      </c>
      <c r="G34" s="495">
        <v>100.4</v>
      </c>
      <c r="H34" s="495">
        <v>115.5</v>
      </c>
      <c r="I34" s="495">
        <v>118.75</v>
      </c>
      <c r="J34" s="495">
        <v>123.05</v>
      </c>
      <c r="K34" s="494">
        <v>114.45</v>
      </c>
      <c r="L34" s="494">
        <v>106.9</v>
      </c>
      <c r="M34" s="494">
        <v>18.42015</v>
      </c>
    </row>
    <row r="35" spans="1:13">
      <c r="A35" s="254">
        <v>25</v>
      </c>
      <c r="B35" s="497" t="s">
        <v>294</v>
      </c>
      <c r="C35" s="494">
        <v>1000.9</v>
      </c>
      <c r="D35" s="495">
        <v>1000.8833333333332</v>
      </c>
      <c r="E35" s="495">
        <v>993.31666666666638</v>
      </c>
      <c r="F35" s="495">
        <v>985.73333333333312</v>
      </c>
      <c r="G35" s="495">
        <v>978.16666666666629</v>
      </c>
      <c r="H35" s="495">
        <v>1008.4666666666665</v>
      </c>
      <c r="I35" s="495">
        <v>1016.0333333333333</v>
      </c>
      <c r="J35" s="495">
        <v>1023.6166666666666</v>
      </c>
      <c r="K35" s="494">
        <v>1008.45</v>
      </c>
      <c r="L35" s="494">
        <v>993.3</v>
      </c>
      <c r="M35" s="494">
        <v>1.6579600000000001</v>
      </c>
    </row>
    <row r="36" spans="1:13">
      <c r="A36" s="254">
        <v>26</v>
      </c>
      <c r="B36" s="497" t="s">
        <v>226</v>
      </c>
      <c r="C36" s="494">
        <v>2797.9</v>
      </c>
      <c r="D36" s="495">
        <v>2790.25</v>
      </c>
      <c r="E36" s="495">
        <v>2755.5</v>
      </c>
      <c r="F36" s="495">
        <v>2713.1</v>
      </c>
      <c r="G36" s="495">
        <v>2678.35</v>
      </c>
      <c r="H36" s="495">
        <v>2832.65</v>
      </c>
      <c r="I36" s="495">
        <v>2867.4</v>
      </c>
      <c r="J36" s="495">
        <v>2909.8</v>
      </c>
      <c r="K36" s="494">
        <v>2825</v>
      </c>
      <c r="L36" s="494">
        <v>2747.85</v>
      </c>
      <c r="M36" s="494">
        <v>3.6004700000000001</v>
      </c>
    </row>
    <row r="37" spans="1:13">
      <c r="A37" s="254">
        <v>27</v>
      </c>
      <c r="B37" s="497" t="s">
        <v>738</v>
      </c>
      <c r="C37" s="494">
        <v>6779.95</v>
      </c>
      <c r="D37" s="495">
        <v>6723.3</v>
      </c>
      <c r="E37" s="495">
        <v>6446.6500000000005</v>
      </c>
      <c r="F37" s="495">
        <v>6113.35</v>
      </c>
      <c r="G37" s="495">
        <v>5836.7000000000007</v>
      </c>
      <c r="H37" s="495">
        <v>7056.6</v>
      </c>
      <c r="I37" s="495">
        <v>7333.25</v>
      </c>
      <c r="J37" s="495">
        <v>7666.55</v>
      </c>
      <c r="K37" s="494">
        <v>6999.95</v>
      </c>
      <c r="L37" s="494">
        <v>6390</v>
      </c>
      <c r="M37" s="494">
        <v>2.2850700000000002</v>
      </c>
    </row>
    <row r="38" spans="1:13">
      <c r="A38" s="254">
        <v>28</v>
      </c>
      <c r="B38" s="497" t="s">
        <v>800</v>
      </c>
      <c r="C38" s="494">
        <v>23.1</v>
      </c>
      <c r="D38" s="495">
        <v>23.316666666666663</v>
      </c>
      <c r="E38" s="495">
        <v>22.433333333333326</v>
      </c>
      <c r="F38" s="495">
        <v>21.766666666666662</v>
      </c>
      <c r="G38" s="495">
        <v>20.883333333333326</v>
      </c>
      <c r="H38" s="495">
        <v>23.983333333333327</v>
      </c>
      <c r="I38" s="495">
        <v>24.866666666666667</v>
      </c>
      <c r="J38" s="495">
        <v>25.533333333333328</v>
      </c>
      <c r="K38" s="494">
        <v>24.2</v>
      </c>
      <c r="L38" s="494">
        <v>22.65</v>
      </c>
      <c r="M38" s="494">
        <v>391.84510999999998</v>
      </c>
    </row>
    <row r="39" spans="1:13">
      <c r="A39" s="254">
        <v>29</v>
      </c>
      <c r="B39" s="497" t="s">
        <v>44</v>
      </c>
      <c r="C39" s="494">
        <v>801.3</v>
      </c>
      <c r="D39" s="495">
        <v>804.26666666666654</v>
      </c>
      <c r="E39" s="495">
        <v>796.6333333333331</v>
      </c>
      <c r="F39" s="495">
        <v>791.96666666666658</v>
      </c>
      <c r="G39" s="495">
        <v>784.33333333333314</v>
      </c>
      <c r="H39" s="495">
        <v>808.93333333333305</v>
      </c>
      <c r="I39" s="495">
        <v>816.56666666666649</v>
      </c>
      <c r="J39" s="495">
        <v>821.23333333333301</v>
      </c>
      <c r="K39" s="494">
        <v>811.9</v>
      </c>
      <c r="L39" s="494">
        <v>799.6</v>
      </c>
      <c r="M39" s="494">
        <v>7.1407699999999998</v>
      </c>
    </row>
    <row r="40" spans="1:13">
      <c r="A40" s="254">
        <v>30</v>
      </c>
      <c r="B40" s="497" t="s">
        <v>296</v>
      </c>
      <c r="C40" s="494">
        <v>3171.45</v>
      </c>
      <c r="D40" s="495">
        <v>3206.9500000000003</v>
      </c>
      <c r="E40" s="495">
        <v>3114.5000000000005</v>
      </c>
      <c r="F40" s="495">
        <v>3057.55</v>
      </c>
      <c r="G40" s="495">
        <v>2965.1000000000004</v>
      </c>
      <c r="H40" s="495">
        <v>3263.9000000000005</v>
      </c>
      <c r="I40" s="495">
        <v>3356.3500000000004</v>
      </c>
      <c r="J40" s="495">
        <v>3413.3000000000006</v>
      </c>
      <c r="K40" s="494">
        <v>3299.4</v>
      </c>
      <c r="L40" s="494">
        <v>3150</v>
      </c>
      <c r="M40" s="494">
        <v>0.94633</v>
      </c>
    </row>
    <row r="41" spans="1:13">
      <c r="A41" s="254">
        <v>31</v>
      </c>
      <c r="B41" s="497" t="s">
        <v>45</v>
      </c>
      <c r="C41" s="494">
        <v>303.35000000000002</v>
      </c>
      <c r="D41" s="495">
        <v>301.03333333333336</v>
      </c>
      <c r="E41" s="495">
        <v>297.56666666666672</v>
      </c>
      <c r="F41" s="495">
        <v>291.78333333333336</v>
      </c>
      <c r="G41" s="495">
        <v>288.31666666666672</v>
      </c>
      <c r="H41" s="495">
        <v>306.81666666666672</v>
      </c>
      <c r="I41" s="495">
        <v>310.2833333333333</v>
      </c>
      <c r="J41" s="495">
        <v>316.06666666666672</v>
      </c>
      <c r="K41" s="494">
        <v>304.5</v>
      </c>
      <c r="L41" s="494">
        <v>295.25</v>
      </c>
      <c r="M41" s="494">
        <v>51.799979999999998</v>
      </c>
    </row>
    <row r="42" spans="1:13">
      <c r="A42" s="254">
        <v>32</v>
      </c>
      <c r="B42" s="497" t="s">
        <v>46</v>
      </c>
      <c r="C42" s="494">
        <v>3174.65</v>
      </c>
      <c r="D42" s="495">
        <v>3193.2166666666667</v>
      </c>
      <c r="E42" s="495">
        <v>3133.4333333333334</v>
      </c>
      <c r="F42" s="495">
        <v>3092.2166666666667</v>
      </c>
      <c r="G42" s="495">
        <v>3032.4333333333334</v>
      </c>
      <c r="H42" s="495">
        <v>3234.4333333333334</v>
      </c>
      <c r="I42" s="495">
        <v>3294.2166666666672</v>
      </c>
      <c r="J42" s="495">
        <v>3335.4333333333334</v>
      </c>
      <c r="K42" s="494">
        <v>3253</v>
      </c>
      <c r="L42" s="494">
        <v>3152</v>
      </c>
      <c r="M42" s="494">
        <v>5.57667</v>
      </c>
    </row>
    <row r="43" spans="1:13">
      <c r="A43" s="254">
        <v>33</v>
      </c>
      <c r="B43" s="497" t="s">
        <v>47</v>
      </c>
      <c r="C43" s="494">
        <v>200.15</v>
      </c>
      <c r="D43" s="495">
        <v>201.70000000000002</v>
      </c>
      <c r="E43" s="495">
        <v>198.20000000000005</v>
      </c>
      <c r="F43" s="495">
        <v>196.25000000000003</v>
      </c>
      <c r="G43" s="495">
        <v>192.75000000000006</v>
      </c>
      <c r="H43" s="495">
        <v>203.65000000000003</v>
      </c>
      <c r="I43" s="495">
        <v>207.14999999999998</v>
      </c>
      <c r="J43" s="495">
        <v>209.10000000000002</v>
      </c>
      <c r="K43" s="494">
        <v>205.2</v>
      </c>
      <c r="L43" s="494">
        <v>199.75</v>
      </c>
      <c r="M43" s="494">
        <v>66.486090000000004</v>
      </c>
    </row>
    <row r="44" spans="1:13">
      <c r="A44" s="254">
        <v>34</v>
      </c>
      <c r="B44" s="497" t="s">
        <v>48</v>
      </c>
      <c r="C44" s="494">
        <v>114.1</v>
      </c>
      <c r="D44" s="495">
        <v>113.56666666666666</v>
      </c>
      <c r="E44" s="495">
        <v>112.38333333333333</v>
      </c>
      <c r="F44" s="495">
        <v>110.66666666666666</v>
      </c>
      <c r="G44" s="495">
        <v>109.48333333333332</v>
      </c>
      <c r="H44" s="495">
        <v>115.28333333333333</v>
      </c>
      <c r="I44" s="495">
        <v>116.46666666666667</v>
      </c>
      <c r="J44" s="495">
        <v>118.18333333333334</v>
      </c>
      <c r="K44" s="494">
        <v>114.75</v>
      </c>
      <c r="L44" s="494">
        <v>111.85</v>
      </c>
      <c r="M44" s="494">
        <v>181.37935999999999</v>
      </c>
    </row>
    <row r="45" spans="1:13">
      <c r="A45" s="254">
        <v>35</v>
      </c>
      <c r="B45" s="497" t="s">
        <v>297</v>
      </c>
      <c r="C45" s="494">
        <v>83.95</v>
      </c>
      <c r="D45" s="495">
        <v>85.383333333333326</v>
      </c>
      <c r="E45" s="495">
        <v>81.766666666666652</v>
      </c>
      <c r="F45" s="495">
        <v>79.583333333333329</v>
      </c>
      <c r="G45" s="495">
        <v>75.966666666666654</v>
      </c>
      <c r="H45" s="495">
        <v>87.566666666666649</v>
      </c>
      <c r="I45" s="495">
        <v>91.183333333333323</v>
      </c>
      <c r="J45" s="495">
        <v>93.366666666666646</v>
      </c>
      <c r="K45" s="494">
        <v>89</v>
      </c>
      <c r="L45" s="494">
        <v>83.2</v>
      </c>
      <c r="M45" s="494">
        <v>12.699260000000001</v>
      </c>
    </row>
    <row r="46" spans="1:13">
      <c r="A46" s="254">
        <v>36</v>
      </c>
      <c r="B46" s="497" t="s">
        <v>50</v>
      </c>
      <c r="C46" s="494">
        <v>2557.9</v>
      </c>
      <c r="D46" s="495">
        <v>2554.2999999999997</v>
      </c>
      <c r="E46" s="495">
        <v>2533.5999999999995</v>
      </c>
      <c r="F46" s="495">
        <v>2509.2999999999997</v>
      </c>
      <c r="G46" s="495">
        <v>2488.5999999999995</v>
      </c>
      <c r="H46" s="495">
        <v>2578.5999999999995</v>
      </c>
      <c r="I46" s="495">
        <v>2599.2999999999993</v>
      </c>
      <c r="J46" s="495">
        <v>2623.5999999999995</v>
      </c>
      <c r="K46" s="494">
        <v>2575</v>
      </c>
      <c r="L46" s="494">
        <v>2530</v>
      </c>
      <c r="M46" s="494">
        <v>11.0398</v>
      </c>
    </row>
    <row r="47" spans="1:13">
      <c r="A47" s="254">
        <v>37</v>
      </c>
      <c r="B47" s="497" t="s">
        <v>298</v>
      </c>
      <c r="C47" s="494">
        <v>145.5</v>
      </c>
      <c r="D47" s="495">
        <v>146.70000000000002</v>
      </c>
      <c r="E47" s="495">
        <v>142.90000000000003</v>
      </c>
      <c r="F47" s="495">
        <v>140.30000000000001</v>
      </c>
      <c r="G47" s="495">
        <v>136.50000000000003</v>
      </c>
      <c r="H47" s="495">
        <v>149.30000000000004</v>
      </c>
      <c r="I47" s="495">
        <v>153.10000000000005</v>
      </c>
      <c r="J47" s="495">
        <v>155.70000000000005</v>
      </c>
      <c r="K47" s="494">
        <v>150.5</v>
      </c>
      <c r="L47" s="494">
        <v>144.1</v>
      </c>
      <c r="M47" s="494">
        <v>3.9825300000000001</v>
      </c>
    </row>
    <row r="48" spans="1:13">
      <c r="A48" s="254">
        <v>38</v>
      </c>
      <c r="B48" s="497" t="s">
        <v>299</v>
      </c>
      <c r="C48" s="494">
        <v>4313.55</v>
      </c>
      <c r="D48" s="495">
        <v>4352.416666666667</v>
      </c>
      <c r="E48" s="495">
        <v>4211.1333333333341</v>
      </c>
      <c r="F48" s="495">
        <v>4108.7166666666672</v>
      </c>
      <c r="G48" s="495">
        <v>3967.4333333333343</v>
      </c>
      <c r="H48" s="495">
        <v>4454.8333333333339</v>
      </c>
      <c r="I48" s="495">
        <v>4596.1166666666668</v>
      </c>
      <c r="J48" s="495">
        <v>4698.5333333333338</v>
      </c>
      <c r="K48" s="494">
        <v>4493.7</v>
      </c>
      <c r="L48" s="494">
        <v>4250</v>
      </c>
      <c r="M48" s="494">
        <v>3.41927</v>
      </c>
    </row>
    <row r="49" spans="1:13">
      <c r="A49" s="254">
        <v>39</v>
      </c>
      <c r="B49" s="497" t="s">
        <v>300</v>
      </c>
      <c r="C49" s="494">
        <v>1676.95</v>
      </c>
      <c r="D49" s="495">
        <v>1686.8999999999999</v>
      </c>
      <c r="E49" s="495">
        <v>1655.0499999999997</v>
      </c>
      <c r="F49" s="495">
        <v>1633.1499999999999</v>
      </c>
      <c r="G49" s="495">
        <v>1601.2999999999997</v>
      </c>
      <c r="H49" s="495">
        <v>1708.7999999999997</v>
      </c>
      <c r="I49" s="495">
        <v>1740.6499999999996</v>
      </c>
      <c r="J49" s="495">
        <v>1762.5499999999997</v>
      </c>
      <c r="K49" s="494">
        <v>1718.75</v>
      </c>
      <c r="L49" s="494">
        <v>1665</v>
      </c>
      <c r="M49" s="494">
        <v>1.28966</v>
      </c>
    </row>
    <row r="50" spans="1:13">
      <c r="A50" s="254">
        <v>40</v>
      </c>
      <c r="B50" s="497" t="s">
        <v>301</v>
      </c>
      <c r="C50" s="494">
        <v>8266.65</v>
      </c>
      <c r="D50" s="495">
        <v>8141.55</v>
      </c>
      <c r="E50" s="495">
        <v>7974.1</v>
      </c>
      <c r="F50" s="495">
        <v>7681.55</v>
      </c>
      <c r="G50" s="495">
        <v>7514.1</v>
      </c>
      <c r="H50" s="495">
        <v>8434.1</v>
      </c>
      <c r="I50" s="495">
        <v>8601.5499999999993</v>
      </c>
      <c r="J50" s="495">
        <v>8894.1</v>
      </c>
      <c r="K50" s="494">
        <v>8309</v>
      </c>
      <c r="L50" s="494">
        <v>7849</v>
      </c>
      <c r="M50" s="494">
        <v>0.73606000000000005</v>
      </c>
    </row>
    <row r="51" spans="1:13">
      <c r="A51" s="254">
        <v>41</v>
      </c>
      <c r="B51" s="497" t="s">
        <v>52</v>
      </c>
      <c r="C51" s="494">
        <v>971.2</v>
      </c>
      <c r="D51" s="495">
        <v>979.30000000000007</v>
      </c>
      <c r="E51" s="495">
        <v>958.65000000000009</v>
      </c>
      <c r="F51" s="495">
        <v>946.1</v>
      </c>
      <c r="G51" s="495">
        <v>925.45</v>
      </c>
      <c r="H51" s="495">
        <v>991.85000000000014</v>
      </c>
      <c r="I51" s="495">
        <v>1012.5</v>
      </c>
      <c r="J51" s="495">
        <v>1025.0500000000002</v>
      </c>
      <c r="K51" s="494">
        <v>999.95</v>
      </c>
      <c r="L51" s="494">
        <v>966.75</v>
      </c>
      <c r="M51" s="494">
        <v>19.100169999999999</v>
      </c>
    </row>
    <row r="52" spans="1:13">
      <c r="A52" s="254">
        <v>42</v>
      </c>
      <c r="B52" s="497" t="s">
        <v>302</v>
      </c>
      <c r="C52" s="494">
        <v>494.1</v>
      </c>
      <c r="D52" s="495">
        <v>502.7</v>
      </c>
      <c r="E52" s="495">
        <v>481.4</v>
      </c>
      <c r="F52" s="495">
        <v>468.7</v>
      </c>
      <c r="G52" s="495">
        <v>447.4</v>
      </c>
      <c r="H52" s="495">
        <v>515.4</v>
      </c>
      <c r="I52" s="495">
        <v>536.70000000000005</v>
      </c>
      <c r="J52" s="495">
        <v>549.4</v>
      </c>
      <c r="K52" s="494">
        <v>524</v>
      </c>
      <c r="L52" s="494">
        <v>490</v>
      </c>
      <c r="M52" s="494">
        <v>4.0140799999999999</v>
      </c>
    </row>
    <row r="53" spans="1:13">
      <c r="A53" s="254">
        <v>43</v>
      </c>
      <c r="B53" s="497" t="s">
        <v>227</v>
      </c>
      <c r="C53" s="494">
        <v>2808.25</v>
      </c>
      <c r="D53" s="495">
        <v>2782.2666666666664</v>
      </c>
      <c r="E53" s="495">
        <v>2745.1333333333328</v>
      </c>
      <c r="F53" s="495">
        <v>2682.0166666666664</v>
      </c>
      <c r="G53" s="495">
        <v>2644.8833333333328</v>
      </c>
      <c r="H53" s="495">
        <v>2845.3833333333328</v>
      </c>
      <c r="I53" s="495">
        <v>2882.516666666666</v>
      </c>
      <c r="J53" s="495">
        <v>2945.6333333333328</v>
      </c>
      <c r="K53" s="494">
        <v>2819.4</v>
      </c>
      <c r="L53" s="494">
        <v>2719.15</v>
      </c>
      <c r="M53" s="494">
        <v>4.7686500000000001</v>
      </c>
    </row>
    <row r="54" spans="1:13">
      <c r="A54" s="254">
        <v>44</v>
      </c>
      <c r="B54" s="497" t="s">
        <v>54</v>
      </c>
      <c r="C54" s="494">
        <v>700.45</v>
      </c>
      <c r="D54" s="495">
        <v>696.25</v>
      </c>
      <c r="E54" s="495">
        <v>688.7</v>
      </c>
      <c r="F54" s="495">
        <v>676.95</v>
      </c>
      <c r="G54" s="495">
        <v>669.40000000000009</v>
      </c>
      <c r="H54" s="495">
        <v>708</v>
      </c>
      <c r="I54" s="495">
        <v>715.55</v>
      </c>
      <c r="J54" s="495">
        <v>727.3</v>
      </c>
      <c r="K54" s="494">
        <v>703.8</v>
      </c>
      <c r="L54" s="494">
        <v>684.5</v>
      </c>
      <c r="M54" s="494">
        <v>216.46184</v>
      </c>
    </row>
    <row r="55" spans="1:13">
      <c r="A55" s="254">
        <v>45</v>
      </c>
      <c r="B55" s="497" t="s">
        <v>303</v>
      </c>
      <c r="C55" s="494">
        <v>1977.5</v>
      </c>
      <c r="D55" s="495">
        <v>1986.5</v>
      </c>
      <c r="E55" s="495">
        <v>1963</v>
      </c>
      <c r="F55" s="495">
        <v>1948.5</v>
      </c>
      <c r="G55" s="495">
        <v>1925</v>
      </c>
      <c r="H55" s="495">
        <v>2001</v>
      </c>
      <c r="I55" s="495">
        <v>2024.5</v>
      </c>
      <c r="J55" s="495">
        <v>2039</v>
      </c>
      <c r="K55" s="494">
        <v>2010</v>
      </c>
      <c r="L55" s="494">
        <v>1972</v>
      </c>
      <c r="M55" s="494">
        <v>0.16272</v>
      </c>
    </row>
    <row r="56" spans="1:13">
      <c r="A56" s="254">
        <v>46</v>
      </c>
      <c r="B56" s="497" t="s">
        <v>304</v>
      </c>
      <c r="C56" s="494">
        <v>1138.8499999999999</v>
      </c>
      <c r="D56" s="495">
        <v>1141.2833333333333</v>
      </c>
      <c r="E56" s="495">
        <v>1127.5666666666666</v>
      </c>
      <c r="F56" s="495">
        <v>1116.2833333333333</v>
      </c>
      <c r="G56" s="495">
        <v>1102.5666666666666</v>
      </c>
      <c r="H56" s="495">
        <v>1152.5666666666666</v>
      </c>
      <c r="I56" s="495">
        <v>1166.2833333333333</v>
      </c>
      <c r="J56" s="495">
        <v>1177.5666666666666</v>
      </c>
      <c r="K56" s="494">
        <v>1155</v>
      </c>
      <c r="L56" s="494">
        <v>1130</v>
      </c>
      <c r="M56" s="494">
        <v>1.70566</v>
      </c>
    </row>
    <row r="57" spans="1:13">
      <c r="A57" s="254">
        <v>47</v>
      </c>
      <c r="B57" s="497" t="s">
        <v>305</v>
      </c>
      <c r="C57" s="494">
        <v>600.1</v>
      </c>
      <c r="D57" s="495">
        <v>600.69999999999993</v>
      </c>
      <c r="E57" s="495">
        <v>594.49999999999989</v>
      </c>
      <c r="F57" s="495">
        <v>588.9</v>
      </c>
      <c r="G57" s="495">
        <v>582.69999999999993</v>
      </c>
      <c r="H57" s="495">
        <v>606.29999999999984</v>
      </c>
      <c r="I57" s="495">
        <v>612.49999999999989</v>
      </c>
      <c r="J57" s="495">
        <v>618.0999999999998</v>
      </c>
      <c r="K57" s="494">
        <v>606.9</v>
      </c>
      <c r="L57" s="494">
        <v>595.1</v>
      </c>
      <c r="M57" s="494">
        <v>1.7545999999999999</v>
      </c>
    </row>
    <row r="58" spans="1:13">
      <c r="A58" s="254">
        <v>48</v>
      </c>
      <c r="B58" s="497" t="s">
        <v>55</v>
      </c>
      <c r="C58" s="494">
        <v>3738.85</v>
      </c>
      <c r="D58" s="495">
        <v>3721.2833333333333</v>
      </c>
      <c r="E58" s="495">
        <v>3693.5666666666666</v>
      </c>
      <c r="F58" s="495">
        <v>3648.2833333333333</v>
      </c>
      <c r="G58" s="495">
        <v>3620.5666666666666</v>
      </c>
      <c r="H58" s="495">
        <v>3766.5666666666666</v>
      </c>
      <c r="I58" s="495">
        <v>3794.2833333333328</v>
      </c>
      <c r="J58" s="495">
        <v>3839.5666666666666</v>
      </c>
      <c r="K58" s="494">
        <v>3749</v>
      </c>
      <c r="L58" s="494">
        <v>3676</v>
      </c>
      <c r="M58" s="494">
        <v>4.80016</v>
      </c>
    </row>
    <row r="59" spans="1:13">
      <c r="A59" s="254">
        <v>49</v>
      </c>
      <c r="B59" s="497" t="s">
        <v>306</v>
      </c>
      <c r="C59" s="494">
        <v>287.95</v>
      </c>
      <c r="D59" s="495">
        <v>289.31666666666666</v>
      </c>
      <c r="E59" s="495">
        <v>284.63333333333333</v>
      </c>
      <c r="F59" s="495">
        <v>281.31666666666666</v>
      </c>
      <c r="G59" s="495">
        <v>276.63333333333333</v>
      </c>
      <c r="H59" s="495">
        <v>292.63333333333333</v>
      </c>
      <c r="I59" s="495">
        <v>297.31666666666661</v>
      </c>
      <c r="J59" s="495">
        <v>300.63333333333333</v>
      </c>
      <c r="K59" s="494">
        <v>294</v>
      </c>
      <c r="L59" s="494">
        <v>286</v>
      </c>
      <c r="M59" s="494">
        <v>7.1582299999999996</v>
      </c>
    </row>
    <row r="60" spans="1:13" ht="12" customHeight="1">
      <c r="A60" s="254">
        <v>50</v>
      </c>
      <c r="B60" s="497" t="s">
        <v>307</v>
      </c>
      <c r="C60" s="494">
        <v>1102.3</v>
      </c>
      <c r="D60" s="495">
        <v>1109.8333333333333</v>
      </c>
      <c r="E60" s="495">
        <v>1082.4666666666665</v>
      </c>
      <c r="F60" s="495">
        <v>1062.6333333333332</v>
      </c>
      <c r="G60" s="495">
        <v>1035.2666666666664</v>
      </c>
      <c r="H60" s="495">
        <v>1129.6666666666665</v>
      </c>
      <c r="I60" s="495">
        <v>1157.0333333333333</v>
      </c>
      <c r="J60" s="495">
        <v>1176.8666666666666</v>
      </c>
      <c r="K60" s="494">
        <v>1137.2</v>
      </c>
      <c r="L60" s="494">
        <v>1090</v>
      </c>
      <c r="M60" s="494">
        <v>1.17458</v>
      </c>
    </row>
    <row r="61" spans="1:13">
      <c r="A61" s="254">
        <v>51</v>
      </c>
      <c r="B61" s="497" t="s">
        <v>58</v>
      </c>
      <c r="C61" s="494">
        <v>4736.55</v>
      </c>
      <c r="D61" s="495">
        <v>4751.8499999999995</v>
      </c>
      <c r="E61" s="495">
        <v>4674.6999999999989</v>
      </c>
      <c r="F61" s="495">
        <v>4612.8499999999995</v>
      </c>
      <c r="G61" s="495">
        <v>4535.6999999999989</v>
      </c>
      <c r="H61" s="495">
        <v>4813.6999999999989</v>
      </c>
      <c r="I61" s="495">
        <v>4890.8499999999985</v>
      </c>
      <c r="J61" s="495">
        <v>4952.6999999999989</v>
      </c>
      <c r="K61" s="494">
        <v>4829</v>
      </c>
      <c r="L61" s="494">
        <v>4690</v>
      </c>
      <c r="M61" s="494">
        <v>29.03989</v>
      </c>
    </row>
    <row r="62" spans="1:13">
      <c r="A62" s="254">
        <v>52</v>
      </c>
      <c r="B62" s="497" t="s">
        <v>57</v>
      </c>
      <c r="C62" s="494">
        <v>10001.75</v>
      </c>
      <c r="D62" s="495">
        <v>10009.65</v>
      </c>
      <c r="E62" s="495">
        <v>9894.2999999999993</v>
      </c>
      <c r="F62" s="495">
        <v>9786.85</v>
      </c>
      <c r="G62" s="495">
        <v>9671.5</v>
      </c>
      <c r="H62" s="495">
        <v>10117.099999999999</v>
      </c>
      <c r="I62" s="495">
        <v>10232.450000000001</v>
      </c>
      <c r="J62" s="495">
        <v>10339.899999999998</v>
      </c>
      <c r="K62" s="494">
        <v>10125</v>
      </c>
      <c r="L62" s="494">
        <v>9902.2000000000007</v>
      </c>
      <c r="M62" s="494">
        <v>4.1959600000000004</v>
      </c>
    </row>
    <row r="63" spans="1:13">
      <c r="A63" s="254">
        <v>53</v>
      </c>
      <c r="B63" s="497" t="s">
        <v>228</v>
      </c>
      <c r="C63" s="494">
        <v>3422.95</v>
      </c>
      <c r="D63" s="495">
        <v>3415.6666666666665</v>
      </c>
      <c r="E63" s="495">
        <v>3401.333333333333</v>
      </c>
      <c r="F63" s="495">
        <v>3379.7166666666667</v>
      </c>
      <c r="G63" s="495">
        <v>3365.3833333333332</v>
      </c>
      <c r="H63" s="495">
        <v>3437.2833333333328</v>
      </c>
      <c r="I63" s="495">
        <v>3451.6166666666659</v>
      </c>
      <c r="J63" s="495">
        <v>3473.2333333333327</v>
      </c>
      <c r="K63" s="494">
        <v>3430</v>
      </c>
      <c r="L63" s="494">
        <v>3394.05</v>
      </c>
      <c r="M63" s="494">
        <v>0.16428999999999999</v>
      </c>
    </row>
    <row r="64" spans="1:13">
      <c r="A64" s="254">
        <v>54</v>
      </c>
      <c r="B64" s="497" t="s">
        <v>59</v>
      </c>
      <c r="C64" s="494">
        <v>1705.55</v>
      </c>
      <c r="D64" s="495">
        <v>1710.4666666666665</v>
      </c>
      <c r="E64" s="495">
        <v>1690.133333333333</v>
      </c>
      <c r="F64" s="495">
        <v>1674.7166666666665</v>
      </c>
      <c r="G64" s="495">
        <v>1654.383333333333</v>
      </c>
      <c r="H64" s="495">
        <v>1725.883333333333</v>
      </c>
      <c r="I64" s="495">
        <v>1746.2166666666665</v>
      </c>
      <c r="J64" s="495">
        <v>1761.633333333333</v>
      </c>
      <c r="K64" s="494">
        <v>1730.8</v>
      </c>
      <c r="L64" s="494">
        <v>1695.05</v>
      </c>
      <c r="M64" s="494">
        <v>3.45797</v>
      </c>
    </row>
    <row r="65" spans="1:13">
      <c r="A65" s="254">
        <v>55</v>
      </c>
      <c r="B65" s="497" t="s">
        <v>308</v>
      </c>
      <c r="C65" s="494">
        <v>120.3</v>
      </c>
      <c r="D65" s="495">
        <v>120.95</v>
      </c>
      <c r="E65" s="495">
        <v>119.45</v>
      </c>
      <c r="F65" s="495">
        <v>118.6</v>
      </c>
      <c r="G65" s="495">
        <v>117.1</v>
      </c>
      <c r="H65" s="495">
        <v>121.80000000000001</v>
      </c>
      <c r="I65" s="495">
        <v>123.30000000000001</v>
      </c>
      <c r="J65" s="495">
        <v>124.15000000000002</v>
      </c>
      <c r="K65" s="494">
        <v>122.45</v>
      </c>
      <c r="L65" s="494">
        <v>120.1</v>
      </c>
      <c r="M65" s="494">
        <v>1.3036700000000001</v>
      </c>
    </row>
    <row r="66" spans="1:13">
      <c r="A66" s="254">
        <v>56</v>
      </c>
      <c r="B66" s="497" t="s">
        <v>309</v>
      </c>
      <c r="C66" s="494">
        <v>263.55</v>
      </c>
      <c r="D66" s="495">
        <v>266.2</v>
      </c>
      <c r="E66" s="495">
        <v>259.5</v>
      </c>
      <c r="F66" s="495">
        <v>255.45</v>
      </c>
      <c r="G66" s="495">
        <v>248.75</v>
      </c>
      <c r="H66" s="495">
        <v>270.25</v>
      </c>
      <c r="I66" s="495">
        <v>276.94999999999993</v>
      </c>
      <c r="J66" s="495">
        <v>281</v>
      </c>
      <c r="K66" s="494">
        <v>272.89999999999998</v>
      </c>
      <c r="L66" s="494">
        <v>262.14999999999998</v>
      </c>
      <c r="M66" s="494">
        <v>24.010179999999998</v>
      </c>
    </row>
    <row r="67" spans="1:13">
      <c r="A67" s="254">
        <v>57</v>
      </c>
      <c r="B67" s="497" t="s">
        <v>229</v>
      </c>
      <c r="C67" s="494">
        <v>313.14999999999998</v>
      </c>
      <c r="D67" s="495">
        <v>313.95</v>
      </c>
      <c r="E67" s="495">
        <v>309.75</v>
      </c>
      <c r="F67" s="495">
        <v>306.35000000000002</v>
      </c>
      <c r="G67" s="495">
        <v>302.15000000000003</v>
      </c>
      <c r="H67" s="495">
        <v>317.34999999999997</v>
      </c>
      <c r="I67" s="495">
        <v>321.5499999999999</v>
      </c>
      <c r="J67" s="495">
        <v>324.94999999999993</v>
      </c>
      <c r="K67" s="494">
        <v>318.14999999999998</v>
      </c>
      <c r="L67" s="494">
        <v>310.55</v>
      </c>
      <c r="M67" s="494">
        <v>43.590290000000003</v>
      </c>
    </row>
    <row r="68" spans="1:13">
      <c r="A68" s="254">
        <v>58</v>
      </c>
      <c r="B68" s="497" t="s">
        <v>60</v>
      </c>
      <c r="C68" s="494">
        <v>63.55</v>
      </c>
      <c r="D68" s="495">
        <v>63.733333333333327</v>
      </c>
      <c r="E68" s="495">
        <v>63.016666666666652</v>
      </c>
      <c r="F68" s="495">
        <v>62.483333333333327</v>
      </c>
      <c r="G68" s="495">
        <v>61.766666666666652</v>
      </c>
      <c r="H68" s="495">
        <v>64.266666666666652</v>
      </c>
      <c r="I68" s="495">
        <v>64.983333333333334</v>
      </c>
      <c r="J68" s="495">
        <v>65.516666666666652</v>
      </c>
      <c r="K68" s="494">
        <v>64.45</v>
      </c>
      <c r="L68" s="494">
        <v>63.2</v>
      </c>
      <c r="M68" s="494">
        <v>348.91753</v>
      </c>
    </row>
    <row r="69" spans="1:13">
      <c r="A69" s="254">
        <v>59</v>
      </c>
      <c r="B69" s="497" t="s">
        <v>61</v>
      </c>
      <c r="C69" s="494">
        <v>65.25</v>
      </c>
      <c r="D69" s="495">
        <v>65.55</v>
      </c>
      <c r="E69" s="495">
        <v>64.599999999999994</v>
      </c>
      <c r="F69" s="495">
        <v>63.95</v>
      </c>
      <c r="G69" s="495">
        <v>63</v>
      </c>
      <c r="H69" s="495">
        <v>66.199999999999989</v>
      </c>
      <c r="I69" s="495">
        <v>67.150000000000006</v>
      </c>
      <c r="J69" s="495">
        <v>67.799999999999983</v>
      </c>
      <c r="K69" s="494">
        <v>66.5</v>
      </c>
      <c r="L69" s="494">
        <v>64.900000000000006</v>
      </c>
      <c r="M69" s="494">
        <v>34.848529999999997</v>
      </c>
    </row>
    <row r="70" spans="1:13">
      <c r="A70" s="254">
        <v>60</v>
      </c>
      <c r="B70" s="497" t="s">
        <v>310</v>
      </c>
      <c r="C70" s="494">
        <v>23.4</v>
      </c>
      <c r="D70" s="495">
        <v>23.483333333333331</v>
      </c>
      <c r="E70" s="495">
        <v>23.016666666666662</v>
      </c>
      <c r="F70" s="495">
        <v>22.633333333333333</v>
      </c>
      <c r="G70" s="495">
        <v>22.166666666666664</v>
      </c>
      <c r="H70" s="495">
        <v>23.86666666666666</v>
      </c>
      <c r="I70" s="495">
        <v>24.333333333333329</v>
      </c>
      <c r="J70" s="495">
        <v>24.716666666666658</v>
      </c>
      <c r="K70" s="494">
        <v>23.95</v>
      </c>
      <c r="L70" s="494">
        <v>23.1</v>
      </c>
      <c r="M70" s="494">
        <v>57.188009999999998</v>
      </c>
    </row>
    <row r="71" spans="1:13">
      <c r="A71" s="254">
        <v>61</v>
      </c>
      <c r="B71" s="497" t="s">
        <v>62</v>
      </c>
      <c r="C71" s="494">
        <v>1341.7</v>
      </c>
      <c r="D71" s="495">
        <v>1330.5666666666666</v>
      </c>
      <c r="E71" s="495">
        <v>1314.1833333333332</v>
      </c>
      <c r="F71" s="495">
        <v>1286.6666666666665</v>
      </c>
      <c r="G71" s="495">
        <v>1270.2833333333331</v>
      </c>
      <c r="H71" s="495">
        <v>1358.0833333333333</v>
      </c>
      <c r="I71" s="495">
        <v>1374.4666666666665</v>
      </c>
      <c r="J71" s="495">
        <v>1401.9833333333333</v>
      </c>
      <c r="K71" s="494">
        <v>1346.95</v>
      </c>
      <c r="L71" s="494">
        <v>1303.05</v>
      </c>
      <c r="M71" s="494">
        <v>9.5108800000000002</v>
      </c>
    </row>
    <row r="72" spans="1:13">
      <c r="A72" s="254">
        <v>62</v>
      </c>
      <c r="B72" s="497" t="s">
        <v>311</v>
      </c>
      <c r="C72" s="494">
        <v>5336.45</v>
      </c>
      <c r="D72" s="495">
        <v>5286.3</v>
      </c>
      <c r="E72" s="495">
        <v>5200.6000000000004</v>
      </c>
      <c r="F72" s="495">
        <v>5064.75</v>
      </c>
      <c r="G72" s="495">
        <v>4979.05</v>
      </c>
      <c r="H72" s="495">
        <v>5422.1500000000005</v>
      </c>
      <c r="I72" s="495">
        <v>5507.8499999999995</v>
      </c>
      <c r="J72" s="495">
        <v>5643.7000000000007</v>
      </c>
      <c r="K72" s="494">
        <v>5372</v>
      </c>
      <c r="L72" s="494">
        <v>5150.45</v>
      </c>
      <c r="M72" s="494">
        <v>0.27705000000000002</v>
      </c>
    </row>
    <row r="73" spans="1:13">
      <c r="A73" s="254">
        <v>63</v>
      </c>
      <c r="B73" s="497" t="s">
        <v>65</v>
      </c>
      <c r="C73" s="494">
        <v>722.4</v>
      </c>
      <c r="D73" s="495">
        <v>720.63333333333321</v>
      </c>
      <c r="E73" s="495">
        <v>714.81666666666638</v>
      </c>
      <c r="F73" s="495">
        <v>707.23333333333312</v>
      </c>
      <c r="G73" s="495">
        <v>701.41666666666629</v>
      </c>
      <c r="H73" s="495">
        <v>728.21666666666647</v>
      </c>
      <c r="I73" s="495">
        <v>734.0333333333333</v>
      </c>
      <c r="J73" s="495">
        <v>741.61666666666656</v>
      </c>
      <c r="K73" s="494">
        <v>726.45</v>
      </c>
      <c r="L73" s="494">
        <v>713.05</v>
      </c>
      <c r="M73" s="494">
        <v>5.6848799999999997</v>
      </c>
    </row>
    <row r="74" spans="1:13">
      <c r="A74" s="254">
        <v>64</v>
      </c>
      <c r="B74" s="497" t="s">
        <v>312</v>
      </c>
      <c r="C74" s="494">
        <v>325.39999999999998</v>
      </c>
      <c r="D74" s="495">
        <v>325.90000000000003</v>
      </c>
      <c r="E74" s="495">
        <v>324.05000000000007</v>
      </c>
      <c r="F74" s="495">
        <v>322.70000000000005</v>
      </c>
      <c r="G74" s="495">
        <v>320.85000000000008</v>
      </c>
      <c r="H74" s="495">
        <v>327.25000000000006</v>
      </c>
      <c r="I74" s="495">
        <v>329.10000000000008</v>
      </c>
      <c r="J74" s="495">
        <v>330.45000000000005</v>
      </c>
      <c r="K74" s="494">
        <v>327.75</v>
      </c>
      <c r="L74" s="494">
        <v>324.55</v>
      </c>
      <c r="M74" s="494">
        <v>0.59811000000000003</v>
      </c>
    </row>
    <row r="75" spans="1:13">
      <c r="A75" s="254">
        <v>65</v>
      </c>
      <c r="B75" s="497" t="s">
        <v>64</v>
      </c>
      <c r="C75" s="494">
        <v>129.35</v>
      </c>
      <c r="D75" s="495">
        <v>128.91666666666666</v>
      </c>
      <c r="E75" s="495">
        <v>128.13333333333333</v>
      </c>
      <c r="F75" s="495">
        <v>126.91666666666667</v>
      </c>
      <c r="G75" s="495">
        <v>126.13333333333334</v>
      </c>
      <c r="H75" s="495">
        <v>130.13333333333333</v>
      </c>
      <c r="I75" s="495">
        <v>130.91666666666669</v>
      </c>
      <c r="J75" s="495">
        <v>132.1333333333333</v>
      </c>
      <c r="K75" s="494">
        <v>129.69999999999999</v>
      </c>
      <c r="L75" s="494">
        <v>127.7</v>
      </c>
      <c r="M75" s="494">
        <v>55.68309</v>
      </c>
    </row>
    <row r="76" spans="1:13" s="13" customFormat="1">
      <c r="A76" s="254">
        <v>66</v>
      </c>
      <c r="B76" s="497" t="s">
        <v>66</v>
      </c>
      <c r="C76" s="494">
        <v>576.54999999999995</v>
      </c>
      <c r="D76" s="495">
        <v>577.85</v>
      </c>
      <c r="E76" s="495">
        <v>567.20000000000005</v>
      </c>
      <c r="F76" s="495">
        <v>557.85</v>
      </c>
      <c r="G76" s="495">
        <v>547.20000000000005</v>
      </c>
      <c r="H76" s="495">
        <v>587.20000000000005</v>
      </c>
      <c r="I76" s="495">
        <v>597.84999999999991</v>
      </c>
      <c r="J76" s="495">
        <v>607.20000000000005</v>
      </c>
      <c r="K76" s="494">
        <v>588.5</v>
      </c>
      <c r="L76" s="494">
        <v>568.5</v>
      </c>
      <c r="M76" s="494">
        <v>23.569299999999998</v>
      </c>
    </row>
    <row r="77" spans="1:13" s="13" customFormat="1">
      <c r="A77" s="254">
        <v>67</v>
      </c>
      <c r="B77" s="497" t="s">
        <v>69</v>
      </c>
      <c r="C77" s="494">
        <v>46.15</v>
      </c>
      <c r="D77" s="495">
        <v>46.083333333333336</v>
      </c>
      <c r="E77" s="495">
        <v>45.616666666666674</v>
      </c>
      <c r="F77" s="495">
        <v>45.083333333333336</v>
      </c>
      <c r="G77" s="495">
        <v>44.616666666666674</v>
      </c>
      <c r="H77" s="495">
        <v>46.616666666666674</v>
      </c>
      <c r="I77" s="495">
        <v>47.083333333333329</v>
      </c>
      <c r="J77" s="495">
        <v>47.616666666666674</v>
      </c>
      <c r="K77" s="494">
        <v>46.55</v>
      </c>
      <c r="L77" s="494">
        <v>45.55</v>
      </c>
      <c r="M77" s="494">
        <v>283.74187999999998</v>
      </c>
    </row>
    <row r="78" spans="1:13" s="13" customFormat="1">
      <c r="A78" s="254">
        <v>68</v>
      </c>
      <c r="B78" s="497" t="s">
        <v>73</v>
      </c>
      <c r="C78" s="494">
        <v>418.9</v>
      </c>
      <c r="D78" s="495">
        <v>421.59999999999997</v>
      </c>
      <c r="E78" s="495">
        <v>414.84999999999991</v>
      </c>
      <c r="F78" s="495">
        <v>410.79999999999995</v>
      </c>
      <c r="G78" s="495">
        <v>404.0499999999999</v>
      </c>
      <c r="H78" s="495">
        <v>425.64999999999992</v>
      </c>
      <c r="I78" s="495">
        <v>432.40000000000003</v>
      </c>
      <c r="J78" s="495">
        <v>436.44999999999993</v>
      </c>
      <c r="K78" s="494">
        <v>428.35</v>
      </c>
      <c r="L78" s="494">
        <v>417.55</v>
      </c>
      <c r="M78" s="494">
        <v>64.440979999999996</v>
      </c>
    </row>
    <row r="79" spans="1:13" s="13" customFormat="1">
      <c r="A79" s="254">
        <v>69</v>
      </c>
      <c r="B79" s="497" t="s">
        <v>739</v>
      </c>
      <c r="C79" s="494">
        <v>9937</v>
      </c>
      <c r="D79" s="495">
        <v>9976.6833333333325</v>
      </c>
      <c r="E79" s="495">
        <v>9855.366666666665</v>
      </c>
      <c r="F79" s="495">
        <v>9773.7333333333318</v>
      </c>
      <c r="G79" s="495">
        <v>9652.4166666666642</v>
      </c>
      <c r="H79" s="495">
        <v>10058.316666666666</v>
      </c>
      <c r="I79" s="495">
        <v>10179.633333333335</v>
      </c>
      <c r="J79" s="495">
        <v>10261.266666666666</v>
      </c>
      <c r="K79" s="494">
        <v>10098</v>
      </c>
      <c r="L79" s="494">
        <v>9895.0499999999993</v>
      </c>
      <c r="M79" s="494">
        <v>2.3109999999999999E-2</v>
      </c>
    </row>
    <row r="80" spans="1:13" s="13" customFormat="1">
      <c r="A80" s="254">
        <v>70</v>
      </c>
      <c r="B80" s="497" t="s">
        <v>68</v>
      </c>
      <c r="C80" s="494">
        <v>527.54999999999995</v>
      </c>
      <c r="D80" s="495">
        <v>526.26666666666665</v>
      </c>
      <c r="E80" s="495">
        <v>524.0333333333333</v>
      </c>
      <c r="F80" s="495">
        <v>520.51666666666665</v>
      </c>
      <c r="G80" s="495">
        <v>518.2833333333333</v>
      </c>
      <c r="H80" s="495">
        <v>529.7833333333333</v>
      </c>
      <c r="I80" s="495">
        <v>532.01666666666665</v>
      </c>
      <c r="J80" s="495">
        <v>535.5333333333333</v>
      </c>
      <c r="K80" s="494">
        <v>528.5</v>
      </c>
      <c r="L80" s="494">
        <v>522.75</v>
      </c>
      <c r="M80" s="494">
        <v>58.198929999999997</v>
      </c>
    </row>
    <row r="81" spans="1:13" s="13" customFormat="1">
      <c r="A81" s="254">
        <v>71</v>
      </c>
      <c r="B81" s="497" t="s">
        <v>70</v>
      </c>
      <c r="C81" s="494">
        <v>395.5</v>
      </c>
      <c r="D81" s="495">
        <v>397.23333333333335</v>
      </c>
      <c r="E81" s="495">
        <v>393.26666666666671</v>
      </c>
      <c r="F81" s="495">
        <v>391.03333333333336</v>
      </c>
      <c r="G81" s="495">
        <v>387.06666666666672</v>
      </c>
      <c r="H81" s="495">
        <v>399.4666666666667</v>
      </c>
      <c r="I81" s="495">
        <v>403.43333333333339</v>
      </c>
      <c r="J81" s="495">
        <v>405.66666666666669</v>
      </c>
      <c r="K81" s="494">
        <v>401.2</v>
      </c>
      <c r="L81" s="494">
        <v>395</v>
      </c>
      <c r="M81" s="494">
        <v>24.693359999999998</v>
      </c>
    </row>
    <row r="82" spans="1:13" s="13" customFormat="1">
      <c r="A82" s="254">
        <v>72</v>
      </c>
      <c r="B82" s="497" t="s">
        <v>313</v>
      </c>
      <c r="C82" s="494">
        <v>910.1</v>
      </c>
      <c r="D82" s="495">
        <v>912.7833333333333</v>
      </c>
      <c r="E82" s="495">
        <v>898.21666666666658</v>
      </c>
      <c r="F82" s="495">
        <v>886.33333333333326</v>
      </c>
      <c r="G82" s="495">
        <v>871.76666666666654</v>
      </c>
      <c r="H82" s="495">
        <v>924.66666666666663</v>
      </c>
      <c r="I82" s="495">
        <v>939.23333333333323</v>
      </c>
      <c r="J82" s="495">
        <v>951.11666666666667</v>
      </c>
      <c r="K82" s="494">
        <v>927.35</v>
      </c>
      <c r="L82" s="494">
        <v>900.9</v>
      </c>
      <c r="M82" s="494">
        <v>0.96924999999999994</v>
      </c>
    </row>
    <row r="83" spans="1:13" s="13" customFormat="1">
      <c r="A83" s="254">
        <v>73</v>
      </c>
      <c r="B83" s="497" t="s">
        <v>314</v>
      </c>
      <c r="C83" s="494">
        <v>254.8</v>
      </c>
      <c r="D83" s="495">
        <v>256.43333333333334</v>
      </c>
      <c r="E83" s="495">
        <v>251.36666666666667</v>
      </c>
      <c r="F83" s="495">
        <v>247.93333333333334</v>
      </c>
      <c r="G83" s="495">
        <v>242.86666666666667</v>
      </c>
      <c r="H83" s="495">
        <v>259.86666666666667</v>
      </c>
      <c r="I83" s="495">
        <v>264.93333333333339</v>
      </c>
      <c r="J83" s="495">
        <v>268.36666666666667</v>
      </c>
      <c r="K83" s="494">
        <v>261.5</v>
      </c>
      <c r="L83" s="494">
        <v>253</v>
      </c>
      <c r="M83" s="494">
        <v>6.96631</v>
      </c>
    </row>
    <row r="84" spans="1:13" s="13" customFormat="1">
      <c r="A84" s="254">
        <v>74</v>
      </c>
      <c r="B84" s="497" t="s">
        <v>315</v>
      </c>
      <c r="C84" s="494">
        <v>106.55</v>
      </c>
      <c r="D84" s="495">
        <v>106.26666666666667</v>
      </c>
      <c r="E84" s="495">
        <v>102.78333333333333</v>
      </c>
      <c r="F84" s="495">
        <v>99.016666666666666</v>
      </c>
      <c r="G84" s="495">
        <v>95.533333333333331</v>
      </c>
      <c r="H84" s="495">
        <v>110.03333333333333</v>
      </c>
      <c r="I84" s="495">
        <v>113.51666666666665</v>
      </c>
      <c r="J84" s="495">
        <v>117.28333333333333</v>
      </c>
      <c r="K84" s="494">
        <v>109.75</v>
      </c>
      <c r="L84" s="494">
        <v>102.5</v>
      </c>
      <c r="M84" s="494">
        <v>11.00675</v>
      </c>
    </row>
    <row r="85" spans="1:13" s="13" customFormat="1">
      <c r="A85" s="254">
        <v>75</v>
      </c>
      <c r="B85" s="497" t="s">
        <v>316</v>
      </c>
      <c r="C85" s="494">
        <v>5119.7</v>
      </c>
      <c r="D85" s="495">
        <v>5107.2333333333336</v>
      </c>
      <c r="E85" s="495">
        <v>4964.4666666666672</v>
      </c>
      <c r="F85" s="495">
        <v>4809.2333333333336</v>
      </c>
      <c r="G85" s="495">
        <v>4666.4666666666672</v>
      </c>
      <c r="H85" s="495">
        <v>5262.4666666666672</v>
      </c>
      <c r="I85" s="495">
        <v>5405.2333333333336</v>
      </c>
      <c r="J85" s="495">
        <v>5560.4666666666672</v>
      </c>
      <c r="K85" s="494">
        <v>5250</v>
      </c>
      <c r="L85" s="494">
        <v>4952</v>
      </c>
      <c r="M85" s="494">
        <v>0.24002000000000001</v>
      </c>
    </row>
    <row r="86" spans="1:13" s="13" customFormat="1">
      <c r="A86" s="254">
        <v>76</v>
      </c>
      <c r="B86" s="497" t="s">
        <v>317</v>
      </c>
      <c r="C86" s="494">
        <v>836.1</v>
      </c>
      <c r="D86" s="495">
        <v>837.25</v>
      </c>
      <c r="E86" s="495">
        <v>825.85</v>
      </c>
      <c r="F86" s="495">
        <v>815.6</v>
      </c>
      <c r="G86" s="495">
        <v>804.2</v>
      </c>
      <c r="H86" s="495">
        <v>847.5</v>
      </c>
      <c r="I86" s="495">
        <v>858.90000000000009</v>
      </c>
      <c r="J86" s="495">
        <v>869.15</v>
      </c>
      <c r="K86" s="494">
        <v>848.65</v>
      </c>
      <c r="L86" s="494">
        <v>827</v>
      </c>
      <c r="M86" s="494">
        <v>0.44468000000000002</v>
      </c>
    </row>
    <row r="87" spans="1:13" s="13" customFormat="1">
      <c r="A87" s="254">
        <v>77</v>
      </c>
      <c r="B87" s="497" t="s">
        <v>230</v>
      </c>
      <c r="C87" s="494">
        <v>1128.8499999999999</v>
      </c>
      <c r="D87" s="495">
        <v>1137.3</v>
      </c>
      <c r="E87" s="495">
        <v>1116.5999999999999</v>
      </c>
      <c r="F87" s="495">
        <v>1104.3499999999999</v>
      </c>
      <c r="G87" s="495">
        <v>1083.6499999999999</v>
      </c>
      <c r="H87" s="495">
        <v>1149.55</v>
      </c>
      <c r="I87" s="495">
        <v>1170.2500000000002</v>
      </c>
      <c r="J87" s="495">
        <v>1182.5</v>
      </c>
      <c r="K87" s="494">
        <v>1158</v>
      </c>
      <c r="L87" s="494">
        <v>1125.05</v>
      </c>
      <c r="M87" s="494">
        <v>0.32551999999999998</v>
      </c>
    </row>
    <row r="88" spans="1:13" s="13" customFormat="1">
      <c r="A88" s="254">
        <v>78</v>
      </c>
      <c r="B88" s="497" t="s">
        <v>318</v>
      </c>
      <c r="C88" s="494">
        <v>68.099999999999994</v>
      </c>
      <c r="D88" s="495">
        <v>67.683333333333337</v>
      </c>
      <c r="E88" s="495">
        <v>66.666666666666671</v>
      </c>
      <c r="F88" s="495">
        <v>65.233333333333334</v>
      </c>
      <c r="G88" s="495">
        <v>64.216666666666669</v>
      </c>
      <c r="H88" s="495">
        <v>69.116666666666674</v>
      </c>
      <c r="I88" s="495">
        <v>70.133333333333326</v>
      </c>
      <c r="J88" s="495">
        <v>71.566666666666677</v>
      </c>
      <c r="K88" s="494">
        <v>68.7</v>
      </c>
      <c r="L88" s="494">
        <v>66.25</v>
      </c>
      <c r="M88" s="494">
        <v>12.55869</v>
      </c>
    </row>
    <row r="89" spans="1:13" s="13" customFormat="1">
      <c r="A89" s="254">
        <v>79</v>
      </c>
      <c r="B89" s="497" t="s">
        <v>71</v>
      </c>
      <c r="C89" s="494">
        <v>13496.7</v>
      </c>
      <c r="D89" s="495">
        <v>13567.75</v>
      </c>
      <c r="E89" s="495">
        <v>13400.5</v>
      </c>
      <c r="F89" s="495">
        <v>13304.3</v>
      </c>
      <c r="G89" s="495">
        <v>13137.05</v>
      </c>
      <c r="H89" s="495">
        <v>13663.95</v>
      </c>
      <c r="I89" s="495">
        <v>13831.2</v>
      </c>
      <c r="J89" s="495">
        <v>13927.400000000001</v>
      </c>
      <c r="K89" s="494">
        <v>13735</v>
      </c>
      <c r="L89" s="494">
        <v>13471.55</v>
      </c>
      <c r="M89" s="494">
        <v>0.16994999999999999</v>
      </c>
    </row>
    <row r="90" spans="1:13" s="13" customFormat="1">
      <c r="A90" s="254">
        <v>80</v>
      </c>
      <c r="B90" s="497" t="s">
        <v>319</v>
      </c>
      <c r="C90" s="494">
        <v>240.2</v>
      </c>
      <c r="D90" s="495">
        <v>240.36666666666667</v>
      </c>
      <c r="E90" s="495">
        <v>235.33333333333334</v>
      </c>
      <c r="F90" s="495">
        <v>230.46666666666667</v>
      </c>
      <c r="G90" s="495">
        <v>225.43333333333334</v>
      </c>
      <c r="H90" s="495">
        <v>245.23333333333335</v>
      </c>
      <c r="I90" s="495">
        <v>250.26666666666665</v>
      </c>
      <c r="J90" s="495">
        <v>255.13333333333335</v>
      </c>
      <c r="K90" s="494">
        <v>245.4</v>
      </c>
      <c r="L90" s="494">
        <v>235.5</v>
      </c>
      <c r="M90" s="494">
        <v>1.3045599999999999</v>
      </c>
    </row>
    <row r="91" spans="1:13" s="13" customFormat="1">
      <c r="A91" s="254">
        <v>81</v>
      </c>
      <c r="B91" s="497" t="s">
        <v>74</v>
      </c>
      <c r="C91" s="494">
        <v>3539.2</v>
      </c>
      <c r="D91" s="495">
        <v>3577.4</v>
      </c>
      <c r="E91" s="495">
        <v>3492.8</v>
      </c>
      <c r="F91" s="495">
        <v>3446.4</v>
      </c>
      <c r="G91" s="495">
        <v>3361.8</v>
      </c>
      <c r="H91" s="495">
        <v>3623.8</v>
      </c>
      <c r="I91" s="495">
        <v>3708.3999999999996</v>
      </c>
      <c r="J91" s="495">
        <v>3754.8</v>
      </c>
      <c r="K91" s="494">
        <v>3662</v>
      </c>
      <c r="L91" s="494">
        <v>3531</v>
      </c>
      <c r="M91" s="494">
        <v>10.31406</v>
      </c>
    </row>
    <row r="92" spans="1:13" s="13" customFormat="1">
      <c r="A92" s="254">
        <v>82</v>
      </c>
      <c r="B92" s="497" t="s">
        <v>320</v>
      </c>
      <c r="C92" s="494">
        <v>474.2</v>
      </c>
      <c r="D92" s="495">
        <v>472.88333333333338</v>
      </c>
      <c r="E92" s="495">
        <v>462.16666666666674</v>
      </c>
      <c r="F92" s="495">
        <v>450.13333333333338</v>
      </c>
      <c r="G92" s="495">
        <v>439.41666666666674</v>
      </c>
      <c r="H92" s="495">
        <v>484.91666666666674</v>
      </c>
      <c r="I92" s="495">
        <v>495.63333333333333</v>
      </c>
      <c r="J92" s="495">
        <v>507.66666666666674</v>
      </c>
      <c r="K92" s="494">
        <v>483.6</v>
      </c>
      <c r="L92" s="494">
        <v>460.85</v>
      </c>
      <c r="M92" s="494">
        <v>1.37503</v>
      </c>
    </row>
    <row r="93" spans="1:13" s="13" customFormat="1">
      <c r="A93" s="254">
        <v>83</v>
      </c>
      <c r="B93" s="497" t="s">
        <v>321</v>
      </c>
      <c r="C93" s="494">
        <v>267.89999999999998</v>
      </c>
      <c r="D93" s="495">
        <v>270.93333333333334</v>
      </c>
      <c r="E93" s="495">
        <v>262.06666666666666</v>
      </c>
      <c r="F93" s="495">
        <v>256.23333333333335</v>
      </c>
      <c r="G93" s="495">
        <v>247.36666666666667</v>
      </c>
      <c r="H93" s="495">
        <v>276.76666666666665</v>
      </c>
      <c r="I93" s="495">
        <v>285.63333333333333</v>
      </c>
      <c r="J93" s="495">
        <v>291.46666666666664</v>
      </c>
      <c r="K93" s="494">
        <v>279.8</v>
      </c>
      <c r="L93" s="494">
        <v>265.10000000000002</v>
      </c>
      <c r="M93" s="494">
        <v>9.0901800000000001</v>
      </c>
    </row>
    <row r="94" spans="1:13" s="13" customFormat="1">
      <c r="A94" s="254">
        <v>84</v>
      </c>
      <c r="B94" s="497" t="s">
        <v>80</v>
      </c>
      <c r="C94" s="494">
        <v>616.6</v>
      </c>
      <c r="D94" s="495">
        <v>610.25</v>
      </c>
      <c r="E94" s="495">
        <v>600.5</v>
      </c>
      <c r="F94" s="495">
        <v>584.4</v>
      </c>
      <c r="G94" s="495">
        <v>574.65</v>
      </c>
      <c r="H94" s="495">
        <v>626.35</v>
      </c>
      <c r="I94" s="495">
        <v>636.1</v>
      </c>
      <c r="J94" s="495">
        <v>652.20000000000005</v>
      </c>
      <c r="K94" s="494">
        <v>620</v>
      </c>
      <c r="L94" s="494">
        <v>594.15</v>
      </c>
      <c r="M94" s="494">
        <v>4.9867299999999997</v>
      </c>
    </row>
    <row r="95" spans="1:13" s="13" customFormat="1">
      <c r="A95" s="254">
        <v>85</v>
      </c>
      <c r="B95" s="497" t="s">
        <v>322</v>
      </c>
      <c r="C95" s="494">
        <v>1870.9</v>
      </c>
      <c r="D95" s="495">
        <v>1876.3333333333333</v>
      </c>
      <c r="E95" s="495">
        <v>1858.5666666666666</v>
      </c>
      <c r="F95" s="495">
        <v>1846.2333333333333</v>
      </c>
      <c r="G95" s="495">
        <v>1828.4666666666667</v>
      </c>
      <c r="H95" s="495">
        <v>1888.6666666666665</v>
      </c>
      <c r="I95" s="495">
        <v>1906.4333333333334</v>
      </c>
      <c r="J95" s="495">
        <v>1918.7666666666664</v>
      </c>
      <c r="K95" s="494">
        <v>1894.1</v>
      </c>
      <c r="L95" s="494">
        <v>1864</v>
      </c>
      <c r="M95" s="494">
        <v>0.12554000000000001</v>
      </c>
    </row>
    <row r="96" spans="1:13" s="13" customFormat="1">
      <c r="A96" s="254">
        <v>86</v>
      </c>
      <c r="B96" s="497" t="s">
        <v>783</v>
      </c>
      <c r="C96" s="494">
        <v>255.95</v>
      </c>
      <c r="D96" s="495">
        <v>252.58333333333334</v>
      </c>
      <c r="E96" s="495">
        <v>247.16666666666669</v>
      </c>
      <c r="F96" s="495">
        <v>238.38333333333335</v>
      </c>
      <c r="G96" s="495">
        <v>232.9666666666667</v>
      </c>
      <c r="H96" s="495">
        <v>261.36666666666667</v>
      </c>
      <c r="I96" s="495">
        <v>266.78333333333336</v>
      </c>
      <c r="J96" s="495">
        <v>275.56666666666666</v>
      </c>
      <c r="K96" s="494">
        <v>258</v>
      </c>
      <c r="L96" s="494">
        <v>243.8</v>
      </c>
      <c r="M96" s="494">
        <v>1.10409</v>
      </c>
    </row>
    <row r="97" spans="1:13" s="13" customFormat="1">
      <c r="A97" s="254">
        <v>87</v>
      </c>
      <c r="B97" s="497" t="s">
        <v>75</v>
      </c>
      <c r="C97" s="494">
        <v>569.54999999999995</v>
      </c>
      <c r="D97" s="495">
        <v>579.88333333333333</v>
      </c>
      <c r="E97" s="495">
        <v>554.76666666666665</v>
      </c>
      <c r="F97" s="495">
        <v>539.98333333333335</v>
      </c>
      <c r="G97" s="495">
        <v>514.86666666666667</v>
      </c>
      <c r="H97" s="495">
        <v>594.66666666666663</v>
      </c>
      <c r="I97" s="495">
        <v>619.78333333333319</v>
      </c>
      <c r="J97" s="495">
        <v>634.56666666666661</v>
      </c>
      <c r="K97" s="494">
        <v>605</v>
      </c>
      <c r="L97" s="494">
        <v>565.1</v>
      </c>
      <c r="M97" s="494">
        <v>322.82135</v>
      </c>
    </row>
    <row r="98" spans="1:13" s="13" customFormat="1">
      <c r="A98" s="254">
        <v>88</v>
      </c>
      <c r="B98" s="497" t="s">
        <v>323</v>
      </c>
      <c r="C98" s="494">
        <v>570.29999999999995</v>
      </c>
      <c r="D98" s="495">
        <v>560.51666666666665</v>
      </c>
      <c r="E98" s="495">
        <v>534.7833333333333</v>
      </c>
      <c r="F98" s="495">
        <v>499.26666666666665</v>
      </c>
      <c r="G98" s="495">
        <v>473.5333333333333</v>
      </c>
      <c r="H98" s="495">
        <v>596.0333333333333</v>
      </c>
      <c r="I98" s="495">
        <v>621.76666666666665</v>
      </c>
      <c r="J98" s="495">
        <v>657.2833333333333</v>
      </c>
      <c r="K98" s="494">
        <v>586.25</v>
      </c>
      <c r="L98" s="494">
        <v>525</v>
      </c>
      <c r="M98" s="494">
        <v>14.04552</v>
      </c>
    </row>
    <row r="99" spans="1:13" s="13" customFormat="1">
      <c r="A99" s="254">
        <v>89</v>
      </c>
      <c r="B99" s="497" t="s">
        <v>76</v>
      </c>
      <c r="C99" s="494">
        <v>135.25</v>
      </c>
      <c r="D99" s="495">
        <v>134.26666666666668</v>
      </c>
      <c r="E99" s="495">
        <v>132.73333333333335</v>
      </c>
      <c r="F99" s="495">
        <v>130.21666666666667</v>
      </c>
      <c r="G99" s="495">
        <v>128.68333333333334</v>
      </c>
      <c r="H99" s="495">
        <v>136.78333333333336</v>
      </c>
      <c r="I99" s="495">
        <v>138.31666666666672</v>
      </c>
      <c r="J99" s="495">
        <v>140.83333333333337</v>
      </c>
      <c r="K99" s="494">
        <v>135.80000000000001</v>
      </c>
      <c r="L99" s="494">
        <v>131.75</v>
      </c>
      <c r="M99" s="494">
        <v>188.37895</v>
      </c>
    </row>
    <row r="100" spans="1:13" s="13" customFormat="1">
      <c r="A100" s="254">
        <v>90</v>
      </c>
      <c r="B100" s="497" t="s">
        <v>324</v>
      </c>
      <c r="C100" s="494">
        <v>504.35</v>
      </c>
      <c r="D100" s="495">
        <v>506.45</v>
      </c>
      <c r="E100" s="495">
        <v>498.9</v>
      </c>
      <c r="F100" s="495">
        <v>493.45</v>
      </c>
      <c r="G100" s="495">
        <v>485.9</v>
      </c>
      <c r="H100" s="495">
        <v>511.9</v>
      </c>
      <c r="I100" s="495">
        <v>519.45000000000005</v>
      </c>
      <c r="J100" s="495">
        <v>524.9</v>
      </c>
      <c r="K100" s="494">
        <v>514</v>
      </c>
      <c r="L100" s="494">
        <v>501</v>
      </c>
      <c r="M100" s="494">
        <v>2.2467899999999998</v>
      </c>
    </row>
    <row r="101" spans="1:13">
      <c r="A101" s="254">
        <v>91</v>
      </c>
      <c r="B101" s="497" t="s">
        <v>325</v>
      </c>
      <c r="C101" s="494">
        <v>393.35</v>
      </c>
      <c r="D101" s="495">
        <v>394.95</v>
      </c>
      <c r="E101" s="495">
        <v>391.4</v>
      </c>
      <c r="F101" s="495">
        <v>389.45</v>
      </c>
      <c r="G101" s="495">
        <v>385.9</v>
      </c>
      <c r="H101" s="495">
        <v>396.9</v>
      </c>
      <c r="I101" s="495">
        <v>400.45000000000005</v>
      </c>
      <c r="J101" s="495">
        <v>402.4</v>
      </c>
      <c r="K101" s="494">
        <v>398.5</v>
      </c>
      <c r="L101" s="494">
        <v>393</v>
      </c>
      <c r="M101" s="494">
        <v>1.32456</v>
      </c>
    </row>
    <row r="102" spans="1:13">
      <c r="A102" s="254">
        <v>92</v>
      </c>
      <c r="B102" s="497" t="s">
        <v>326</v>
      </c>
      <c r="C102" s="494">
        <v>484.35</v>
      </c>
      <c r="D102" s="495">
        <v>484.45</v>
      </c>
      <c r="E102" s="495">
        <v>480.9</v>
      </c>
      <c r="F102" s="495">
        <v>477.45</v>
      </c>
      <c r="G102" s="495">
        <v>473.9</v>
      </c>
      <c r="H102" s="495">
        <v>487.9</v>
      </c>
      <c r="I102" s="495">
        <v>491.45000000000005</v>
      </c>
      <c r="J102" s="495">
        <v>494.9</v>
      </c>
      <c r="K102" s="494">
        <v>488</v>
      </c>
      <c r="L102" s="494">
        <v>481</v>
      </c>
      <c r="M102" s="494">
        <v>0.51605000000000001</v>
      </c>
    </row>
    <row r="103" spans="1:13">
      <c r="A103" s="254">
        <v>93</v>
      </c>
      <c r="B103" s="497" t="s">
        <v>77</v>
      </c>
      <c r="C103" s="494">
        <v>125.3</v>
      </c>
      <c r="D103" s="495">
        <v>124.5</v>
      </c>
      <c r="E103" s="495">
        <v>122</v>
      </c>
      <c r="F103" s="495">
        <v>118.7</v>
      </c>
      <c r="G103" s="495">
        <v>116.2</v>
      </c>
      <c r="H103" s="495">
        <v>127.8</v>
      </c>
      <c r="I103" s="495">
        <v>130.30000000000001</v>
      </c>
      <c r="J103" s="495">
        <v>133.6</v>
      </c>
      <c r="K103" s="494">
        <v>127</v>
      </c>
      <c r="L103" s="494">
        <v>121.2</v>
      </c>
      <c r="M103" s="494">
        <v>20.82375</v>
      </c>
    </row>
    <row r="104" spans="1:13">
      <c r="A104" s="254">
        <v>94</v>
      </c>
      <c r="B104" s="497" t="s">
        <v>327</v>
      </c>
      <c r="C104" s="494">
        <v>1396.65</v>
      </c>
      <c r="D104" s="495">
        <v>1411.6499999999999</v>
      </c>
      <c r="E104" s="495">
        <v>1369.9999999999998</v>
      </c>
      <c r="F104" s="495">
        <v>1343.35</v>
      </c>
      <c r="G104" s="495">
        <v>1301.6999999999998</v>
      </c>
      <c r="H104" s="495">
        <v>1438.2999999999997</v>
      </c>
      <c r="I104" s="495">
        <v>1479.9499999999998</v>
      </c>
      <c r="J104" s="495">
        <v>1506.5999999999997</v>
      </c>
      <c r="K104" s="494">
        <v>1453.3</v>
      </c>
      <c r="L104" s="494">
        <v>1385</v>
      </c>
      <c r="M104" s="494">
        <v>2.3209300000000002</v>
      </c>
    </row>
    <row r="105" spans="1:13">
      <c r="A105" s="254">
        <v>95</v>
      </c>
      <c r="B105" s="497" t="s">
        <v>328</v>
      </c>
      <c r="C105" s="494">
        <v>16.149999999999999</v>
      </c>
      <c r="D105" s="495">
        <v>16.183333333333334</v>
      </c>
      <c r="E105" s="495">
        <v>16.016666666666666</v>
      </c>
      <c r="F105" s="495">
        <v>15.883333333333333</v>
      </c>
      <c r="G105" s="495">
        <v>15.716666666666665</v>
      </c>
      <c r="H105" s="495">
        <v>16.316666666666666</v>
      </c>
      <c r="I105" s="495">
        <v>16.483333333333331</v>
      </c>
      <c r="J105" s="495">
        <v>16.616666666666667</v>
      </c>
      <c r="K105" s="494">
        <v>16.350000000000001</v>
      </c>
      <c r="L105" s="494">
        <v>16.05</v>
      </c>
      <c r="M105" s="494">
        <v>32.216790000000003</v>
      </c>
    </row>
    <row r="106" spans="1:13">
      <c r="A106" s="254">
        <v>96</v>
      </c>
      <c r="B106" s="497" t="s">
        <v>329</v>
      </c>
      <c r="C106" s="494">
        <v>731.35</v>
      </c>
      <c r="D106" s="495">
        <v>730.41666666666663</v>
      </c>
      <c r="E106" s="495">
        <v>725.93333333333328</v>
      </c>
      <c r="F106" s="495">
        <v>720.51666666666665</v>
      </c>
      <c r="G106" s="495">
        <v>716.0333333333333</v>
      </c>
      <c r="H106" s="495">
        <v>735.83333333333326</v>
      </c>
      <c r="I106" s="495">
        <v>740.31666666666661</v>
      </c>
      <c r="J106" s="495">
        <v>745.73333333333323</v>
      </c>
      <c r="K106" s="494">
        <v>734.9</v>
      </c>
      <c r="L106" s="494">
        <v>725</v>
      </c>
      <c r="M106" s="494">
        <v>2.9928699999999999</v>
      </c>
    </row>
    <row r="107" spans="1:13">
      <c r="A107" s="254">
        <v>97</v>
      </c>
      <c r="B107" s="497" t="s">
        <v>330</v>
      </c>
      <c r="C107" s="494">
        <v>324.45</v>
      </c>
      <c r="D107" s="495">
        <v>326.48333333333335</v>
      </c>
      <c r="E107" s="495">
        <v>317.9666666666667</v>
      </c>
      <c r="F107" s="495">
        <v>311.48333333333335</v>
      </c>
      <c r="G107" s="495">
        <v>302.9666666666667</v>
      </c>
      <c r="H107" s="495">
        <v>332.9666666666667</v>
      </c>
      <c r="I107" s="495">
        <v>341.48333333333335</v>
      </c>
      <c r="J107" s="495">
        <v>347.9666666666667</v>
      </c>
      <c r="K107" s="494">
        <v>335</v>
      </c>
      <c r="L107" s="494">
        <v>320</v>
      </c>
      <c r="M107" s="494">
        <v>1.2992999999999999</v>
      </c>
    </row>
    <row r="108" spans="1:13">
      <c r="A108" s="254">
        <v>98</v>
      </c>
      <c r="B108" s="497" t="s">
        <v>79</v>
      </c>
      <c r="C108" s="494">
        <v>470.15</v>
      </c>
      <c r="D108" s="495">
        <v>467.98333333333335</v>
      </c>
      <c r="E108" s="495">
        <v>463.66666666666669</v>
      </c>
      <c r="F108" s="495">
        <v>457.18333333333334</v>
      </c>
      <c r="G108" s="495">
        <v>452.86666666666667</v>
      </c>
      <c r="H108" s="495">
        <v>474.4666666666667</v>
      </c>
      <c r="I108" s="495">
        <v>478.7833333333333</v>
      </c>
      <c r="J108" s="495">
        <v>485.26666666666671</v>
      </c>
      <c r="K108" s="494">
        <v>472.3</v>
      </c>
      <c r="L108" s="494">
        <v>461.5</v>
      </c>
      <c r="M108" s="494">
        <v>4.2442299999999999</v>
      </c>
    </row>
    <row r="109" spans="1:13">
      <c r="A109" s="254">
        <v>99</v>
      </c>
      <c r="B109" s="497" t="s">
        <v>331</v>
      </c>
      <c r="C109" s="494">
        <v>3972.75</v>
      </c>
      <c r="D109" s="495">
        <v>3958.2833333333333</v>
      </c>
      <c r="E109" s="495">
        <v>3936.5666666666666</v>
      </c>
      <c r="F109" s="495">
        <v>3900.3833333333332</v>
      </c>
      <c r="G109" s="495">
        <v>3878.6666666666665</v>
      </c>
      <c r="H109" s="495">
        <v>3994.4666666666667</v>
      </c>
      <c r="I109" s="495">
        <v>4016.1833333333329</v>
      </c>
      <c r="J109" s="495">
        <v>4052.3666666666668</v>
      </c>
      <c r="K109" s="494">
        <v>3980</v>
      </c>
      <c r="L109" s="494">
        <v>3922.1</v>
      </c>
      <c r="M109" s="494">
        <v>3.124E-2</v>
      </c>
    </row>
    <row r="110" spans="1:13">
      <c r="A110" s="254">
        <v>100</v>
      </c>
      <c r="B110" s="497" t="s">
        <v>332</v>
      </c>
      <c r="C110" s="494">
        <v>143.80000000000001</v>
      </c>
      <c r="D110" s="495">
        <v>144.48333333333332</v>
      </c>
      <c r="E110" s="495">
        <v>142.01666666666665</v>
      </c>
      <c r="F110" s="495">
        <v>140.23333333333332</v>
      </c>
      <c r="G110" s="495">
        <v>137.76666666666665</v>
      </c>
      <c r="H110" s="495">
        <v>146.26666666666665</v>
      </c>
      <c r="I110" s="495">
        <v>148.73333333333329</v>
      </c>
      <c r="J110" s="495">
        <v>150.51666666666665</v>
      </c>
      <c r="K110" s="494">
        <v>146.94999999999999</v>
      </c>
      <c r="L110" s="494">
        <v>142.69999999999999</v>
      </c>
      <c r="M110" s="494">
        <v>2.3136000000000001</v>
      </c>
    </row>
    <row r="111" spans="1:13">
      <c r="A111" s="254">
        <v>101</v>
      </c>
      <c r="B111" s="497" t="s">
        <v>333</v>
      </c>
      <c r="C111" s="494">
        <v>219.75</v>
      </c>
      <c r="D111" s="495">
        <v>217.04999999999998</v>
      </c>
      <c r="E111" s="495">
        <v>213.59999999999997</v>
      </c>
      <c r="F111" s="495">
        <v>207.45</v>
      </c>
      <c r="G111" s="495">
        <v>203.99999999999997</v>
      </c>
      <c r="H111" s="495">
        <v>223.19999999999996</v>
      </c>
      <c r="I111" s="495">
        <v>226.64999999999995</v>
      </c>
      <c r="J111" s="495">
        <v>232.79999999999995</v>
      </c>
      <c r="K111" s="494">
        <v>220.5</v>
      </c>
      <c r="L111" s="494">
        <v>210.9</v>
      </c>
      <c r="M111" s="494">
        <v>5.7342199999999997</v>
      </c>
    </row>
    <row r="112" spans="1:13">
      <c r="A112" s="254">
        <v>102</v>
      </c>
      <c r="B112" s="497" t="s">
        <v>334</v>
      </c>
      <c r="C112" s="494">
        <v>103.85</v>
      </c>
      <c r="D112" s="495">
        <v>104.7</v>
      </c>
      <c r="E112" s="495">
        <v>102.5</v>
      </c>
      <c r="F112" s="495">
        <v>101.14999999999999</v>
      </c>
      <c r="G112" s="495">
        <v>98.949999999999989</v>
      </c>
      <c r="H112" s="495">
        <v>106.05000000000001</v>
      </c>
      <c r="I112" s="495">
        <v>108.25000000000003</v>
      </c>
      <c r="J112" s="495">
        <v>109.60000000000002</v>
      </c>
      <c r="K112" s="494">
        <v>106.9</v>
      </c>
      <c r="L112" s="494">
        <v>103.35</v>
      </c>
      <c r="M112" s="494">
        <v>10.80743</v>
      </c>
    </row>
    <row r="113" spans="1:13">
      <c r="A113" s="254">
        <v>103</v>
      </c>
      <c r="B113" s="497" t="s">
        <v>335</v>
      </c>
      <c r="C113" s="494">
        <v>564.70000000000005</v>
      </c>
      <c r="D113" s="495">
        <v>567.93333333333339</v>
      </c>
      <c r="E113" s="495">
        <v>556.86666666666679</v>
      </c>
      <c r="F113" s="495">
        <v>549.03333333333342</v>
      </c>
      <c r="G113" s="495">
        <v>537.96666666666681</v>
      </c>
      <c r="H113" s="495">
        <v>575.76666666666677</v>
      </c>
      <c r="I113" s="495">
        <v>586.83333333333337</v>
      </c>
      <c r="J113" s="495">
        <v>594.66666666666674</v>
      </c>
      <c r="K113" s="494">
        <v>579</v>
      </c>
      <c r="L113" s="494">
        <v>560.1</v>
      </c>
      <c r="M113" s="494">
        <v>0.36647000000000002</v>
      </c>
    </row>
    <row r="114" spans="1:13">
      <c r="A114" s="254">
        <v>104</v>
      </c>
      <c r="B114" s="497" t="s">
        <v>81</v>
      </c>
      <c r="C114" s="494">
        <v>552.35</v>
      </c>
      <c r="D114" s="495">
        <v>557.43333333333328</v>
      </c>
      <c r="E114" s="495">
        <v>545.86666666666656</v>
      </c>
      <c r="F114" s="495">
        <v>539.38333333333333</v>
      </c>
      <c r="G114" s="495">
        <v>527.81666666666661</v>
      </c>
      <c r="H114" s="495">
        <v>563.91666666666652</v>
      </c>
      <c r="I114" s="495">
        <v>575.48333333333335</v>
      </c>
      <c r="J114" s="495">
        <v>581.96666666666647</v>
      </c>
      <c r="K114" s="494">
        <v>569</v>
      </c>
      <c r="L114" s="494">
        <v>550.95000000000005</v>
      </c>
      <c r="M114" s="494">
        <v>37.930149999999998</v>
      </c>
    </row>
    <row r="115" spans="1:13">
      <c r="A115" s="254">
        <v>105</v>
      </c>
      <c r="B115" s="497" t="s">
        <v>82</v>
      </c>
      <c r="C115" s="494">
        <v>905.4</v>
      </c>
      <c r="D115" s="495">
        <v>915.85</v>
      </c>
      <c r="E115" s="495">
        <v>891.7</v>
      </c>
      <c r="F115" s="495">
        <v>878</v>
      </c>
      <c r="G115" s="495">
        <v>853.85</v>
      </c>
      <c r="H115" s="495">
        <v>929.55000000000007</v>
      </c>
      <c r="I115" s="495">
        <v>953.69999999999993</v>
      </c>
      <c r="J115" s="495">
        <v>967.40000000000009</v>
      </c>
      <c r="K115" s="494">
        <v>940</v>
      </c>
      <c r="L115" s="494">
        <v>902.15</v>
      </c>
      <c r="M115" s="494">
        <v>102.55697000000001</v>
      </c>
    </row>
    <row r="116" spans="1:13">
      <c r="A116" s="254">
        <v>106</v>
      </c>
      <c r="B116" s="497" t="s">
        <v>231</v>
      </c>
      <c r="C116" s="494">
        <v>164.95</v>
      </c>
      <c r="D116" s="495">
        <v>165.28333333333333</v>
      </c>
      <c r="E116" s="495">
        <v>162.86666666666667</v>
      </c>
      <c r="F116" s="495">
        <v>160.78333333333333</v>
      </c>
      <c r="G116" s="495">
        <v>158.36666666666667</v>
      </c>
      <c r="H116" s="495">
        <v>167.36666666666667</v>
      </c>
      <c r="I116" s="495">
        <v>169.78333333333336</v>
      </c>
      <c r="J116" s="495">
        <v>171.86666666666667</v>
      </c>
      <c r="K116" s="494">
        <v>167.7</v>
      </c>
      <c r="L116" s="494">
        <v>163.19999999999999</v>
      </c>
      <c r="M116" s="494">
        <v>30.146879999999999</v>
      </c>
    </row>
    <row r="117" spans="1:13">
      <c r="A117" s="254">
        <v>107</v>
      </c>
      <c r="B117" s="497" t="s">
        <v>83</v>
      </c>
      <c r="C117" s="494">
        <v>126.95</v>
      </c>
      <c r="D117" s="495">
        <v>127.14999999999999</v>
      </c>
      <c r="E117" s="495">
        <v>126.29999999999998</v>
      </c>
      <c r="F117" s="495">
        <v>125.64999999999999</v>
      </c>
      <c r="G117" s="495">
        <v>124.79999999999998</v>
      </c>
      <c r="H117" s="495">
        <v>127.79999999999998</v>
      </c>
      <c r="I117" s="495">
        <v>128.64999999999998</v>
      </c>
      <c r="J117" s="495">
        <v>129.29999999999998</v>
      </c>
      <c r="K117" s="494">
        <v>128</v>
      </c>
      <c r="L117" s="494">
        <v>126.5</v>
      </c>
      <c r="M117" s="494">
        <v>49.678840000000001</v>
      </c>
    </row>
    <row r="118" spans="1:13">
      <c r="A118" s="254">
        <v>108</v>
      </c>
      <c r="B118" s="497" t="s">
        <v>336</v>
      </c>
      <c r="C118" s="494">
        <v>351.55</v>
      </c>
      <c r="D118" s="495">
        <v>352.48333333333335</v>
      </c>
      <c r="E118" s="495">
        <v>349.16666666666669</v>
      </c>
      <c r="F118" s="495">
        <v>346.78333333333336</v>
      </c>
      <c r="G118" s="495">
        <v>343.4666666666667</v>
      </c>
      <c r="H118" s="495">
        <v>354.86666666666667</v>
      </c>
      <c r="I118" s="495">
        <v>358.18333333333328</v>
      </c>
      <c r="J118" s="495">
        <v>360.56666666666666</v>
      </c>
      <c r="K118" s="494">
        <v>355.8</v>
      </c>
      <c r="L118" s="494">
        <v>350.1</v>
      </c>
      <c r="M118" s="494">
        <v>0.91061999999999999</v>
      </c>
    </row>
    <row r="119" spans="1:13">
      <c r="A119" s="254">
        <v>109</v>
      </c>
      <c r="B119" s="497" t="s">
        <v>822</v>
      </c>
      <c r="C119" s="494">
        <v>2808.1</v>
      </c>
      <c r="D119" s="495">
        <v>2836.2833333333328</v>
      </c>
      <c r="E119" s="495">
        <v>2771.6166666666659</v>
      </c>
      <c r="F119" s="495">
        <v>2735.1333333333332</v>
      </c>
      <c r="G119" s="495">
        <v>2670.4666666666662</v>
      </c>
      <c r="H119" s="495">
        <v>2872.7666666666655</v>
      </c>
      <c r="I119" s="495">
        <v>2937.4333333333325</v>
      </c>
      <c r="J119" s="495">
        <v>2973.9166666666652</v>
      </c>
      <c r="K119" s="494">
        <v>2900.95</v>
      </c>
      <c r="L119" s="494">
        <v>2799.8</v>
      </c>
      <c r="M119" s="494">
        <v>3.8179099999999999</v>
      </c>
    </row>
    <row r="120" spans="1:13">
      <c r="A120" s="254">
        <v>110</v>
      </c>
      <c r="B120" s="497" t="s">
        <v>84</v>
      </c>
      <c r="C120" s="494">
        <v>1504.55</v>
      </c>
      <c r="D120" s="495">
        <v>1510.1833333333334</v>
      </c>
      <c r="E120" s="495">
        <v>1496.3666666666668</v>
      </c>
      <c r="F120" s="495">
        <v>1488.1833333333334</v>
      </c>
      <c r="G120" s="495">
        <v>1474.3666666666668</v>
      </c>
      <c r="H120" s="495">
        <v>1518.3666666666668</v>
      </c>
      <c r="I120" s="495">
        <v>1532.1833333333334</v>
      </c>
      <c r="J120" s="495">
        <v>1540.3666666666668</v>
      </c>
      <c r="K120" s="494">
        <v>1524</v>
      </c>
      <c r="L120" s="494">
        <v>1502</v>
      </c>
      <c r="M120" s="494">
        <v>3.15394</v>
      </c>
    </row>
    <row r="121" spans="1:13">
      <c r="A121" s="254">
        <v>111</v>
      </c>
      <c r="B121" s="497" t="s">
        <v>85</v>
      </c>
      <c r="C121" s="494">
        <v>555.29999999999995</v>
      </c>
      <c r="D121" s="495">
        <v>555.46666666666658</v>
      </c>
      <c r="E121" s="495">
        <v>551.13333333333321</v>
      </c>
      <c r="F121" s="495">
        <v>546.96666666666658</v>
      </c>
      <c r="G121" s="495">
        <v>542.63333333333321</v>
      </c>
      <c r="H121" s="495">
        <v>559.63333333333321</v>
      </c>
      <c r="I121" s="495">
        <v>563.96666666666647</v>
      </c>
      <c r="J121" s="495">
        <v>568.13333333333321</v>
      </c>
      <c r="K121" s="494">
        <v>559.79999999999995</v>
      </c>
      <c r="L121" s="494">
        <v>551.29999999999995</v>
      </c>
      <c r="M121" s="494">
        <v>9.9269999999999996</v>
      </c>
    </row>
    <row r="122" spans="1:13">
      <c r="A122" s="254">
        <v>112</v>
      </c>
      <c r="B122" s="497" t="s">
        <v>232</v>
      </c>
      <c r="C122" s="494">
        <v>725.5</v>
      </c>
      <c r="D122" s="495">
        <v>731.38333333333333</v>
      </c>
      <c r="E122" s="495">
        <v>718.11666666666667</v>
      </c>
      <c r="F122" s="495">
        <v>710.73333333333335</v>
      </c>
      <c r="G122" s="495">
        <v>697.4666666666667</v>
      </c>
      <c r="H122" s="495">
        <v>738.76666666666665</v>
      </c>
      <c r="I122" s="495">
        <v>752.0333333333333</v>
      </c>
      <c r="J122" s="495">
        <v>759.41666666666663</v>
      </c>
      <c r="K122" s="494">
        <v>744.65</v>
      </c>
      <c r="L122" s="494">
        <v>724</v>
      </c>
      <c r="M122" s="494">
        <v>2.6709900000000002</v>
      </c>
    </row>
    <row r="123" spans="1:13">
      <c r="A123" s="254">
        <v>113</v>
      </c>
      <c r="B123" s="497" t="s">
        <v>337</v>
      </c>
      <c r="C123" s="494">
        <v>584.45000000000005</v>
      </c>
      <c r="D123" s="495">
        <v>587.98333333333335</v>
      </c>
      <c r="E123" s="495">
        <v>579.9666666666667</v>
      </c>
      <c r="F123" s="495">
        <v>575.48333333333335</v>
      </c>
      <c r="G123" s="495">
        <v>567.4666666666667</v>
      </c>
      <c r="H123" s="495">
        <v>592.4666666666667</v>
      </c>
      <c r="I123" s="495">
        <v>600.48333333333335</v>
      </c>
      <c r="J123" s="495">
        <v>604.9666666666667</v>
      </c>
      <c r="K123" s="494">
        <v>596</v>
      </c>
      <c r="L123" s="494">
        <v>583.5</v>
      </c>
      <c r="M123" s="494">
        <v>4.2960799999999999</v>
      </c>
    </row>
    <row r="124" spans="1:13">
      <c r="A124" s="254">
        <v>114</v>
      </c>
      <c r="B124" s="497" t="s">
        <v>233</v>
      </c>
      <c r="C124" s="494">
        <v>372.9</v>
      </c>
      <c r="D124" s="495">
        <v>366.90000000000003</v>
      </c>
      <c r="E124" s="495">
        <v>359.00000000000006</v>
      </c>
      <c r="F124" s="495">
        <v>345.1</v>
      </c>
      <c r="G124" s="495">
        <v>337.20000000000005</v>
      </c>
      <c r="H124" s="495">
        <v>380.80000000000007</v>
      </c>
      <c r="I124" s="495">
        <v>388.70000000000005</v>
      </c>
      <c r="J124" s="495">
        <v>402.60000000000008</v>
      </c>
      <c r="K124" s="494">
        <v>374.8</v>
      </c>
      <c r="L124" s="494">
        <v>353</v>
      </c>
      <c r="M124" s="494">
        <v>20.220970000000001</v>
      </c>
    </row>
    <row r="125" spans="1:13">
      <c r="A125" s="254">
        <v>115</v>
      </c>
      <c r="B125" s="497" t="s">
        <v>86</v>
      </c>
      <c r="C125" s="494">
        <v>876.75</v>
      </c>
      <c r="D125" s="495">
        <v>869.75</v>
      </c>
      <c r="E125" s="495">
        <v>857.5</v>
      </c>
      <c r="F125" s="495">
        <v>838.25</v>
      </c>
      <c r="G125" s="495">
        <v>826</v>
      </c>
      <c r="H125" s="495">
        <v>889</v>
      </c>
      <c r="I125" s="495">
        <v>901.25</v>
      </c>
      <c r="J125" s="495">
        <v>920.5</v>
      </c>
      <c r="K125" s="494">
        <v>882</v>
      </c>
      <c r="L125" s="494">
        <v>850.5</v>
      </c>
      <c r="M125" s="494">
        <v>11.508710000000001</v>
      </c>
    </row>
    <row r="126" spans="1:13">
      <c r="A126" s="254">
        <v>116</v>
      </c>
      <c r="B126" s="497" t="s">
        <v>338</v>
      </c>
      <c r="C126" s="494">
        <v>695.2</v>
      </c>
      <c r="D126" s="495">
        <v>698.23333333333323</v>
      </c>
      <c r="E126" s="495">
        <v>687.76666666666642</v>
      </c>
      <c r="F126" s="495">
        <v>680.33333333333314</v>
      </c>
      <c r="G126" s="495">
        <v>669.86666666666633</v>
      </c>
      <c r="H126" s="495">
        <v>705.66666666666652</v>
      </c>
      <c r="I126" s="495">
        <v>716.13333333333344</v>
      </c>
      <c r="J126" s="495">
        <v>723.56666666666661</v>
      </c>
      <c r="K126" s="494">
        <v>708.7</v>
      </c>
      <c r="L126" s="494">
        <v>690.8</v>
      </c>
      <c r="M126" s="494">
        <v>3.8879700000000001</v>
      </c>
    </row>
    <row r="127" spans="1:13">
      <c r="A127" s="254">
        <v>117</v>
      </c>
      <c r="B127" s="497" t="s">
        <v>339</v>
      </c>
      <c r="C127" s="494">
        <v>76.25</v>
      </c>
      <c r="D127" s="495">
        <v>76.61666666666666</v>
      </c>
      <c r="E127" s="495">
        <v>75.633333333333326</v>
      </c>
      <c r="F127" s="495">
        <v>75.016666666666666</v>
      </c>
      <c r="G127" s="495">
        <v>74.033333333333331</v>
      </c>
      <c r="H127" s="495">
        <v>77.23333333333332</v>
      </c>
      <c r="I127" s="495">
        <v>78.21666666666664</v>
      </c>
      <c r="J127" s="495">
        <v>78.833333333333314</v>
      </c>
      <c r="K127" s="494">
        <v>77.599999999999994</v>
      </c>
      <c r="L127" s="494">
        <v>76</v>
      </c>
      <c r="M127" s="494">
        <v>3.50475</v>
      </c>
    </row>
    <row r="128" spans="1:13">
      <c r="A128" s="254">
        <v>118</v>
      </c>
      <c r="B128" s="497" t="s">
        <v>340</v>
      </c>
      <c r="C128" s="494">
        <v>89.95</v>
      </c>
      <c r="D128" s="495">
        <v>90.733333333333334</v>
      </c>
      <c r="E128" s="495">
        <v>88.716666666666669</v>
      </c>
      <c r="F128" s="495">
        <v>87.483333333333334</v>
      </c>
      <c r="G128" s="495">
        <v>85.466666666666669</v>
      </c>
      <c r="H128" s="495">
        <v>91.966666666666669</v>
      </c>
      <c r="I128" s="495">
        <v>93.983333333333348</v>
      </c>
      <c r="J128" s="495">
        <v>95.216666666666669</v>
      </c>
      <c r="K128" s="494">
        <v>92.75</v>
      </c>
      <c r="L128" s="494">
        <v>89.5</v>
      </c>
      <c r="M128" s="494">
        <v>15.775410000000001</v>
      </c>
    </row>
    <row r="129" spans="1:13">
      <c r="A129" s="254">
        <v>119</v>
      </c>
      <c r="B129" s="497" t="s">
        <v>341</v>
      </c>
      <c r="C129" s="494">
        <v>668.15</v>
      </c>
      <c r="D129" s="495">
        <v>672.05000000000007</v>
      </c>
      <c r="E129" s="495">
        <v>658.10000000000014</v>
      </c>
      <c r="F129" s="495">
        <v>648.05000000000007</v>
      </c>
      <c r="G129" s="495">
        <v>634.10000000000014</v>
      </c>
      <c r="H129" s="495">
        <v>682.10000000000014</v>
      </c>
      <c r="I129" s="495">
        <v>696.05000000000018</v>
      </c>
      <c r="J129" s="495">
        <v>706.10000000000014</v>
      </c>
      <c r="K129" s="494">
        <v>686</v>
      </c>
      <c r="L129" s="494">
        <v>662</v>
      </c>
      <c r="M129" s="494">
        <v>4.0651700000000002</v>
      </c>
    </row>
    <row r="130" spans="1:13">
      <c r="A130" s="254">
        <v>120</v>
      </c>
      <c r="B130" s="497" t="s">
        <v>92</v>
      </c>
      <c r="C130" s="494">
        <v>246.8</v>
      </c>
      <c r="D130" s="495">
        <v>245.88333333333333</v>
      </c>
      <c r="E130" s="495">
        <v>243.56666666666666</v>
      </c>
      <c r="F130" s="495">
        <v>240.33333333333334</v>
      </c>
      <c r="G130" s="495">
        <v>238.01666666666668</v>
      </c>
      <c r="H130" s="495">
        <v>249.11666666666665</v>
      </c>
      <c r="I130" s="495">
        <v>251.43333333333331</v>
      </c>
      <c r="J130" s="495">
        <v>254.66666666666663</v>
      </c>
      <c r="K130" s="494">
        <v>248.2</v>
      </c>
      <c r="L130" s="494">
        <v>242.65</v>
      </c>
      <c r="M130" s="494">
        <v>59.403869999999998</v>
      </c>
    </row>
    <row r="131" spans="1:13">
      <c r="A131" s="254">
        <v>121</v>
      </c>
      <c r="B131" s="497" t="s">
        <v>87</v>
      </c>
      <c r="C131" s="494">
        <v>541.29999999999995</v>
      </c>
      <c r="D131" s="495">
        <v>547.81666666666672</v>
      </c>
      <c r="E131" s="495">
        <v>533.03333333333342</v>
      </c>
      <c r="F131" s="495">
        <v>524.76666666666665</v>
      </c>
      <c r="G131" s="495">
        <v>509.98333333333335</v>
      </c>
      <c r="H131" s="495">
        <v>556.08333333333348</v>
      </c>
      <c r="I131" s="495">
        <v>570.86666666666679</v>
      </c>
      <c r="J131" s="495">
        <v>579.13333333333355</v>
      </c>
      <c r="K131" s="494">
        <v>562.6</v>
      </c>
      <c r="L131" s="494">
        <v>539.54999999999995</v>
      </c>
      <c r="M131" s="494">
        <v>31.21274</v>
      </c>
    </row>
    <row r="132" spans="1:13">
      <c r="A132" s="254">
        <v>122</v>
      </c>
      <c r="B132" s="497" t="s">
        <v>234</v>
      </c>
      <c r="C132" s="494">
        <v>1471.15</v>
      </c>
      <c r="D132" s="495">
        <v>1461.2166666666665</v>
      </c>
      <c r="E132" s="495">
        <v>1444.833333333333</v>
      </c>
      <c r="F132" s="495">
        <v>1418.5166666666667</v>
      </c>
      <c r="G132" s="495">
        <v>1402.1333333333332</v>
      </c>
      <c r="H132" s="495">
        <v>1487.5333333333328</v>
      </c>
      <c r="I132" s="495">
        <v>1503.9166666666665</v>
      </c>
      <c r="J132" s="495">
        <v>1530.2333333333327</v>
      </c>
      <c r="K132" s="494">
        <v>1477.6</v>
      </c>
      <c r="L132" s="494">
        <v>1434.9</v>
      </c>
      <c r="M132" s="494">
        <v>1.54949</v>
      </c>
    </row>
    <row r="133" spans="1:13">
      <c r="A133" s="254">
        <v>123</v>
      </c>
      <c r="B133" s="497" t="s">
        <v>342</v>
      </c>
      <c r="C133" s="494">
        <v>1637.5</v>
      </c>
      <c r="D133" s="495">
        <v>1633.0333333333335</v>
      </c>
      <c r="E133" s="495">
        <v>1611.4666666666672</v>
      </c>
      <c r="F133" s="495">
        <v>1585.4333333333336</v>
      </c>
      <c r="G133" s="495">
        <v>1563.8666666666672</v>
      </c>
      <c r="H133" s="495">
        <v>1659.0666666666671</v>
      </c>
      <c r="I133" s="495">
        <v>1680.6333333333332</v>
      </c>
      <c r="J133" s="495">
        <v>1706.666666666667</v>
      </c>
      <c r="K133" s="494">
        <v>1654.6</v>
      </c>
      <c r="L133" s="494">
        <v>1607</v>
      </c>
      <c r="M133" s="494">
        <v>14.645759999999999</v>
      </c>
    </row>
    <row r="134" spans="1:13">
      <c r="A134" s="254">
        <v>124</v>
      </c>
      <c r="B134" s="497" t="s">
        <v>343</v>
      </c>
      <c r="C134" s="494">
        <v>162</v>
      </c>
      <c r="D134" s="495">
        <v>160.71666666666667</v>
      </c>
      <c r="E134" s="495">
        <v>157.48333333333335</v>
      </c>
      <c r="F134" s="495">
        <v>152.96666666666667</v>
      </c>
      <c r="G134" s="495">
        <v>149.73333333333335</v>
      </c>
      <c r="H134" s="495">
        <v>165.23333333333335</v>
      </c>
      <c r="I134" s="495">
        <v>168.46666666666664</v>
      </c>
      <c r="J134" s="495">
        <v>172.98333333333335</v>
      </c>
      <c r="K134" s="494">
        <v>163.95</v>
      </c>
      <c r="L134" s="494">
        <v>156.19999999999999</v>
      </c>
      <c r="M134" s="494">
        <v>39.133980000000001</v>
      </c>
    </row>
    <row r="135" spans="1:13">
      <c r="A135" s="254">
        <v>125</v>
      </c>
      <c r="B135" s="497" t="s">
        <v>833</v>
      </c>
      <c r="C135" s="494">
        <v>185.4</v>
      </c>
      <c r="D135" s="495">
        <v>187.73333333333335</v>
      </c>
      <c r="E135" s="495">
        <v>182.06666666666669</v>
      </c>
      <c r="F135" s="495">
        <v>178.73333333333335</v>
      </c>
      <c r="G135" s="495">
        <v>173.06666666666669</v>
      </c>
      <c r="H135" s="495">
        <v>191.06666666666669</v>
      </c>
      <c r="I135" s="495">
        <v>196.73333333333332</v>
      </c>
      <c r="J135" s="495">
        <v>200.06666666666669</v>
      </c>
      <c r="K135" s="494">
        <v>193.4</v>
      </c>
      <c r="L135" s="494">
        <v>184.4</v>
      </c>
      <c r="M135" s="494">
        <v>8.2102199999999996</v>
      </c>
    </row>
    <row r="136" spans="1:13">
      <c r="A136" s="254">
        <v>126</v>
      </c>
      <c r="B136" s="497" t="s">
        <v>740</v>
      </c>
      <c r="C136" s="494">
        <v>777.45</v>
      </c>
      <c r="D136" s="495">
        <v>779.16666666666663</v>
      </c>
      <c r="E136" s="495">
        <v>768.33333333333326</v>
      </c>
      <c r="F136" s="495">
        <v>759.21666666666658</v>
      </c>
      <c r="G136" s="495">
        <v>748.38333333333321</v>
      </c>
      <c r="H136" s="495">
        <v>788.2833333333333</v>
      </c>
      <c r="I136" s="495">
        <v>799.11666666666656</v>
      </c>
      <c r="J136" s="495">
        <v>808.23333333333335</v>
      </c>
      <c r="K136" s="494">
        <v>790</v>
      </c>
      <c r="L136" s="494">
        <v>770.05</v>
      </c>
      <c r="M136" s="494">
        <v>0.89997000000000005</v>
      </c>
    </row>
    <row r="137" spans="1:13">
      <c r="A137" s="254">
        <v>127</v>
      </c>
      <c r="B137" s="497" t="s">
        <v>345</v>
      </c>
      <c r="C137" s="494">
        <v>594.54999999999995</v>
      </c>
      <c r="D137" s="495">
        <v>596.0333333333333</v>
      </c>
      <c r="E137" s="495">
        <v>585.76666666666665</v>
      </c>
      <c r="F137" s="495">
        <v>576.98333333333335</v>
      </c>
      <c r="G137" s="495">
        <v>566.7166666666667</v>
      </c>
      <c r="H137" s="495">
        <v>604.81666666666661</v>
      </c>
      <c r="I137" s="495">
        <v>615.08333333333326</v>
      </c>
      <c r="J137" s="495">
        <v>623.86666666666656</v>
      </c>
      <c r="K137" s="494">
        <v>606.29999999999995</v>
      </c>
      <c r="L137" s="494">
        <v>587.25</v>
      </c>
      <c r="M137" s="494">
        <v>2.4792800000000002</v>
      </c>
    </row>
    <row r="138" spans="1:13">
      <c r="A138" s="254">
        <v>128</v>
      </c>
      <c r="B138" s="497" t="s">
        <v>89</v>
      </c>
      <c r="C138" s="494">
        <v>9.4</v>
      </c>
      <c r="D138" s="495">
        <v>9.4833333333333343</v>
      </c>
      <c r="E138" s="495">
        <v>9.2666666666666693</v>
      </c>
      <c r="F138" s="495">
        <v>9.1333333333333346</v>
      </c>
      <c r="G138" s="495">
        <v>8.9166666666666696</v>
      </c>
      <c r="H138" s="495">
        <v>9.6166666666666689</v>
      </c>
      <c r="I138" s="495">
        <v>9.8333333333333339</v>
      </c>
      <c r="J138" s="495">
        <v>9.9666666666666686</v>
      </c>
      <c r="K138" s="494">
        <v>9.6999999999999993</v>
      </c>
      <c r="L138" s="494">
        <v>9.35</v>
      </c>
      <c r="M138" s="494">
        <v>24.826699999999999</v>
      </c>
    </row>
    <row r="139" spans="1:13">
      <c r="A139" s="254">
        <v>129</v>
      </c>
      <c r="B139" s="497" t="s">
        <v>346</v>
      </c>
      <c r="C139" s="494">
        <v>148</v>
      </c>
      <c r="D139" s="495">
        <v>148.66666666666666</v>
      </c>
      <c r="E139" s="495">
        <v>142.33333333333331</v>
      </c>
      <c r="F139" s="495">
        <v>136.66666666666666</v>
      </c>
      <c r="G139" s="495">
        <v>130.33333333333331</v>
      </c>
      <c r="H139" s="495">
        <v>154.33333333333331</v>
      </c>
      <c r="I139" s="495">
        <v>160.66666666666663</v>
      </c>
      <c r="J139" s="495">
        <v>166.33333333333331</v>
      </c>
      <c r="K139" s="494">
        <v>155</v>
      </c>
      <c r="L139" s="494">
        <v>143</v>
      </c>
      <c r="M139" s="494">
        <v>17.024080000000001</v>
      </c>
    </row>
    <row r="140" spans="1:13">
      <c r="A140" s="254">
        <v>130</v>
      </c>
      <c r="B140" s="497" t="s">
        <v>90</v>
      </c>
      <c r="C140" s="494">
        <v>3784.35</v>
      </c>
      <c r="D140" s="495">
        <v>3799.1</v>
      </c>
      <c r="E140" s="495">
        <v>3755.7</v>
      </c>
      <c r="F140" s="495">
        <v>3727.0499999999997</v>
      </c>
      <c r="G140" s="495">
        <v>3683.6499999999996</v>
      </c>
      <c r="H140" s="495">
        <v>3827.75</v>
      </c>
      <c r="I140" s="495">
        <v>3871.1500000000005</v>
      </c>
      <c r="J140" s="495">
        <v>3899.8</v>
      </c>
      <c r="K140" s="494">
        <v>3842.5</v>
      </c>
      <c r="L140" s="494">
        <v>3770.45</v>
      </c>
      <c r="M140" s="494">
        <v>5.6802799999999998</v>
      </c>
    </row>
    <row r="141" spans="1:13">
      <c r="A141" s="254">
        <v>131</v>
      </c>
      <c r="B141" s="497" t="s">
        <v>347</v>
      </c>
      <c r="C141" s="494">
        <v>3895.2</v>
      </c>
      <c r="D141" s="495">
        <v>3900.1</v>
      </c>
      <c r="E141" s="495">
        <v>3835.2</v>
      </c>
      <c r="F141" s="495">
        <v>3775.2</v>
      </c>
      <c r="G141" s="495">
        <v>3710.2999999999997</v>
      </c>
      <c r="H141" s="495">
        <v>3960.1</v>
      </c>
      <c r="I141" s="495">
        <v>4025.0000000000005</v>
      </c>
      <c r="J141" s="495">
        <v>4085</v>
      </c>
      <c r="K141" s="494">
        <v>3965</v>
      </c>
      <c r="L141" s="494">
        <v>3840.1</v>
      </c>
      <c r="M141" s="494">
        <v>2.4317099999999998</v>
      </c>
    </row>
    <row r="142" spans="1:13">
      <c r="A142" s="254">
        <v>132</v>
      </c>
      <c r="B142" s="497" t="s">
        <v>348</v>
      </c>
      <c r="C142" s="494">
        <v>2840.2</v>
      </c>
      <c r="D142" s="495">
        <v>2866.0666666666671</v>
      </c>
      <c r="E142" s="495">
        <v>2807.1333333333341</v>
      </c>
      <c r="F142" s="495">
        <v>2774.0666666666671</v>
      </c>
      <c r="G142" s="495">
        <v>2715.1333333333341</v>
      </c>
      <c r="H142" s="495">
        <v>2899.1333333333341</v>
      </c>
      <c r="I142" s="495">
        <v>2958.0666666666675</v>
      </c>
      <c r="J142" s="495">
        <v>2991.1333333333341</v>
      </c>
      <c r="K142" s="494">
        <v>2925</v>
      </c>
      <c r="L142" s="494">
        <v>2833</v>
      </c>
      <c r="M142" s="494">
        <v>2.9754200000000002</v>
      </c>
    </row>
    <row r="143" spans="1:13">
      <c r="A143" s="254">
        <v>133</v>
      </c>
      <c r="B143" s="497" t="s">
        <v>93</v>
      </c>
      <c r="C143" s="494">
        <v>5066.7</v>
      </c>
      <c r="D143" s="495">
        <v>5075.6500000000005</v>
      </c>
      <c r="E143" s="495">
        <v>5021.3000000000011</v>
      </c>
      <c r="F143" s="495">
        <v>4975.9000000000005</v>
      </c>
      <c r="G143" s="495">
        <v>4921.5500000000011</v>
      </c>
      <c r="H143" s="495">
        <v>5121.0500000000011</v>
      </c>
      <c r="I143" s="495">
        <v>5175.4000000000015</v>
      </c>
      <c r="J143" s="495">
        <v>5220.8000000000011</v>
      </c>
      <c r="K143" s="494">
        <v>5130</v>
      </c>
      <c r="L143" s="494">
        <v>5030.25</v>
      </c>
      <c r="M143" s="494">
        <v>9.5057700000000001</v>
      </c>
    </row>
    <row r="144" spans="1:13">
      <c r="A144" s="254">
        <v>134</v>
      </c>
      <c r="B144" s="497" t="s">
        <v>349</v>
      </c>
      <c r="C144" s="494">
        <v>322.95</v>
      </c>
      <c r="D144" s="495">
        <v>327.7166666666667</v>
      </c>
      <c r="E144" s="495">
        <v>316.43333333333339</v>
      </c>
      <c r="F144" s="495">
        <v>309.91666666666669</v>
      </c>
      <c r="G144" s="495">
        <v>298.63333333333338</v>
      </c>
      <c r="H144" s="495">
        <v>334.23333333333341</v>
      </c>
      <c r="I144" s="495">
        <v>345.51666666666671</v>
      </c>
      <c r="J144" s="495">
        <v>352.03333333333342</v>
      </c>
      <c r="K144" s="494">
        <v>339</v>
      </c>
      <c r="L144" s="494">
        <v>321.2</v>
      </c>
      <c r="M144" s="494">
        <v>2.0685199999999999</v>
      </c>
    </row>
    <row r="145" spans="1:13">
      <c r="A145" s="254">
        <v>135</v>
      </c>
      <c r="B145" s="497" t="s">
        <v>350</v>
      </c>
      <c r="C145" s="494">
        <v>88.5</v>
      </c>
      <c r="D145" s="495">
        <v>87.516666666666666</v>
      </c>
      <c r="E145" s="495">
        <v>86.183333333333337</v>
      </c>
      <c r="F145" s="495">
        <v>83.866666666666674</v>
      </c>
      <c r="G145" s="495">
        <v>82.533333333333346</v>
      </c>
      <c r="H145" s="495">
        <v>89.833333333333329</v>
      </c>
      <c r="I145" s="495">
        <v>91.166666666666671</v>
      </c>
      <c r="J145" s="495">
        <v>93.48333333333332</v>
      </c>
      <c r="K145" s="494">
        <v>88.85</v>
      </c>
      <c r="L145" s="494">
        <v>85.2</v>
      </c>
      <c r="M145" s="494">
        <v>6.2845700000000004</v>
      </c>
    </row>
    <row r="146" spans="1:13">
      <c r="A146" s="254">
        <v>136</v>
      </c>
      <c r="B146" s="497" t="s">
        <v>834</v>
      </c>
      <c r="C146" s="494">
        <v>217.2</v>
      </c>
      <c r="D146" s="495">
        <v>218.79999999999998</v>
      </c>
      <c r="E146" s="495">
        <v>214.39999999999998</v>
      </c>
      <c r="F146" s="495">
        <v>211.6</v>
      </c>
      <c r="G146" s="495">
        <v>207.2</v>
      </c>
      <c r="H146" s="495">
        <v>221.59999999999997</v>
      </c>
      <c r="I146" s="495">
        <v>226</v>
      </c>
      <c r="J146" s="495">
        <v>228.79999999999995</v>
      </c>
      <c r="K146" s="494">
        <v>223.2</v>
      </c>
      <c r="L146" s="494">
        <v>216</v>
      </c>
      <c r="M146" s="494">
        <v>1.4818</v>
      </c>
    </row>
    <row r="147" spans="1:13">
      <c r="A147" s="254">
        <v>137</v>
      </c>
      <c r="B147" s="497" t="s">
        <v>742</v>
      </c>
      <c r="C147" s="494">
        <v>1831.65</v>
      </c>
      <c r="D147" s="495">
        <v>1828.8500000000001</v>
      </c>
      <c r="E147" s="495">
        <v>1807.0500000000002</v>
      </c>
      <c r="F147" s="495">
        <v>1782.45</v>
      </c>
      <c r="G147" s="495">
        <v>1760.65</v>
      </c>
      <c r="H147" s="495">
        <v>1853.4500000000003</v>
      </c>
      <c r="I147" s="495">
        <v>1875.25</v>
      </c>
      <c r="J147" s="495">
        <v>1899.8500000000004</v>
      </c>
      <c r="K147" s="494">
        <v>1850.65</v>
      </c>
      <c r="L147" s="494">
        <v>1804.25</v>
      </c>
      <c r="M147" s="494">
        <v>6.2810000000000005E-2</v>
      </c>
    </row>
    <row r="148" spans="1:13">
      <c r="A148" s="254">
        <v>138</v>
      </c>
      <c r="B148" s="497" t="s">
        <v>235</v>
      </c>
      <c r="C148" s="494">
        <v>62.2</v>
      </c>
      <c r="D148" s="495">
        <v>62.383333333333333</v>
      </c>
      <c r="E148" s="495">
        <v>61.766666666666666</v>
      </c>
      <c r="F148" s="495">
        <v>61.333333333333336</v>
      </c>
      <c r="G148" s="495">
        <v>60.716666666666669</v>
      </c>
      <c r="H148" s="495">
        <v>62.816666666666663</v>
      </c>
      <c r="I148" s="495">
        <v>63.433333333333323</v>
      </c>
      <c r="J148" s="495">
        <v>63.86666666666666</v>
      </c>
      <c r="K148" s="494">
        <v>63</v>
      </c>
      <c r="L148" s="494">
        <v>61.95</v>
      </c>
      <c r="M148" s="494">
        <v>8.4348799999999997</v>
      </c>
    </row>
    <row r="149" spans="1:13">
      <c r="A149" s="254">
        <v>139</v>
      </c>
      <c r="B149" s="497" t="s">
        <v>94</v>
      </c>
      <c r="C149" s="494">
        <v>2369.85</v>
      </c>
      <c r="D149" s="495">
        <v>2358.5</v>
      </c>
      <c r="E149" s="495">
        <v>2340.85</v>
      </c>
      <c r="F149" s="495">
        <v>2311.85</v>
      </c>
      <c r="G149" s="495">
        <v>2294.1999999999998</v>
      </c>
      <c r="H149" s="495">
        <v>2387.5</v>
      </c>
      <c r="I149" s="495">
        <v>2405.1499999999996</v>
      </c>
      <c r="J149" s="495">
        <v>2434.15</v>
      </c>
      <c r="K149" s="494">
        <v>2376.15</v>
      </c>
      <c r="L149" s="494">
        <v>2329.5</v>
      </c>
      <c r="M149" s="494">
        <v>13.30072</v>
      </c>
    </row>
    <row r="150" spans="1:13">
      <c r="A150" s="254">
        <v>140</v>
      </c>
      <c r="B150" s="497" t="s">
        <v>351</v>
      </c>
      <c r="C150" s="494">
        <v>221.95</v>
      </c>
      <c r="D150" s="495">
        <v>223.33333333333334</v>
      </c>
      <c r="E150" s="495">
        <v>214.06666666666669</v>
      </c>
      <c r="F150" s="495">
        <v>206.18333333333334</v>
      </c>
      <c r="G150" s="495">
        <v>196.91666666666669</v>
      </c>
      <c r="H150" s="495">
        <v>231.2166666666667</v>
      </c>
      <c r="I150" s="495">
        <v>240.48333333333335</v>
      </c>
      <c r="J150" s="495">
        <v>248.3666666666667</v>
      </c>
      <c r="K150" s="494">
        <v>232.6</v>
      </c>
      <c r="L150" s="494">
        <v>215.45</v>
      </c>
      <c r="M150" s="494">
        <v>3.37595</v>
      </c>
    </row>
    <row r="151" spans="1:13">
      <c r="A151" s="254">
        <v>141</v>
      </c>
      <c r="B151" s="497" t="s">
        <v>236</v>
      </c>
      <c r="C151" s="494">
        <v>497.05</v>
      </c>
      <c r="D151" s="495">
        <v>498.98333333333335</v>
      </c>
      <c r="E151" s="495">
        <v>488.06666666666672</v>
      </c>
      <c r="F151" s="495">
        <v>479.08333333333337</v>
      </c>
      <c r="G151" s="495">
        <v>468.16666666666674</v>
      </c>
      <c r="H151" s="495">
        <v>507.9666666666667</v>
      </c>
      <c r="I151" s="495">
        <v>518.88333333333333</v>
      </c>
      <c r="J151" s="495">
        <v>527.86666666666667</v>
      </c>
      <c r="K151" s="494">
        <v>509.9</v>
      </c>
      <c r="L151" s="494">
        <v>490</v>
      </c>
      <c r="M151" s="494">
        <v>3.7924899999999999</v>
      </c>
    </row>
    <row r="152" spans="1:13">
      <c r="A152" s="254">
        <v>142</v>
      </c>
      <c r="B152" s="497" t="s">
        <v>237</v>
      </c>
      <c r="C152" s="494">
        <v>1278.5999999999999</v>
      </c>
      <c r="D152" s="495">
        <v>1280.3499999999999</v>
      </c>
      <c r="E152" s="495">
        <v>1268.3499999999999</v>
      </c>
      <c r="F152" s="495">
        <v>1258.0999999999999</v>
      </c>
      <c r="G152" s="495">
        <v>1246.0999999999999</v>
      </c>
      <c r="H152" s="495">
        <v>1290.5999999999999</v>
      </c>
      <c r="I152" s="495">
        <v>1302.5999999999999</v>
      </c>
      <c r="J152" s="495">
        <v>1312.85</v>
      </c>
      <c r="K152" s="494">
        <v>1292.3499999999999</v>
      </c>
      <c r="L152" s="494">
        <v>1270.0999999999999</v>
      </c>
      <c r="M152" s="494">
        <v>1.15791</v>
      </c>
    </row>
    <row r="153" spans="1:13">
      <c r="A153" s="254">
        <v>143</v>
      </c>
      <c r="B153" s="497" t="s">
        <v>238</v>
      </c>
      <c r="C153" s="494">
        <v>71.55</v>
      </c>
      <c r="D153" s="495">
        <v>71.616666666666674</v>
      </c>
      <c r="E153" s="495">
        <v>71.233333333333348</v>
      </c>
      <c r="F153" s="495">
        <v>70.916666666666671</v>
      </c>
      <c r="G153" s="495">
        <v>70.533333333333346</v>
      </c>
      <c r="H153" s="495">
        <v>71.933333333333351</v>
      </c>
      <c r="I153" s="495">
        <v>72.316666666666677</v>
      </c>
      <c r="J153" s="495">
        <v>72.633333333333354</v>
      </c>
      <c r="K153" s="494">
        <v>72</v>
      </c>
      <c r="L153" s="494">
        <v>71.3</v>
      </c>
      <c r="M153" s="494">
        <v>6.6100599999999998</v>
      </c>
    </row>
    <row r="154" spans="1:13">
      <c r="A154" s="254">
        <v>144</v>
      </c>
      <c r="B154" s="497" t="s">
        <v>95</v>
      </c>
      <c r="C154" s="494">
        <v>78</v>
      </c>
      <c r="D154" s="495">
        <v>78.033333333333331</v>
      </c>
      <c r="E154" s="495">
        <v>77.066666666666663</v>
      </c>
      <c r="F154" s="495">
        <v>76.133333333333326</v>
      </c>
      <c r="G154" s="495">
        <v>75.166666666666657</v>
      </c>
      <c r="H154" s="495">
        <v>78.966666666666669</v>
      </c>
      <c r="I154" s="495">
        <v>79.933333333333337</v>
      </c>
      <c r="J154" s="495">
        <v>80.866666666666674</v>
      </c>
      <c r="K154" s="494">
        <v>79</v>
      </c>
      <c r="L154" s="494">
        <v>77.099999999999994</v>
      </c>
      <c r="M154" s="494">
        <v>5.9027700000000003</v>
      </c>
    </row>
    <row r="155" spans="1:13">
      <c r="A155" s="254">
        <v>145</v>
      </c>
      <c r="B155" s="497" t="s">
        <v>352</v>
      </c>
      <c r="C155" s="494">
        <v>601.6</v>
      </c>
      <c r="D155" s="495">
        <v>604.1</v>
      </c>
      <c r="E155" s="495">
        <v>593.70000000000005</v>
      </c>
      <c r="F155" s="495">
        <v>585.80000000000007</v>
      </c>
      <c r="G155" s="495">
        <v>575.40000000000009</v>
      </c>
      <c r="H155" s="495">
        <v>612</v>
      </c>
      <c r="I155" s="495">
        <v>622.39999999999986</v>
      </c>
      <c r="J155" s="495">
        <v>630.29999999999995</v>
      </c>
      <c r="K155" s="494">
        <v>614.5</v>
      </c>
      <c r="L155" s="494">
        <v>596.20000000000005</v>
      </c>
      <c r="M155" s="494">
        <v>0.36857000000000001</v>
      </c>
    </row>
    <row r="156" spans="1:13">
      <c r="A156" s="254">
        <v>146</v>
      </c>
      <c r="B156" s="497" t="s">
        <v>96</v>
      </c>
      <c r="C156" s="494">
        <v>1128.95</v>
      </c>
      <c r="D156" s="495">
        <v>1134.3166666666666</v>
      </c>
      <c r="E156" s="495">
        <v>1119.1333333333332</v>
      </c>
      <c r="F156" s="495">
        <v>1109.3166666666666</v>
      </c>
      <c r="G156" s="495">
        <v>1094.1333333333332</v>
      </c>
      <c r="H156" s="495">
        <v>1144.1333333333332</v>
      </c>
      <c r="I156" s="495">
        <v>1159.3166666666666</v>
      </c>
      <c r="J156" s="495">
        <v>1169.1333333333332</v>
      </c>
      <c r="K156" s="494">
        <v>1149.5</v>
      </c>
      <c r="L156" s="494">
        <v>1124.5</v>
      </c>
      <c r="M156" s="494">
        <v>18.625250000000001</v>
      </c>
    </row>
    <row r="157" spans="1:13">
      <c r="A157" s="254">
        <v>147</v>
      </c>
      <c r="B157" s="497" t="s">
        <v>97</v>
      </c>
      <c r="C157" s="494">
        <v>171.55</v>
      </c>
      <c r="D157" s="495">
        <v>172.03333333333333</v>
      </c>
      <c r="E157" s="495">
        <v>170.91666666666666</v>
      </c>
      <c r="F157" s="495">
        <v>170.28333333333333</v>
      </c>
      <c r="G157" s="495">
        <v>169.16666666666666</v>
      </c>
      <c r="H157" s="495">
        <v>172.66666666666666</v>
      </c>
      <c r="I157" s="495">
        <v>173.78333333333333</v>
      </c>
      <c r="J157" s="495">
        <v>174.41666666666666</v>
      </c>
      <c r="K157" s="494">
        <v>173.15</v>
      </c>
      <c r="L157" s="494">
        <v>171.4</v>
      </c>
      <c r="M157" s="494">
        <v>16.18676</v>
      </c>
    </row>
    <row r="158" spans="1:13">
      <c r="A158" s="254">
        <v>148</v>
      </c>
      <c r="B158" s="497" t="s">
        <v>354</v>
      </c>
      <c r="C158" s="494">
        <v>307.14999999999998</v>
      </c>
      <c r="D158" s="495">
        <v>307.90000000000003</v>
      </c>
      <c r="E158" s="495">
        <v>301.25000000000006</v>
      </c>
      <c r="F158" s="495">
        <v>295.35000000000002</v>
      </c>
      <c r="G158" s="495">
        <v>288.70000000000005</v>
      </c>
      <c r="H158" s="495">
        <v>313.80000000000007</v>
      </c>
      <c r="I158" s="495">
        <v>320.45000000000005</v>
      </c>
      <c r="J158" s="495">
        <v>326.35000000000008</v>
      </c>
      <c r="K158" s="494">
        <v>314.55</v>
      </c>
      <c r="L158" s="494">
        <v>302</v>
      </c>
      <c r="M158" s="494">
        <v>2.3352499999999998</v>
      </c>
    </row>
    <row r="159" spans="1:13">
      <c r="A159" s="254">
        <v>149</v>
      </c>
      <c r="B159" s="497" t="s">
        <v>98</v>
      </c>
      <c r="C159" s="494">
        <v>73.95</v>
      </c>
      <c r="D159" s="495">
        <v>73.983333333333334</v>
      </c>
      <c r="E159" s="495">
        <v>72.716666666666669</v>
      </c>
      <c r="F159" s="495">
        <v>71.483333333333334</v>
      </c>
      <c r="G159" s="495">
        <v>70.216666666666669</v>
      </c>
      <c r="H159" s="495">
        <v>75.216666666666669</v>
      </c>
      <c r="I159" s="495">
        <v>76.483333333333348</v>
      </c>
      <c r="J159" s="495">
        <v>77.716666666666669</v>
      </c>
      <c r="K159" s="494">
        <v>75.25</v>
      </c>
      <c r="L159" s="494">
        <v>72.75</v>
      </c>
      <c r="M159" s="494">
        <v>261.14855999999997</v>
      </c>
    </row>
    <row r="160" spans="1:13">
      <c r="A160" s="254">
        <v>150</v>
      </c>
      <c r="B160" s="497" t="s">
        <v>355</v>
      </c>
      <c r="C160" s="494">
        <v>2502.25</v>
      </c>
      <c r="D160" s="495">
        <v>2524.7666666666669</v>
      </c>
      <c r="E160" s="495">
        <v>2463.5333333333338</v>
      </c>
      <c r="F160" s="495">
        <v>2424.8166666666671</v>
      </c>
      <c r="G160" s="495">
        <v>2363.5833333333339</v>
      </c>
      <c r="H160" s="495">
        <v>2563.4833333333336</v>
      </c>
      <c r="I160" s="495">
        <v>2624.7166666666662</v>
      </c>
      <c r="J160" s="495">
        <v>2663.4333333333334</v>
      </c>
      <c r="K160" s="494">
        <v>2586</v>
      </c>
      <c r="L160" s="494">
        <v>2486.0500000000002</v>
      </c>
      <c r="M160" s="494">
        <v>5.3411099999999996</v>
      </c>
    </row>
    <row r="161" spans="1:13">
      <c r="A161" s="254">
        <v>151</v>
      </c>
      <c r="B161" s="497" t="s">
        <v>356</v>
      </c>
      <c r="C161" s="494">
        <v>359.7</v>
      </c>
      <c r="D161" s="495">
        <v>361.33333333333331</v>
      </c>
      <c r="E161" s="495">
        <v>356.66666666666663</v>
      </c>
      <c r="F161" s="495">
        <v>353.63333333333333</v>
      </c>
      <c r="G161" s="495">
        <v>348.96666666666664</v>
      </c>
      <c r="H161" s="495">
        <v>364.36666666666662</v>
      </c>
      <c r="I161" s="495">
        <v>369.03333333333325</v>
      </c>
      <c r="J161" s="495">
        <v>372.06666666666661</v>
      </c>
      <c r="K161" s="494">
        <v>366</v>
      </c>
      <c r="L161" s="494">
        <v>358.3</v>
      </c>
      <c r="M161" s="494">
        <v>0.75246999999999997</v>
      </c>
    </row>
    <row r="162" spans="1:13">
      <c r="A162" s="254">
        <v>152</v>
      </c>
      <c r="B162" s="497" t="s">
        <v>357</v>
      </c>
      <c r="C162" s="494">
        <v>144.6</v>
      </c>
      <c r="D162" s="495">
        <v>145.51666666666665</v>
      </c>
      <c r="E162" s="495">
        <v>143.08333333333331</v>
      </c>
      <c r="F162" s="495">
        <v>141.56666666666666</v>
      </c>
      <c r="G162" s="495">
        <v>139.13333333333333</v>
      </c>
      <c r="H162" s="495">
        <v>147.0333333333333</v>
      </c>
      <c r="I162" s="495">
        <v>149.46666666666664</v>
      </c>
      <c r="J162" s="495">
        <v>150.98333333333329</v>
      </c>
      <c r="K162" s="494">
        <v>147.94999999999999</v>
      </c>
      <c r="L162" s="494">
        <v>144</v>
      </c>
      <c r="M162" s="494">
        <v>4.2313000000000001</v>
      </c>
    </row>
    <row r="163" spans="1:13">
      <c r="A163" s="254">
        <v>153</v>
      </c>
      <c r="B163" s="497" t="s">
        <v>358</v>
      </c>
      <c r="C163" s="494">
        <v>113.95</v>
      </c>
      <c r="D163" s="495">
        <v>113.76666666666665</v>
      </c>
      <c r="E163" s="495">
        <v>110.5333333333333</v>
      </c>
      <c r="F163" s="495">
        <v>107.11666666666665</v>
      </c>
      <c r="G163" s="495">
        <v>103.8833333333333</v>
      </c>
      <c r="H163" s="495">
        <v>117.18333333333331</v>
      </c>
      <c r="I163" s="495">
        <v>120.41666666666666</v>
      </c>
      <c r="J163" s="495">
        <v>123.83333333333331</v>
      </c>
      <c r="K163" s="494">
        <v>117</v>
      </c>
      <c r="L163" s="494">
        <v>110.35</v>
      </c>
      <c r="M163" s="494">
        <v>40.120310000000003</v>
      </c>
    </row>
    <row r="164" spans="1:13">
      <c r="A164" s="254">
        <v>154</v>
      </c>
      <c r="B164" s="497" t="s">
        <v>359</v>
      </c>
      <c r="C164" s="494">
        <v>204.9</v>
      </c>
      <c r="D164" s="495">
        <v>206.46666666666667</v>
      </c>
      <c r="E164" s="495">
        <v>202.93333333333334</v>
      </c>
      <c r="F164" s="495">
        <v>200.96666666666667</v>
      </c>
      <c r="G164" s="495">
        <v>197.43333333333334</v>
      </c>
      <c r="H164" s="495">
        <v>208.43333333333334</v>
      </c>
      <c r="I164" s="495">
        <v>211.9666666666667</v>
      </c>
      <c r="J164" s="495">
        <v>213.93333333333334</v>
      </c>
      <c r="K164" s="494">
        <v>210</v>
      </c>
      <c r="L164" s="494">
        <v>204.5</v>
      </c>
      <c r="M164" s="494">
        <v>23.799679999999999</v>
      </c>
    </row>
    <row r="165" spans="1:13">
      <c r="A165" s="254">
        <v>155</v>
      </c>
      <c r="B165" s="497" t="s">
        <v>239</v>
      </c>
      <c r="C165" s="494">
        <v>7.25</v>
      </c>
      <c r="D165" s="495">
        <v>7.1833333333333327</v>
      </c>
      <c r="E165" s="495">
        <v>6.9166666666666652</v>
      </c>
      <c r="F165" s="495">
        <v>6.5833333333333321</v>
      </c>
      <c r="G165" s="495">
        <v>6.3166666666666647</v>
      </c>
      <c r="H165" s="495">
        <v>7.5166666666666657</v>
      </c>
      <c r="I165" s="495">
        <v>7.7833333333333332</v>
      </c>
      <c r="J165" s="495">
        <v>8.1166666666666671</v>
      </c>
      <c r="K165" s="494">
        <v>7.45</v>
      </c>
      <c r="L165" s="494">
        <v>6.85</v>
      </c>
      <c r="M165" s="494">
        <v>157.36804000000001</v>
      </c>
    </row>
    <row r="166" spans="1:13">
      <c r="A166" s="254">
        <v>156</v>
      </c>
      <c r="B166" s="497" t="s">
        <v>240</v>
      </c>
      <c r="C166" s="494">
        <v>51.45</v>
      </c>
      <c r="D166" s="495">
        <v>50.766666666666673</v>
      </c>
      <c r="E166" s="495">
        <v>50.083333333333343</v>
      </c>
      <c r="F166" s="495">
        <v>48.716666666666669</v>
      </c>
      <c r="G166" s="495">
        <v>48.033333333333339</v>
      </c>
      <c r="H166" s="495">
        <v>52.133333333333347</v>
      </c>
      <c r="I166" s="495">
        <v>52.81666666666667</v>
      </c>
      <c r="J166" s="495">
        <v>54.183333333333351</v>
      </c>
      <c r="K166" s="494">
        <v>51.45</v>
      </c>
      <c r="L166" s="494">
        <v>49.4</v>
      </c>
      <c r="M166" s="494">
        <v>24.555340000000001</v>
      </c>
    </row>
    <row r="167" spans="1:13">
      <c r="A167" s="254">
        <v>157</v>
      </c>
      <c r="B167" s="497" t="s">
        <v>99</v>
      </c>
      <c r="C167" s="494">
        <v>130</v>
      </c>
      <c r="D167" s="495">
        <v>130.58333333333334</v>
      </c>
      <c r="E167" s="495">
        <v>129.16666666666669</v>
      </c>
      <c r="F167" s="495">
        <v>128.33333333333334</v>
      </c>
      <c r="G167" s="495">
        <v>126.91666666666669</v>
      </c>
      <c r="H167" s="495">
        <v>131.41666666666669</v>
      </c>
      <c r="I167" s="495">
        <v>132.83333333333337</v>
      </c>
      <c r="J167" s="495">
        <v>133.66666666666669</v>
      </c>
      <c r="K167" s="494">
        <v>132</v>
      </c>
      <c r="L167" s="494">
        <v>129.75</v>
      </c>
      <c r="M167" s="494">
        <v>60.203659999999999</v>
      </c>
    </row>
    <row r="168" spans="1:13">
      <c r="A168" s="254">
        <v>158</v>
      </c>
      <c r="B168" s="497" t="s">
        <v>360</v>
      </c>
      <c r="C168" s="494">
        <v>254.1</v>
      </c>
      <c r="D168" s="495">
        <v>255.91666666666666</v>
      </c>
      <c r="E168" s="495">
        <v>251.2833333333333</v>
      </c>
      <c r="F168" s="495">
        <v>248.46666666666664</v>
      </c>
      <c r="G168" s="495">
        <v>243.83333333333329</v>
      </c>
      <c r="H168" s="495">
        <v>258.73333333333335</v>
      </c>
      <c r="I168" s="495">
        <v>263.36666666666667</v>
      </c>
      <c r="J168" s="495">
        <v>266.18333333333334</v>
      </c>
      <c r="K168" s="494">
        <v>260.55</v>
      </c>
      <c r="L168" s="494">
        <v>253.1</v>
      </c>
      <c r="M168" s="494">
        <v>0.22550000000000001</v>
      </c>
    </row>
    <row r="169" spans="1:13">
      <c r="A169" s="254">
        <v>159</v>
      </c>
      <c r="B169" s="497" t="s">
        <v>361</v>
      </c>
      <c r="C169" s="494">
        <v>238.9</v>
      </c>
      <c r="D169" s="495">
        <v>237.46666666666667</v>
      </c>
      <c r="E169" s="495">
        <v>232.03333333333333</v>
      </c>
      <c r="F169" s="495">
        <v>225.16666666666666</v>
      </c>
      <c r="G169" s="495">
        <v>219.73333333333332</v>
      </c>
      <c r="H169" s="495">
        <v>244.33333333333334</v>
      </c>
      <c r="I169" s="495">
        <v>249.76666666666668</v>
      </c>
      <c r="J169" s="495">
        <v>256.63333333333333</v>
      </c>
      <c r="K169" s="494">
        <v>242.9</v>
      </c>
      <c r="L169" s="494">
        <v>230.6</v>
      </c>
      <c r="M169" s="494">
        <v>3.5777299999999999</v>
      </c>
    </row>
    <row r="170" spans="1:13">
      <c r="A170" s="254">
        <v>160</v>
      </c>
      <c r="B170" s="497" t="s">
        <v>744</v>
      </c>
      <c r="C170" s="494">
        <v>4102.55</v>
      </c>
      <c r="D170" s="495">
        <v>4115.8333333333339</v>
      </c>
      <c r="E170" s="495">
        <v>4077.5666666666675</v>
      </c>
      <c r="F170" s="495">
        <v>4052.5833333333335</v>
      </c>
      <c r="G170" s="495">
        <v>4014.3166666666671</v>
      </c>
      <c r="H170" s="495">
        <v>4140.8166666666675</v>
      </c>
      <c r="I170" s="495">
        <v>4179.0833333333339</v>
      </c>
      <c r="J170" s="495">
        <v>4204.0666666666684</v>
      </c>
      <c r="K170" s="494">
        <v>4154.1000000000004</v>
      </c>
      <c r="L170" s="494">
        <v>4090.85</v>
      </c>
      <c r="M170" s="494">
        <v>0.18546000000000001</v>
      </c>
    </row>
    <row r="171" spans="1:13">
      <c r="A171" s="254">
        <v>161</v>
      </c>
      <c r="B171" s="497" t="s">
        <v>102</v>
      </c>
      <c r="C171" s="494">
        <v>22.9</v>
      </c>
      <c r="D171" s="495">
        <v>22.916666666666668</v>
      </c>
      <c r="E171" s="495">
        <v>22.733333333333334</v>
      </c>
      <c r="F171" s="495">
        <v>22.566666666666666</v>
      </c>
      <c r="G171" s="495">
        <v>22.383333333333333</v>
      </c>
      <c r="H171" s="495">
        <v>23.083333333333336</v>
      </c>
      <c r="I171" s="495">
        <v>23.266666666666666</v>
      </c>
      <c r="J171" s="495">
        <v>23.433333333333337</v>
      </c>
      <c r="K171" s="494">
        <v>23.1</v>
      </c>
      <c r="L171" s="494">
        <v>22.75</v>
      </c>
      <c r="M171" s="494">
        <v>103.66571</v>
      </c>
    </row>
    <row r="172" spans="1:13">
      <c r="A172" s="254">
        <v>162</v>
      </c>
      <c r="B172" s="497" t="s">
        <v>362</v>
      </c>
      <c r="C172" s="494">
        <v>2660.4</v>
      </c>
      <c r="D172" s="495">
        <v>2654.5833333333335</v>
      </c>
      <c r="E172" s="495">
        <v>2635.8166666666671</v>
      </c>
      <c r="F172" s="495">
        <v>2611.2333333333336</v>
      </c>
      <c r="G172" s="495">
        <v>2592.4666666666672</v>
      </c>
      <c r="H172" s="495">
        <v>2679.166666666667</v>
      </c>
      <c r="I172" s="495">
        <v>2697.9333333333334</v>
      </c>
      <c r="J172" s="495">
        <v>2722.5166666666669</v>
      </c>
      <c r="K172" s="494">
        <v>2673.35</v>
      </c>
      <c r="L172" s="494">
        <v>2630</v>
      </c>
      <c r="M172" s="494">
        <v>0.13958999999999999</v>
      </c>
    </row>
    <row r="173" spans="1:13">
      <c r="A173" s="254">
        <v>163</v>
      </c>
      <c r="B173" s="497" t="s">
        <v>745</v>
      </c>
      <c r="C173" s="494">
        <v>177.5</v>
      </c>
      <c r="D173" s="495">
        <v>178.81666666666669</v>
      </c>
      <c r="E173" s="495">
        <v>175.88333333333338</v>
      </c>
      <c r="F173" s="495">
        <v>174.26666666666668</v>
      </c>
      <c r="G173" s="495">
        <v>171.33333333333337</v>
      </c>
      <c r="H173" s="495">
        <v>180.43333333333339</v>
      </c>
      <c r="I173" s="495">
        <v>183.36666666666673</v>
      </c>
      <c r="J173" s="495">
        <v>184.98333333333341</v>
      </c>
      <c r="K173" s="494">
        <v>181.75</v>
      </c>
      <c r="L173" s="494">
        <v>177.2</v>
      </c>
      <c r="M173" s="494">
        <v>0.31483</v>
      </c>
    </row>
    <row r="174" spans="1:13">
      <c r="A174" s="254">
        <v>164</v>
      </c>
      <c r="B174" s="497" t="s">
        <v>363</v>
      </c>
      <c r="C174" s="494">
        <v>2516.65</v>
      </c>
      <c r="D174" s="495">
        <v>2527.3666666666668</v>
      </c>
      <c r="E174" s="495">
        <v>2489.2833333333338</v>
      </c>
      <c r="F174" s="495">
        <v>2461.916666666667</v>
      </c>
      <c r="G174" s="495">
        <v>2423.8333333333339</v>
      </c>
      <c r="H174" s="495">
        <v>2554.7333333333336</v>
      </c>
      <c r="I174" s="495">
        <v>2592.8166666666666</v>
      </c>
      <c r="J174" s="495">
        <v>2620.1833333333334</v>
      </c>
      <c r="K174" s="494">
        <v>2565.4499999999998</v>
      </c>
      <c r="L174" s="494">
        <v>2500</v>
      </c>
      <c r="M174" s="494">
        <v>0.32374999999999998</v>
      </c>
    </row>
    <row r="175" spans="1:13">
      <c r="A175" s="254">
        <v>165</v>
      </c>
      <c r="B175" s="497" t="s">
        <v>241</v>
      </c>
      <c r="C175" s="494">
        <v>202</v>
      </c>
      <c r="D175" s="495">
        <v>202.29999999999998</v>
      </c>
      <c r="E175" s="495">
        <v>198.19999999999996</v>
      </c>
      <c r="F175" s="495">
        <v>194.39999999999998</v>
      </c>
      <c r="G175" s="495">
        <v>190.29999999999995</v>
      </c>
      <c r="H175" s="495">
        <v>206.09999999999997</v>
      </c>
      <c r="I175" s="495">
        <v>210.2</v>
      </c>
      <c r="J175" s="495">
        <v>213.99999999999997</v>
      </c>
      <c r="K175" s="494">
        <v>206.4</v>
      </c>
      <c r="L175" s="494">
        <v>198.5</v>
      </c>
      <c r="M175" s="494">
        <v>1.8438699999999999</v>
      </c>
    </row>
    <row r="176" spans="1:13">
      <c r="A176" s="254">
        <v>166</v>
      </c>
      <c r="B176" s="497" t="s">
        <v>364</v>
      </c>
      <c r="C176" s="494">
        <v>5410.8</v>
      </c>
      <c r="D176" s="495">
        <v>5437.6333333333332</v>
      </c>
      <c r="E176" s="495">
        <v>5380.2666666666664</v>
      </c>
      <c r="F176" s="495">
        <v>5349.7333333333336</v>
      </c>
      <c r="G176" s="495">
        <v>5292.3666666666668</v>
      </c>
      <c r="H176" s="495">
        <v>5468.1666666666661</v>
      </c>
      <c r="I176" s="495">
        <v>5525.5333333333328</v>
      </c>
      <c r="J176" s="495">
        <v>5556.0666666666657</v>
      </c>
      <c r="K176" s="494">
        <v>5495</v>
      </c>
      <c r="L176" s="494">
        <v>5407.1</v>
      </c>
      <c r="M176" s="494">
        <v>3.8850000000000003E-2</v>
      </c>
    </row>
    <row r="177" spans="1:13">
      <c r="A177" s="254">
        <v>167</v>
      </c>
      <c r="B177" s="497" t="s">
        <v>365</v>
      </c>
      <c r="C177" s="494">
        <v>1451.15</v>
      </c>
      <c r="D177" s="495">
        <v>1448.7333333333333</v>
      </c>
      <c r="E177" s="495">
        <v>1435.4666666666667</v>
      </c>
      <c r="F177" s="495">
        <v>1419.7833333333333</v>
      </c>
      <c r="G177" s="495">
        <v>1406.5166666666667</v>
      </c>
      <c r="H177" s="495">
        <v>1464.4166666666667</v>
      </c>
      <c r="I177" s="495">
        <v>1477.6833333333336</v>
      </c>
      <c r="J177" s="495">
        <v>1493.3666666666668</v>
      </c>
      <c r="K177" s="494">
        <v>1462</v>
      </c>
      <c r="L177" s="494">
        <v>1433.05</v>
      </c>
      <c r="M177" s="494">
        <v>0.20535999999999999</v>
      </c>
    </row>
    <row r="178" spans="1:13">
      <c r="A178" s="254">
        <v>168</v>
      </c>
      <c r="B178" s="497" t="s">
        <v>100</v>
      </c>
      <c r="C178" s="494">
        <v>552.15</v>
      </c>
      <c r="D178" s="495">
        <v>557.46666666666658</v>
      </c>
      <c r="E178" s="495">
        <v>544.98333333333312</v>
      </c>
      <c r="F178" s="495">
        <v>537.81666666666649</v>
      </c>
      <c r="G178" s="495">
        <v>525.33333333333303</v>
      </c>
      <c r="H178" s="495">
        <v>564.63333333333321</v>
      </c>
      <c r="I178" s="495">
        <v>577.11666666666656</v>
      </c>
      <c r="J178" s="495">
        <v>584.2833333333333</v>
      </c>
      <c r="K178" s="494">
        <v>569.95000000000005</v>
      </c>
      <c r="L178" s="494">
        <v>550.29999999999995</v>
      </c>
      <c r="M178" s="494">
        <v>37.832419999999999</v>
      </c>
    </row>
    <row r="179" spans="1:13">
      <c r="A179" s="254">
        <v>169</v>
      </c>
      <c r="B179" s="497" t="s">
        <v>366</v>
      </c>
      <c r="C179" s="494">
        <v>864.4</v>
      </c>
      <c r="D179" s="495">
        <v>865.36666666666679</v>
      </c>
      <c r="E179" s="495">
        <v>860.73333333333358</v>
      </c>
      <c r="F179" s="495">
        <v>857.06666666666683</v>
      </c>
      <c r="G179" s="495">
        <v>852.43333333333362</v>
      </c>
      <c r="H179" s="495">
        <v>869.03333333333353</v>
      </c>
      <c r="I179" s="495">
        <v>873.66666666666674</v>
      </c>
      <c r="J179" s="495">
        <v>877.33333333333348</v>
      </c>
      <c r="K179" s="494">
        <v>870</v>
      </c>
      <c r="L179" s="494">
        <v>861.7</v>
      </c>
      <c r="M179" s="494">
        <v>0.13719999999999999</v>
      </c>
    </row>
    <row r="180" spans="1:13">
      <c r="A180" s="254">
        <v>170</v>
      </c>
      <c r="B180" s="497" t="s">
        <v>242</v>
      </c>
      <c r="C180" s="494">
        <v>490.25</v>
      </c>
      <c r="D180" s="495">
        <v>494.05</v>
      </c>
      <c r="E180" s="495">
        <v>483.70000000000005</v>
      </c>
      <c r="F180" s="495">
        <v>477.15000000000003</v>
      </c>
      <c r="G180" s="495">
        <v>466.80000000000007</v>
      </c>
      <c r="H180" s="495">
        <v>500.6</v>
      </c>
      <c r="I180" s="495">
        <v>510.95000000000005</v>
      </c>
      <c r="J180" s="495">
        <v>517.5</v>
      </c>
      <c r="K180" s="494">
        <v>504.4</v>
      </c>
      <c r="L180" s="494">
        <v>487.5</v>
      </c>
      <c r="M180" s="494">
        <v>0.93635000000000002</v>
      </c>
    </row>
    <row r="181" spans="1:13">
      <c r="A181" s="254">
        <v>171</v>
      </c>
      <c r="B181" s="497" t="s">
        <v>103</v>
      </c>
      <c r="C181" s="494">
        <v>695.4</v>
      </c>
      <c r="D181" s="495">
        <v>698.16666666666663</v>
      </c>
      <c r="E181" s="495">
        <v>691.43333333333328</v>
      </c>
      <c r="F181" s="495">
        <v>687.4666666666667</v>
      </c>
      <c r="G181" s="495">
        <v>680.73333333333335</v>
      </c>
      <c r="H181" s="495">
        <v>702.13333333333321</v>
      </c>
      <c r="I181" s="495">
        <v>708.86666666666656</v>
      </c>
      <c r="J181" s="495">
        <v>712.83333333333314</v>
      </c>
      <c r="K181" s="494">
        <v>704.9</v>
      </c>
      <c r="L181" s="494">
        <v>694.2</v>
      </c>
      <c r="M181" s="494">
        <v>8.9072999999999993</v>
      </c>
    </row>
    <row r="182" spans="1:13">
      <c r="A182" s="254">
        <v>172</v>
      </c>
      <c r="B182" s="497" t="s">
        <v>243</v>
      </c>
      <c r="C182" s="494">
        <v>509.05</v>
      </c>
      <c r="D182" s="495">
        <v>511.66666666666669</v>
      </c>
      <c r="E182" s="495">
        <v>505.43333333333339</v>
      </c>
      <c r="F182" s="495">
        <v>501.81666666666672</v>
      </c>
      <c r="G182" s="495">
        <v>495.58333333333343</v>
      </c>
      <c r="H182" s="495">
        <v>515.2833333333333</v>
      </c>
      <c r="I182" s="495">
        <v>521.51666666666665</v>
      </c>
      <c r="J182" s="495">
        <v>525.13333333333333</v>
      </c>
      <c r="K182" s="494">
        <v>517.9</v>
      </c>
      <c r="L182" s="494">
        <v>508.05</v>
      </c>
      <c r="M182" s="494">
        <v>0.48148999999999997</v>
      </c>
    </row>
    <row r="183" spans="1:13">
      <c r="A183" s="254">
        <v>173</v>
      </c>
      <c r="B183" s="497" t="s">
        <v>244</v>
      </c>
      <c r="C183" s="494">
        <v>1366.25</v>
      </c>
      <c r="D183" s="495">
        <v>1352.7666666666667</v>
      </c>
      <c r="E183" s="495">
        <v>1329.6833333333334</v>
      </c>
      <c r="F183" s="495">
        <v>1293.1166666666668</v>
      </c>
      <c r="G183" s="495">
        <v>1270.0333333333335</v>
      </c>
      <c r="H183" s="495">
        <v>1389.3333333333333</v>
      </c>
      <c r="I183" s="495">
        <v>1412.4166666666667</v>
      </c>
      <c r="J183" s="495">
        <v>1448.9833333333331</v>
      </c>
      <c r="K183" s="494">
        <v>1375.85</v>
      </c>
      <c r="L183" s="494">
        <v>1316.2</v>
      </c>
      <c r="M183" s="494">
        <v>10.86164</v>
      </c>
    </row>
    <row r="184" spans="1:13">
      <c r="A184" s="254">
        <v>174</v>
      </c>
      <c r="B184" s="497" t="s">
        <v>367</v>
      </c>
      <c r="C184" s="494">
        <v>325.60000000000002</v>
      </c>
      <c r="D184" s="495">
        <v>328.1</v>
      </c>
      <c r="E184" s="495">
        <v>321.60000000000002</v>
      </c>
      <c r="F184" s="495">
        <v>317.60000000000002</v>
      </c>
      <c r="G184" s="495">
        <v>311.10000000000002</v>
      </c>
      <c r="H184" s="495">
        <v>332.1</v>
      </c>
      <c r="I184" s="495">
        <v>338.6</v>
      </c>
      <c r="J184" s="495">
        <v>342.6</v>
      </c>
      <c r="K184" s="494">
        <v>334.6</v>
      </c>
      <c r="L184" s="494">
        <v>324.10000000000002</v>
      </c>
      <c r="M184" s="494">
        <v>16.702169999999999</v>
      </c>
    </row>
    <row r="185" spans="1:13">
      <c r="A185" s="254">
        <v>175</v>
      </c>
      <c r="B185" s="497" t="s">
        <v>245</v>
      </c>
      <c r="C185" s="494">
        <v>675.3</v>
      </c>
      <c r="D185" s="495">
        <v>674</v>
      </c>
      <c r="E185" s="495">
        <v>659.3</v>
      </c>
      <c r="F185" s="495">
        <v>643.29999999999995</v>
      </c>
      <c r="G185" s="495">
        <v>628.59999999999991</v>
      </c>
      <c r="H185" s="495">
        <v>690</v>
      </c>
      <c r="I185" s="495">
        <v>704.7</v>
      </c>
      <c r="J185" s="495">
        <v>720.7</v>
      </c>
      <c r="K185" s="494">
        <v>688.7</v>
      </c>
      <c r="L185" s="494">
        <v>658</v>
      </c>
      <c r="M185" s="494">
        <v>33.504150000000003</v>
      </c>
    </row>
    <row r="186" spans="1:13">
      <c r="A186" s="254">
        <v>176</v>
      </c>
      <c r="B186" s="497" t="s">
        <v>104</v>
      </c>
      <c r="C186" s="494">
        <v>1312.35</v>
      </c>
      <c r="D186" s="495">
        <v>1306.1166666666666</v>
      </c>
      <c r="E186" s="495">
        <v>1291.2333333333331</v>
      </c>
      <c r="F186" s="495">
        <v>1270.1166666666666</v>
      </c>
      <c r="G186" s="495">
        <v>1255.2333333333331</v>
      </c>
      <c r="H186" s="495">
        <v>1327.2333333333331</v>
      </c>
      <c r="I186" s="495">
        <v>1342.1166666666668</v>
      </c>
      <c r="J186" s="495">
        <v>1363.2333333333331</v>
      </c>
      <c r="K186" s="494">
        <v>1321</v>
      </c>
      <c r="L186" s="494">
        <v>1285</v>
      </c>
      <c r="M186" s="494">
        <v>12.335459999999999</v>
      </c>
    </row>
    <row r="187" spans="1:13">
      <c r="A187" s="254">
        <v>177</v>
      </c>
      <c r="B187" s="497" t="s">
        <v>368</v>
      </c>
      <c r="C187" s="494">
        <v>307.55</v>
      </c>
      <c r="D187" s="495">
        <v>300.3</v>
      </c>
      <c r="E187" s="495">
        <v>289.65000000000003</v>
      </c>
      <c r="F187" s="495">
        <v>271.75</v>
      </c>
      <c r="G187" s="495">
        <v>261.10000000000002</v>
      </c>
      <c r="H187" s="495">
        <v>318.20000000000005</v>
      </c>
      <c r="I187" s="495">
        <v>328.85</v>
      </c>
      <c r="J187" s="495">
        <v>346.75000000000006</v>
      </c>
      <c r="K187" s="494">
        <v>310.95</v>
      </c>
      <c r="L187" s="494">
        <v>282.39999999999998</v>
      </c>
      <c r="M187" s="494">
        <v>4.1847200000000004</v>
      </c>
    </row>
    <row r="188" spans="1:13">
      <c r="A188" s="254">
        <v>178</v>
      </c>
      <c r="B188" s="497" t="s">
        <v>369</v>
      </c>
      <c r="C188" s="494">
        <v>131.85</v>
      </c>
      <c r="D188" s="495">
        <v>131.69999999999999</v>
      </c>
      <c r="E188" s="495">
        <v>127.69999999999999</v>
      </c>
      <c r="F188" s="495">
        <v>123.55</v>
      </c>
      <c r="G188" s="495">
        <v>119.55</v>
      </c>
      <c r="H188" s="495">
        <v>135.84999999999997</v>
      </c>
      <c r="I188" s="495">
        <v>139.84999999999997</v>
      </c>
      <c r="J188" s="495">
        <v>143.99999999999997</v>
      </c>
      <c r="K188" s="494">
        <v>135.69999999999999</v>
      </c>
      <c r="L188" s="494">
        <v>127.55</v>
      </c>
      <c r="M188" s="494">
        <v>26.400069999999999</v>
      </c>
    </row>
    <row r="189" spans="1:13">
      <c r="A189" s="254">
        <v>179</v>
      </c>
      <c r="B189" s="497" t="s">
        <v>370</v>
      </c>
      <c r="C189" s="494">
        <v>917.55</v>
      </c>
      <c r="D189" s="495">
        <v>901.7166666666667</v>
      </c>
      <c r="E189" s="495">
        <v>879.43333333333339</v>
      </c>
      <c r="F189" s="495">
        <v>841.31666666666672</v>
      </c>
      <c r="G189" s="495">
        <v>819.03333333333342</v>
      </c>
      <c r="H189" s="495">
        <v>939.83333333333337</v>
      </c>
      <c r="I189" s="495">
        <v>962.11666666666667</v>
      </c>
      <c r="J189" s="495">
        <v>1000.2333333333333</v>
      </c>
      <c r="K189" s="494">
        <v>924</v>
      </c>
      <c r="L189" s="494">
        <v>863.6</v>
      </c>
      <c r="M189" s="494">
        <v>1.26756</v>
      </c>
    </row>
    <row r="190" spans="1:13">
      <c r="A190" s="254">
        <v>180</v>
      </c>
      <c r="B190" s="497" t="s">
        <v>371</v>
      </c>
      <c r="C190" s="494">
        <v>422.25</v>
      </c>
      <c r="D190" s="495">
        <v>421.76666666666665</v>
      </c>
      <c r="E190" s="495">
        <v>413.68333333333328</v>
      </c>
      <c r="F190" s="495">
        <v>405.11666666666662</v>
      </c>
      <c r="G190" s="495">
        <v>397.03333333333325</v>
      </c>
      <c r="H190" s="495">
        <v>430.33333333333331</v>
      </c>
      <c r="I190" s="495">
        <v>438.41666666666669</v>
      </c>
      <c r="J190" s="495">
        <v>446.98333333333335</v>
      </c>
      <c r="K190" s="494">
        <v>429.85</v>
      </c>
      <c r="L190" s="494">
        <v>413.2</v>
      </c>
      <c r="M190" s="494">
        <v>8.0705299999999998</v>
      </c>
    </row>
    <row r="191" spans="1:13">
      <c r="A191" s="254">
        <v>181</v>
      </c>
      <c r="B191" s="497" t="s">
        <v>743</v>
      </c>
      <c r="C191" s="494">
        <v>132.15</v>
      </c>
      <c r="D191" s="495">
        <v>132.11666666666665</v>
      </c>
      <c r="E191" s="495">
        <v>129.73333333333329</v>
      </c>
      <c r="F191" s="495">
        <v>127.31666666666663</v>
      </c>
      <c r="G191" s="495">
        <v>124.93333333333328</v>
      </c>
      <c r="H191" s="495">
        <v>134.5333333333333</v>
      </c>
      <c r="I191" s="495">
        <v>136.91666666666669</v>
      </c>
      <c r="J191" s="495">
        <v>139.33333333333331</v>
      </c>
      <c r="K191" s="494">
        <v>134.5</v>
      </c>
      <c r="L191" s="494">
        <v>129.69999999999999</v>
      </c>
      <c r="M191" s="494">
        <v>2.2779400000000001</v>
      </c>
    </row>
    <row r="192" spans="1:13">
      <c r="A192" s="254">
        <v>182</v>
      </c>
      <c r="B192" s="497" t="s">
        <v>773</v>
      </c>
      <c r="C192" s="494">
        <v>713</v>
      </c>
      <c r="D192" s="495">
        <v>719.6</v>
      </c>
      <c r="E192" s="495">
        <v>701.80000000000007</v>
      </c>
      <c r="F192" s="495">
        <v>690.6</v>
      </c>
      <c r="G192" s="495">
        <v>672.80000000000007</v>
      </c>
      <c r="H192" s="495">
        <v>730.80000000000007</v>
      </c>
      <c r="I192" s="495">
        <v>748.6</v>
      </c>
      <c r="J192" s="495">
        <v>759.80000000000007</v>
      </c>
      <c r="K192" s="494">
        <v>737.4</v>
      </c>
      <c r="L192" s="494">
        <v>708.4</v>
      </c>
      <c r="M192" s="494">
        <v>0.60677999999999999</v>
      </c>
    </row>
    <row r="193" spans="1:13">
      <c r="A193" s="254">
        <v>183</v>
      </c>
      <c r="B193" s="497" t="s">
        <v>372</v>
      </c>
      <c r="C193" s="494">
        <v>545.75</v>
      </c>
      <c r="D193" s="495">
        <v>551.41666666666663</v>
      </c>
      <c r="E193" s="495">
        <v>537.83333333333326</v>
      </c>
      <c r="F193" s="495">
        <v>529.91666666666663</v>
      </c>
      <c r="G193" s="495">
        <v>516.33333333333326</v>
      </c>
      <c r="H193" s="495">
        <v>559.33333333333326</v>
      </c>
      <c r="I193" s="495">
        <v>572.91666666666652</v>
      </c>
      <c r="J193" s="495">
        <v>580.83333333333326</v>
      </c>
      <c r="K193" s="494">
        <v>565</v>
      </c>
      <c r="L193" s="494">
        <v>543.5</v>
      </c>
      <c r="M193" s="494">
        <v>16.732589999999998</v>
      </c>
    </row>
    <row r="194" spans="1:13">
      <c r="A194" s="254">
        <v>184</v>
      </c>
      <c r="B194" s="497" t="s">
        <v>373</v>
      </c>
      <c r="C194" s="494">
        <v>55.55</v>
      </c>
      <c r="D194" s="495">
        <v>55.4</v>
      </c>
      <c r="E194" s="495">
        <v>54.4</v>
      </c>
      <c r="F194" s="495">
        <v>53.25</v>
      </c>
      <c r="G194" s="495">
        <v>52.25</v>
      </c>
      <c r="H194" s="495">
        <v>56.55</v>
      </c>
      <c r="I194" s="495">
        <v>57.55</v>
      </c>
      <c r="J194" s="495">
        <v>58.699999999999996</v>
      </c>
      <c r="K194" s="494">
        <v>56.4</v>
      </c>
      <c r="L194" s="494">
        <v>54.25</v>
      </c>
      <c r="M194" s="494">
        <v>9.7287099999999995</v>
      </c>
    </row>
    <row r="195" spans="1:13">
      <c r="A195" s="254">
        <v>185</v>
      </c>
      <c r="B195" s="497" t="s">
        <v>374</v>
      </c>
      <c r="C195" s="494">
        <v>310.2</v>
      </c>
      <c r="D195" s="495">
        <v>310.05</v>
      </c>
      <c r="E195" s="495">
        <v>307.60000000000002</v>
      </c>
      <c r="F195" s="495">
        <v>305</v>
      </c>
      <c r="G195" s="495">
        <v>302.55</v>
      </c>
      <c r="H195" s="495">
        <v>312.65000000000003</v>
      </c>
      <c r="I195" s="495">
        <v>315.09999999999997</v>
      </c>
      <c r="J195" s="495">
        <v>317.70000000000005</v>
      </c>
      <c r="K195" s="494">
        <v>312.5</v>
      </c>
      <c r="L195" s="494">
        <v>307.45</v>
      </c>
      <c r="M195" s="494">
        <v>4.4450099999999999</v>
      </c>
    </row>
    <row r="196" spans="1:13">
      <c r="A196" s="254">
        <v>186</v>
      </c>
      <c r="B196" s="497" t="s">
        <v>375</v>
      </c>
      <c r="C196" s="494">
        <v>93.15</v>
      </c>
      <c r="D196" s="495">
        <v>93.88333333333334</v>
      </c>
      <c r="E196" s="495">
        <v>92.066666666666677</v>
      </c>
      <c r="F196" s="495">
        <v>90.983333333333334</v>
      </c>
      <c r="G196" s="495">
        <v>89.166666666666671</v>
      </c>
      <c r="H196" s="495">
        <v>94.966666666666683</v>
      </c>
      <c r="I196" s="495">
        <v>96.783333333333346</v>
      </c>
      <c r="J196" s="495">
        <v>97.866666666666688</v>
      </c>
      <c r="K196" s="494">
        <v>95.7</v>
      </c>
      <c r="L196" s="494">
        <v>92.8</v>
      </c>
      <c r="M196" s="494">
        <v>2.2058900000000001</v>
      </c>
    </row>
    <row r="197" spans="1:13">
      <c r="A197" s="254">
        <v>187</v>
      </c>
      <c r="B197" s="497" t="s">
        <v>376</v>
      </c>
      <c r="C197" s="494">
        <v>92.05</v>
      </c>
      <c r="D197" s="495">
        <v>92.883333333333326</v>
      </c>
      <c r="E197" s="495">
        <v>90.966666666666654</v>
      </c>
      <c r="F197" s="495">
        <v>89.883333333333326</v>
      </c>
      <c r="G197" s="495">
        <v>87.966666666666654</v>
      </c>
      <c r="H197" s="495">
        <v>93.966666666666654</v>
      </c>
      <c r="I197" s="495">
        <v>95.88333333333334</v>
      </c>
      <c r="J197" s="495">
        <v>96.966666666666654</v>
      </c>
      <c r="K197" s="494">
        <v>94.8</v>
      </c>
      <c r="L197" s="494">
        <v>91.8</v>
      </c>
      <c r="M197" s="494">
        <v>10.481859999999999</v>
      </c>
    </row>
    <row r="198" spans="1:13">
      <c r="A198" s="254">
        <v>188</v>
      </c>
      <c r="B198" s="497" t="s">
        <v>246</v>
      </c>
      <c r="C198" s="494">
        <v>255.7</v>
      </c>
      <c r="D198" s="495">
        <v>255.29999999999998</v>
      </c>
      <c r="E198" s="495">
        <v>251.79999999999995</v>
      </c>
      <c r="F198" s="495">
        <v>247.89999999999998</v>
      </c>
      <c r="G198" s="495">
        <v>244.39999999999995</v>
      </c>
      <c r="H198" s="495">
        <v>259.19999999999993</v>
      </c>
      <c r="I198" s="495">
        <v>262.70000000000005</v>
      </c>
      <c r="J198" s="495">
        <v>266.59999999999997</v>
      </c>
      <c r="K198" s="494">
        <v>258.8</v>
      </c>
      <c r="L198" s="494">
        <v>251.4</v>
      </c>
      <c r="M198" s="494">
        <v>4.0467599999999999</v>
      </c>
    </row>
    <row r="199" spans="1:13">
      <c r="A199" s="254">
        <v>189</v>
      </c>
      <c r="B199" s="497" t="s">
        <v>377</v>
      </c>
      <c r="C199" s="494">
        <v>696.2</v>
      </c>
      <c r="D199" s="495">
        <v>698.70000000000016</v>
      </c>
      <c r="E199" s="495">
        <v>689.45000000000027</v>
      </c>
      <c r="F199" s="495">
        <v>682.70000000000016</v>
      </c>
      <c r="G199" s="495">
        <v>673.45000000000027</v>
      </c>
      <c r="H199" s="495">
        <v>705.45000000000027</v>
      </c>
      <c r="I199" s="495">
        <v>714.7</v>
      </c>
      <c r="J199" s="495">
        <v>721.45000000000027</v>
      </c>
      <c r="K199" s="494">
        <v>707.95</v>
      </c>
      <c r="L199" s="494">
        <v>691.95</v>
      </c>
      <c r="M199" s="494">
        <v>0.29959999999999998</v>
      </c>
    </row>
    <row r="200" spans="1:13">
      <c r="A200" s="254">
        <v>190</v>
      </c>
      <c r="B200" s="497" t="s">
        <v>247</v>
      </c>
      <c r="C200" s="494">
        <v>2094.4</v>
      </c>
      <c r="D200" s="495">
        <v>2108.9</v>
      </c>
      <c r="E200" s="495">
        <v>2037.8000000000002</v>
      </c>
      <c r="F200" s="495">
        <v>1981.2000000000003</v>
      </c>
      <c r="G200" s="495">
        <v>1910.1000000000004</v>
      </c>
      <c r="H200" s="495">
        <v>2165.5</v>
      </c>
      <c r="I200" s="495">
        <v>2236.5999999999995</v>
      </c>
      <c r="J200" s="495">
        <v>2293.1999999999998</v>
      </c>
      <c r="K200" s="494">
        <v>2180</v>
      </c>
      <c r="L200" s="494">
        <v>2052.3000000000002</v>
      </c>
      <c r="M200" s="494">
        <v>10.817460000000001</v>
      </c>
    </row>
    <row r="201" spans="1:13">
      <c r="A201" s="254">
        <v>191</v>
      </c>
      <c r="B201" s="497" t="s">
        <v>107</v>
      </c>
      <c r="C201" s="494">
        <v>928.8</v>
      </c>
      <c r="D201" s="495">
        <v>935.44999999999993</v>
      </c>
      <c r="E201" s="495">
        <v>916.39999999999986</v>
      </c>
      <c r="F201" s="495">
        <v>903.99999999999989</v>
      </c>
      <c r="G201" s="495">
        <v>884.94999999999982</v>
      </c>
      <c r="H201" s="495">
        <v>947.84999999999991</v>
      </c>
      <c r="I201" s="495">
        <v>966.89999999999986</v>
      </c>
      <c r="J201" s="495">
        <v>979.3</v>
      </c>
      <c r="K201" s="494">
        <v>954.5</v>
      </c>
      <c r="L201" s="494">
        <v>923.05</v>
      </c>
      <c r="M201" s="494">
        <v>196.19972000000001</v>
      </c>
    </row>
    <row r="202" spans="1:13">
      <c r="A202" s="254">
        <v>192</v>
      </c>
      <c r="B202" s="497" t="s">
        <v>248</v>
      </c>
      <c r="C202" s="494">
        <v>2832.4</v>
      </c>
      <c r="D202" s="495">
        <v>2834.4666666666667</v>
      </c>
      <c r="E202" s="495">
        <v>2810.9333333333334</v>
      </c>
      <c r="F202" s="495">
        <v>2789.4666666666667</v>
      </c>
      <c r="G202" s="495">
        <v>2765.9333333333334</v>
      </c>
      <c r="H202" s="495">
        <v>2855.9333333333334</v>
      </c>
      <c r="I202" s="495">
        <v>2879.4666666666672</v>
      </c>
      <c r="J202" s="495">
        <v>2900.9333333333334</v>
      </c>
      <c r="K202" s="494">
        <v>2858</v>
      </c>
      <c r="L202" s="494">
        <v>2813</v>
      </c>
      <c r="M202" s="494">
        <v>1.2449300000000001</v>
      </c>
    </row>
    <row r="203" spans="1:13">
      <c r="A203" s="254">
        <v>193</v>
      </c>
      <c r="B203" s="497" t="s">
        <v>109</v>
      </c>
      <c r="C203" s="494">
        <v>1404.8</v>
      </c>
      <c r="D203" s="495">
        <v>1412.1833333333334</v>
      </c>
      <c r="E203" s="495">
        <v>1395.3666666666668</v>
      </c>
      <c r="F203" s="495">
        <v>1385.9333333333334</v>
      </c>
      <c r="G203" s="495">
        <v>1369.1166666666668</v>
      </c>
      <c r="H203" s="495">
        <v>1421.6166666666668</v>
      </c>
      <c r="I203" s="495">
        <v>1438.4333333333334</v>
      </c>
      <c r="J203" s="495">
        <v>1447.8666666666668</v>
      </c>
      <c r="K203" s="494">
        <v>1429</v>
      </c>
      <c r="L203" s="494">
        <v>1402.75</v>
      </c>
      <c r="M203" s="494">
        <v>150.85476</v>
      </c>
    </row>
    <row r="204" spans="1:13">
      <c r="A204" s="254">
        <v>194</v>
      </c>
      <c r="B204" s="497" t="s">
        <v>249</v>
      </c>
      <c r="C204" s="494">
        <v>704.45</v>
      </c>
      <c r="D204" s="495">
        <v>699.93333333333339</v>
      </c>
      <c r="E204" s="495">
        <v>691.71666666666681</v>
      </c>
      <c r="F204" s="495">
        <v>678.98333333333346</v>
      </c>
      <c r="G204" s="495">
        <v>670.76666666666688</v>
      </c>
      <c r="H204" s="495">
        <v>712.66666666666674</v>
      </c>
      <c r="I204" s="495">
        <v>720.88333333333344</v>
      </c>
      <c r="J204" s="495">
        <v>733.61666666666667</v>
      </c>
      <c r="K204" s="494">
        <v>708.15</v>
      </c>
      <c r="L204" s="494">
        <v>687.2</v>
      </c>
      <c r="M204" s="494">
        <v>32.746600000000001</v>
      </c>
    </row>
    <row r="205" spans="1:13">
      <c r="A205" s="254">
        <v>195</v>
      </c>
      <c r="B205" s="497" t="s">
        <v>382</v>
      </c>
      <c r="C205" s="494">
        <v>26.85</v>
      </c>
      <c r="D205" s="495">
        <v>27.25</v>
      </c>
      <c r="E205" s="495">
        <v>26.25</v>
      </c>
      <c r="F205" s="495">
        <v>25.65</v>
      </c>
      <c r="G205" s="495">
        <v>24.65</v>
      </c>
      <c r="H205" s="495">
        <v>27.85</v>
      </c>
      <c r="I205" s="495">
        <v>28.85</v>
      </c>
      <c r="J205" s="495">
        <v>29.450000000000003</v>
      </c>
      <c r="K205" s="494">
        <v>28.25</v>
      </c>
      <c r="L205" s="494">
        <v>26.65</v>
      </c>
      <c r="M205" s="494">
        <v>69.408249999999995</v>
      </c>
    </row>
    <row r="206" spans="1:13">
      <c r="A206" s="254">
        <v>196</v>
      </c>
      <c r="B206" s="497" t="s">
        <v>378</v>
      </c>
      <c r="C206" s="494">
        <v>22.05</v>
      </c>
      <c r="D206" s="495">
        <v>22.05</v>
      </c>
      <c r="E206" s="495">
        <v>21.650000000000002</v>
      </c>
      <c r="F206" s="495">
        <v>21.25</v>
      </c>
      <c r="G206" s="495">
        <v>20.85</v>
      </c>
      <c r="H206" s="495">
        <v>22.450000000000003</v>
      </c>
      <c r="I206" s="495">
        <v>22.85</v>
      </c>
      <c r="J206" s="495">
        <v>23.250000000000004</v>
      </c>
      <c r="K206" s="494">
        <v>22.45</v>
      </c>
      <c r="L206" s="494">
        <v>21.65</v>
      </c>
      <c r="M206" s="494">
        <v>171.52097000000001</v>
      </c>
    </row>
    <row r="207" spans="1:13">
      <c r="A207" s="254">
        <v>197</v>
      </c>
      <c r="B207" s="497" t="s">
        <v>379</v>
      </c>
      <c r="C207" s="494">
        <v>785.2</v>
      </c>
      <c r="D207" s="495">
        <v>784.4666666666667</v>
      </c>
      <c r="E207" s="495">
        <v>756.23333333333335</v>
      </c>
      <c r="F207" s="495">
        <v>727.26666666666665</v>
      </c>
      <c r="G207" s="495">
        <v>699.0333333333333</v>
      </c>
      <c r="H207" s="495">
        <v>813.43333333333339</v>
      </c>
      <c r="I207" s="495">
        <v>841.66666666666674</v>
      </c>
      <c r="J207" s="495">
        <v>870.63333333333344</v>
      </c>
      <c r="K207" s="494">
        <v>812.7</v>
      </c>
      <c r="L207" s="494">
        <v>755.5</v>
      </c>
      <c r="M207" s="494">
        <v>4.4205899999999998</v>
      </c>
    </row>
    <row r="208" spans="1:13">
      <c r="A208" s="254">
        <v>198</v>
      </c>
      <c r="B208" s="497" t="s">
        <v>105</v>
      </c>
      <c r="C208" s="494">
        <v>1000.1</v>
      </c>
      <c r="D208" s="495">
        <v>1001.3166666666666</v>
      </c>
      <c r="E208" s="495">
        <v>988.83333333333326</v>
      </c>
      <c r="F208" s="495">
        <v>977.56666666666661</v>
      </c>
      <c r="G208" s="495">
        <v>965.08333333333326</v>
      </c>
      <c r="H208" s="495">
        <v>1012.5833333333333</v>
      </c>
      <c r="I208" s="495">
        <v>1025.0666666666666</v>
      </c>
      <c r="J208" s="495">
        <v>1036.3333333333333</v>
      </c>
      <c r="K208" s="494">
        <v>1013.8</v>
      </c>
      <c r="L208" s="494">
        <v>990.05</v>
      </c>
      <c r="M208" s="494">
        <v>15.269819999999999</v>
      </c>
    </row>
    <row r="209" spans="1:13">
      <c r="A209" s="254">
        <v>199</v>
      </c>
      <c r="B209" s="497" t="s">
        <v>380</v>
      </c>
      <c r="C209" s="494">
        <v>233.3</v>
      </c>
      <c r="D209" s="495">
        <v>233.06666666666669</v>
      </c>
      <c r="E209" s="495">
        <v>230.33333333333337</v>
      </c>
      <c r="F209" s="495">
        <v>227.36666666666667</v>
      </c>
      <c r="G209" s="495">
        <v>224.63333333333335</v>
      </c>
      <c r="H209" s="495">
        <v>236.03333333333339</v>
      </c>
      <c r="I209" s="495">
        <v>238.76666666666668</v>
      </c>
      <c r="J209" s="495">
        <v>241.73333333333341</v>
      </c>
      <c r="K209" s="494">
        <v>235.8</v>
      </c>
      <c r="L209" s="494">
        <v>230.1</v>
      </c>
      <c r="M209" s="494">
        <v>1.0212300000000001</v>
      </c>
    </row>
    <row r="210" spans="1:13">
      <c r="A210" s="254">
        <v>200</v>
      </c>
      <c r="B210" s="497" t="s">
        <v>381</v>
      </c>
      <c r="C210" s="494">
        <v>340.9</v>
      </c>
      <c r="D210" s="495">
        <v>342.91666666666669</v>
      </c>
      <c r="E210" s="495">
        <v>333.58333333333337</v>
      </c>
      <c r="F210" s="495">
        <v>326.26666666666671</v>
      </c>
      <c r="G210" s="495">
        <v>316.93333333333339</v>
      </c>
      <c r="H210" s="495">
        <v>350.23333333333335</v>
      </c>
      <c r="I210" s="495">
        <v>359.56666666666672</v>
      </c>
      <c r="J210" s="495">
        <v>366.88333333333333</v>
      </c>
      <c r="K210" s="494">
        <v>352.25</v>
      </c>
      <c r="L210" s="494">
        <v>335.6</v>
      </c>
      <c r="M210" s="494">
        <v>4.1793899999999997</v>
      </c>
    </row>
    <row r="211" spans="1:13">
      <c r="A211" s="254">
        <v>201</v>
      </c>
      <c r="B211" s="497" t="s">
        <v>110</v>
      </c>
      <c r="C211" s="494">
        <v>2864.55</v>
      </c>
      <c r="D211" s="495">
        <v>2857.65</v>
      </c>
      <c r="E211" s="495">
        <v>2836.9</v>
      </c>
      <c r="F211" s="495">
        <v>2809.25</v>
      </c>
      <c r="G211" s="495">
        <v>2788.5</v>
      </c>
      <c r="H211" s="495">
        <v>2885.3</v>
      </c>
      <c r="I211" s="495">
        <v>2906.05</v>
      </c>
      <c r="J211" s="495">
        <v>2933.7000000000003</v>
      </c>
      <c r="K211" s="494">
        <v>2878.4</v>
      </c>
      <c r="L211" s="494">
        <v>2830</v>
      </c>
      <c r="M211" s="494">
        <v>8.3113299999999999</v>
      </c>
    </row>
    <row r="212" spans="1:13">
      <c r="A212" s="254">
        <v>202</v>
      </c>
      <c r="B212" s="497" t="s">
        <v>383</v>
      </c>
      <c r="C212" s="494">
        <v>45</v>
      </c>
      <c r="D212" s="495">
        <v>45.016666666666673</v>
      </c>
      <c r="E212" s="495">
        <v>44.183333333333344</v>
      </c>
      <c r="F212" s="495">
        <v>43.366666666666674</v>
      </c>
      <c r="G212" s="495">
        <v>42.533333333333346</v>
      </c>
      <c r="H212" s="495">
        <v>45.833333333333343</v>
      </c>
      <c r="I212" s="495">
        <v>46.666666666666671</v>
      </c>
      <c r="J212" s="495">
        <v>47.483333333333341</v>
      </c>
      <c r="K212" s="494">
        <v>45.85</v>
      </c>
      <c r="L212" s="494">
        <v>44.2</v>
      </c>
      <c r="M212" s="494">
        <v>51.742809999999999</v>
      </c>
    </row>
    <row r="213" spans="1:13">
      <c r="A213" s="254">
        <v>203</v>
      </c>
      <c r="B213" s="497" t="s">
        <v>112</v>
      </c>
      <c r="C213" s="494">
        <v>348.35</v>
      </c>
      <c r="D213" s="495">
        <v>350.7</v>
      </c>
      <c r="E213" s="495">
        <v>343.15</v>
      </c>
      <c r="F213" s="495">
        <v>337.95</v>
      </c>
      <c r="G213" s="495">
        <v>330.4</v>
      </c>
      <c r="H213" s="495">
        <v>355.9</v>
      </c>
      <c r="I213" s="495">
        <v>363.45000000000005</v>
      </c>
      <c r="J213" s="495">
        <v>368.65</v>
      </c>
      <c r="K213" s="494">
        <v>358.25</v>
      </c>
      <c r="L213" s="494">
        <v>345.5</v>
      </c>
      <c r="M213" s="494">
        <v>164.72269</v>
      </c>
    </row>
    <row r="214" spans="1:13">
      <c r="A214" s="254">
        <v>204</v>
      </c>
      <c r="B214" s="497" t="s">
        <v>384</v>
      </c>
      <c r="C214" s="494">
        <v>954.3</v>
      </c>
      <c r="D214" s="495">
        <v>956.76666666666677</v>
      </c>
      <c r="E214" s="495">
        <v>948.53333333333353</v>
      </c>
      <c r="F214" s="495">
        <v>942.76666666666677</v>
      </c>
      <c r="G214" s="495">
        <v>934.53333333333353</v>
      </c>
      <c r="H214" s="495">
        <v>962.53333333333353</v>
      </c>
      <c r="I214" s="495">
        <v>970.76666666666688</v>
      </c>
      <c r="J214" s="495">
        <v>976.53333333333353</v>
      </c>
      <c r="K214" s="494">
        <v>965</v>
      </c>
      <c r="L214" s="494">
        <v>951</v>
      </c>
      <c r="M214" s="494">
        <v>0.68522000000000005</v>
      </c>
    </row>
    <row r="215" spans="1:13">
      <c r="A215" s="254">
        <v>205</v>
      </c>
      <c r="B215" s="497" t="s">
        <v>385</v>
      </c>
      <c r="C215" s="494">
        <v>138.5</v>
      </c>
      <c r="D215" s="495">
        <v>139.61666666666667</v>
      </c>
      <c r="E215" s="495">
        <v>136.38333333333335</v>
      </c>
      <c r="F215" s="495">
        <v>134.26666666666668</v>
      </c>
      <c r="G215" s="495">
        <v>131.03333333333336</v>
      </c>
      <c r="H215" s="495">
        <v>141.73333333333335</v>
      </c>
      <c r="I215" s="495">
        <v>144.9666666666667</v>
      </c>
      <c r="J215" s="495">
        <v>147.08333333333334</v>
      </c>
      <c r="K215" s="494">
        <v>142.85</v>
      </c>
      <c r="L215" s="494">
        <v>137.5</v>
      </c>
      <c r="M215" s="494">
        <v>38.77317</v>
      </c>
    </row>
    <row r="216" spans="1:13">
      <c r="A216" s="254">
        <v>206</v>
      </c>
      <c r="B216" s="497" t="s">
        <v>113</v>
      </c>
      <c r="C216" s="494">
        <v>232.5</v>
      </c>
      <c r="D216" s="495">
        <v>232.6</v>
      </c>
      <c r="E216" s="495">
        <v>230.39999999999998</v>
      </c>
      <c r="F216" s="495">
        <v>228.29999999999998</v>
      </c>
      <c r="G216" s="495">
        <v>226.09999999999997</v>
      </c>
      <c r="H216" s="495">
        <v>234.7</v>
      </c>
      <c r="I216" s="495">
        <v>236.89999999999998</v>
      </c>
      <c r="J216" s="495">
        <v>239</v>
      </c>
      <c r="K216" s="494">
        <v>234.8</v>
      </c>
      <c r="L216" s="494">
        <v>230.5</v>
      </c>
      <c r="M216" s="494">
        <v>62.471780000000003</v>
      </c>
    </row>
    <row r="217" spans="1:13">
      <c r="A217" s="254">
        <v>207</v>
      </c>
      <c r="B217" s="497" t="s">
        <v>114</v>
      </c>
      <c r="C217" s="494">
        <v>2360.65</v>
      </c>
      <c r="D217" s="495">
        <v>2347.15</v>
      </c>
      <c r="E217" s="495">
        <v>2324.5</v>
      </c>
      <c r="F217" s="495">
        <v>2288.35</v>
      </c>
      <c r="G217" s="495">
        <v>2265.6999999999998</v>
      </c>
      <c r="H217" s="495">
        <v>2383.3000000000002</v>
      </c>
      <c r="I217" s="495">
        <v>2405.9500000000007</v>
      </c>
      <c r="J217" s="495">
        <v>2442.1000000000004</v>
      </c>
      <c r="K217" s="494">
        <v>2369.8000000000002</v>
      </c>
      <c r="L217" s="494">
        <v>2311</v>
      </c>
      <c r="M217" s="494">
        <v>19.468669999999999</v>
      </c>
    </row>
    <row r="218" spans="1:13">
      <c r="A218" s="254">
        <v>208</v>
      </c>
      <c r="B218" s="497" t="s">
        <v>250</v>
      </c>
      <c r="C218" s="494">
        <v>304.14999999999998</v>
      </c>
      <c r="D218" s="495">
        <v>305.16666666666669</v>
      </c>
      <c r="E218" s="495">
        <v>299.33333333333337</v>
      </c>
      <c r="F218" s="495">
        <v>294.51666666666671</v>
      </c>
      <c r="G218" s="495">
        <v>288.68333333333339</v>
      </c>
      <c r="H218" s="495">
        <v>309.98333333333335</v>
      </c>
      <c r="I218" s="495">
        <v>315.81666666666672</v>
      </c>
      <c r="J218" s="495">
        <v>320.63333333333333</v>
      </c>
      <c r="K218" s="494">
        <v>311</v>
      </c>
      <c r="L218" s="494">
        <v>300.35000000000002</v>
      </c>
      <c r="M218" s="494">
        <v>31.999289999999998</v>
      </c>
    </row>
    <row r="219" spans="1:13">
      <c r="A219" s="254">
        <v>209</v>
      </c>
      <c r="B219" s="497" t="s">
        <v>386</v>
      </c>
      <c r="C219" s="494">
        <v>43912.95</v>
      </c>
      <c r="D219" s="495">
        <v>43822.15</v>
      </c>
      <c r="E219" s="495">
        <v>43489.3</v>
      </c>
      <c r="F219" s="495">
        <v>43065.65</v>
      </c>
      <c r="G219" s="495">
        <v>42732.800000000003</v>
      </c>
      <c r="H219" s="495">
        <v>44245.8</v>
      </c>
      <c r="I219" s="495">
        <v>44578.649999999994</v>
      </c>
      <c r="J219" s="495">
        <v>45002.3</v>
      </c>
      <c r="K219" s="494">
        <v>44155</v>
      </c>
      <c r="L219" s="494">
        <v>43398.5</v>
      </c>
      <c r="M219" s="494">
        <v>2.2020000000000001E-2</v>
      </c>
    </row>
    <row r="220" spans="1:13">
      <c r="A220" s="254">
        <v>210</v>
      </c>
      <c r="B220" s="497" t="s">
        <v>251</v>
      </c>
      <c r="C220" s="494">
        <v>42.05</v>
      </c>
      <c r="D220" s="495">
        <v>42.15</v>
      </c>
      <c r="E220" s="495">
        <v>41.75</v>
      </c>
      <c r="F220" s="495">
        <v>41.45</v>
      </c>
      <c r="G220" s="495">
        <v>41.050000000000004</v>
      </c>
      <c r="H220" s="495">
        <v>42.449999999999996</v>
      </c>
      <c r="I220" s="495">
        <v>42.849999999999987</v>
      </c>
      <c r="J220" s="495">
        <v>43.149999999999991</v>
      </c>
      <c r="K220" s="494">
        <v>42.55</v>
      </c>
      <c r="L220" s="494">
        <v>41.85</v>
      </c>
      <c r="M220" s="494">
        <v>9.8915100000000002</v>
      </c>
    </row>
    <row r="221" spans="1:13">
      <c r="A221" s="254">
        <v>211</v>
      </c>
      <c r="B221" s="497" t="s">
        <v>108</v>
      </c>
      <c r="C221" s="494">
        <v>2509.8000000000002</v>
      </c>
      <c r="D221" s="495">
        <v>2509.0333333333333</v>
      </c>
      <c r="E221" s="495">
        <v>2483.9666666666667</v>
      </c>
      <c r="F221" s="495">
        <v>2458.1333333333332</v>
      </c>
      <c r="G221" s="495">
        <v>2433.0666666666666</v>
      </c>
      <c r="H221" s="495">
        <v>2534.8666666666668</v>
      </c>
      <c r="I221" s="495">
        <v>2559.9333333333334</v>
      </c>
      <c r="J221" s="495">
        <v>2585.7666666666669</v>
      </c>
      <c r="K221" s="494">
        <v>2534.1</v>
      </c>
      <c r="L221" s="494">
        <v>2483.1999999999998</v>
      </c>
      <c r="M221" s="494">
        <v>39.160879999999999</v>
      </c>
    </row>
    <row r="222" spans="1:13">
      <c r="A222" s="254">
        <v>212</v>
      </c>
      <c r="B222" s="497" t="s">
        <v>835</v>
      </c>
      <c r="C222" s="494">
        <v>276.10000000000002</v>
      </c>
      <c r="D222" s="495">
        <v>274.88333333333338</v>
      </c>
      <c r="E222" s="495">
        <v>270.76666666666677</v>
      </c>
      <c r="F222" s="495">
        <v>265.43333333333339</v>
      </c>
      <c r="G222" s="495">
        <v>261.31666666666678</v>
      </c>
      <c r="H222" s="495">
        <v>280.21666666666675</v>
      </c>
      <c r="I222" s="495">
        <v>284.33333333333343</v>
      </c>
      <c r="J222" s="495">
        <v>289.66666666666674</v>
      </c>
      <c r="K222" s="494">
        <v>279</v>
      </c>
      <c r="L222" s="494">
        <v>269.55</v>
      </c>
      <c r="M222" s="494">
        <v>0.74597999999999998</v>
      </c>
    </row>
    <row r="223" spans="1:13">
      <c r="A223" s="254">
        <v>213</v>
      </c>
      <c r="B223" s="497" t="s">
        <v>116</v>
      </c>
      <c r="C223" s="494">
        <v>591.1</v>
      </c>
      <c r="D223" s="495">
        <v>594.86666666666667</v>
      </c>
      <c r="E223" s="495">
        <v>584.23333333333335</v>
      </c>
      <c r="F223" s="495">
        <v>577.36666666666667</v>
      </c>
      <c r="G223" s="495">
        <v>566.73333333333335</v>
      </c>
      <c r="H223" s="495">
        <v>601.73333333333335</v>
      </c>
      <c r="I223" s="495">
        <v>612.36666666666679</v>
      </c>
      <c r="J223" s="495">
        <v>619.23333333333335</v>
      </c>
      <c r="K223" s="494">
        <v>605.5</v>
      </c>
      <c r="L223" s="494">
        <v>588</v>
      </c>
      <c r="M223" s="494">
        <v>625.84522000000004</v>
      </c>
    </row>
    <row r="224" spans="1:13">
      <c r="A224" s="254">
        <v>214</v>
      </c>
      <c r="B224" s="497" t="s">
        <v>252</v>
      </c>
      <c r="C224" s="494">
        <v>1451.6</v>
      </c>
      <c r="D224" s="495">
        <v>1434.6000000000001</v>
      </c>
      <c r="E224" s="495">
        <v>1407.0500000000002</v>
      </c>
      <c r="F224" s="495">
        <v>1362.5</v>
      </c>
      <c r="G224" s="495">
        <v>1334.95</v>
      </c>
      <c r="H224" s="495">
        <v>1479.1500000000003</v>
      </c>
      <c r="I224" s="495">
        <v>1506.7</v>
      </c>
      <c r="J224" s="495">
        <v>1551.2500000000005</v>
      </c>
      <c r="K224" s="494">
        <v>1462.15</v>
      </c>
      <c r="L224" s="494">
        <v>1390.05</v>
      </c>
      <c r="M224" s="494">
        <v>16.9895</v>
      </c>
    </row>
    <row r="225" spans="1:13">
      <c r="A225" s="254">
        <v>215</v>
      </c>
      <c r="B225" s="497" t="s">
        <v>117</v>
      </c>
      <c r="C225" s="494">
        <v>543.9</v>
      </c>
      <c r="D225" s="495">
        <v>532.38333333333333</v>
      </c>
      <c r="E225" s="495">
        <v>517.76666666666665</v>
      </c>
      <c r="F225" s="495">
        <v>491.63333333333333</v>
      </c>
      <c r="G225" s="495">
        <v>477.01666666666665</v>
      </c>
      <c r="H225" s="495">
        <v>558.51666666666665</v>
      </c>
      <c r="I225" s="495">
        <v>573.13333333333321</v>
      </c>
      <c r="J225" s="495">
        <v>599.26666666666665</v>
      </c>
      <c r="K225" s="494">
        <v>547</v>
      </c>
      <c r="L225" s="494">
        <v>506.25</v>
      </c>
      <c r="M225" s="494">
        <v>106.62743</v>
      </c>
    </row>
    <row r="226" spans="1:13">
      <c r="A226" s="254">
        <v>216</v>
      </c>
      <c r="B226" s="497" t="s">
        <v>387</v>
      </c>
      <c r="C226" s="494">
        <v>468.4</v>
      </c>
      <c r="D226" s="495">
        <v>467.3</v>
      </c>
      <c r="E226" s="495">
        <v>455.70000000000005</v>
      </c>
      <c r="F226" s="495">
        <v>443.00000000000006</v>
      </c>
      <c r="G226" s="495">
        <v>431.40000000000009</v>
      </c>
      <c r="H226" s="495">
        <v>480</v>
      </c>
      <c r="I226" s="495">
        <v>491.6</v>
      </c>
      <c r="J226" s="495">
        <v>504.29999999999995</v>
      </c>
      <c r="K226" s="494">
        <v>478.9</v>
      </c>
      <c r="L226" s="494">
        <v>454.6</v>
      </c>
      <c r="M226" s="494">
        <v>22.116350000000001</v>
      </c>
    </row>
    <row r="227" spans="1:13">
      <c r="A227" s="254">
        <v>217</v>
      </c>
      <c r="B227" s="497" t="s">
        <v>388</v>
      </c>
      <c r="C227" s="494">
        <v>3165.25</v>
      </c>
      <c r="D227" s="495">
        <v>3179.4166666666665</v>
      </c>
      <c r="E227" s="495">
        <v>3140.833333333333</v>
      </c>
      <c r="F227" s="495">
        <v>3116.4166666666665</v>
      </c>
      <c r="G227" s="495">
        <v>3077.833333333333</v>
      </c>
      <c r="H227" s="495">
        <v>3203.833333333333</v>
      </c>
      <c r="I227" s="495">
        <v>3242.4166666666661</v>
      </c>
      <c r="J227" s="495">
        <v>3266.833333333333</v>
      </c>
      <c r="K227" s="494">
        <v>3218</v>
      </c>
      <c r="L227" s="494">
        <v>3155</v>
      </c>
      <c r="M227" s="494">
        <v>1.6279999999999999E-2</v>
      </c>
    </row>
    <row r="228" spans="1:13">
      <c r="A228" s="254">
        <v>218</v>
      </c>
      <c r="B228" s="497" t="s">
        <v>253</v>
      </c>
      <c r="C228" s="494">
        <v>34.1</v>
      </c>
      <c r="D228" s="495">
        <v>34.266666666666673</v>
      </c>
      <c r="E228" s="495">
        <v>33.833333333333343</v>
      </c>
      <c r="F228" s="495">
        <v>33.56666666666667</v>
      </c>
      <c r="G228" s="495">
        <v>33.13333333333334</v>
      </c>
      <c r="H228" s="495">
        <v>34.533333333333346</v>
      </c>
      <c r="I228" s="495">
        <v>34.966666666666669</v>
      </c>
      <c r="J228" s="495">
        <v>35.233333333333348</v>
      </c>
      <c r="K228" s="494">
        <v>34.700000000000003</v>
      </c>
      <c r="L228" s="494">
        <v>34</v>
      </c>
      <c r="M228" s="494">
        <v>56.045769999999997</v>
      </c>
    </row>
    <row r="229" spans="1:13">
      <c r="A229" s="254">
        <v>219</v>
      </c>
      <c r="B229" s="497" t="s">
        <v>119</v>
      </c>
      <c r="C229" s="494">
        <v>52.25</v>
      </c>
      <c r="D229" s="495">
        <v>52.199999999999996</v>
      </c>
      <c r="E229" s="495">
        <v>51.649999999999991</v>
      </c>
      <c r="F229" s="495">
        <v>51.05</v>
      </c>
      <c r="G229" s="495">
        <v>50.499999999999993</v>
      </c>
      <c r="H229" s="495">
        <v>52.79999999999999</v>
      </c>
      <c r="I229" s="495">
        <v>53.349999999999987</v>
      </c>
      <c r="J229" s="495">
        <v>53.949999999999989</v>
      </c>
      <c r="K229" s="494">
        <v>52.75</v>
      </c>
      <c r="L229" s="494">
        <v>51.6</v>
      </c>
      <c r="M229" s="494">
        <v>365.90967000000001</v>
      </c>
    </row>
    <row r="230" spans="1:13">
      <c r="A230" s="254">
        <v>220</v>
      </c>
      <c r="B230" s="497" t="s">
        <v>389</v>
      </c>
      <c r="C230" s="494">
        <v>47.1</v>
      </c>
      <c r="D230" s="495">
        <v>47.050000000000004</v>
      </c>
      <c r="E230" s="495">
        <v>46.20000000000001</v>
      </c>
      <c r="F230" s="495">
        <v>45.300000000000004</v>
      </c>
      <c r="G230" s="495">
        <v>44.45000000000001</v>
      </c>
      <c r="H230" s="495">
        <v>47.95000000000001</v>
      </c>
      <c r="I230" s="495">
        <v>48.800000000000004</v>
      </c>
      <c r="J230" s="495">
        <v>49.70000000000001</v>
      </c>
      <c r="K230" s="494">
        <v>47.9</v>
      </c>
      <c r="L230" s="494">
        <v>46.15</v>
      </c>
      <c r="M230" s="494">
        <v>28.990359999999999</v>
      </c>
    </row>
    <row r="231" spans="1:13">
      <c r="A231" s="254">
        <v>221</v>
      </c>
      <c r="B231" s="497" t="s">
        <v>390</v>
      </c>
      <c r="C231" s="494">
        <v>972.5</v>
      </c>
      <c r="D231" s="495">
        <v>979.83333333333337</v>
      </c>
      <c r="E231" s="495">
        <v>957.76666666666677</v>
      </c>
      <c r="F231" s="495">
        <v>943.03333333333342</v>
      </c>
      <c r="G231" s="495">
        <v>920.96666666666681</v>
      </c>
      <c r="H231" s="495">
        <v>994.56666666666672</v>
      </c>
      <c r="I231" s="495">
        <v>1016.6333333333333</v>
      </c>
      <c r="J231" s="495">
        <v>1031.3666666666668</v>
      </c>
      <c r="K231" s="494">
        <v>1001.9</v>
      </c>
      <c r="L231" s="494">
        <v>965.1</v>
      </c>
      <c r="M231" s="494">
        <v>0.84082000000000001</v>
      </c>
    </row>
    <row r="232" spans="1:13">
      <c r="A232" s="254">
        <v>222</v>
      </c>
      <c r="B232" s="497" t="s">
        <v>391</v>
      </c>
      <c r="C232" s="494">
        <v>252.15</v>
      </c>
      <c r="D232" s="495">
        <v>251.04999999999998</v>
      </c>
      <c r="E232" s="495">
        <v>246.09999999999997</v>
      </c>
      <c r="F232" s="495">
        <v>240.04999999999998</v>
      </c>
      <c r="G232" s="495">
        <v>235.09999999999997</v>
      </c>
      <c r="H232" s="495">
        <v>257.09999999999997</v>
      </c>
      <c r="I232" s="495">
        <v>262.04999999999995</v>
      </c>
      <c r="J232" s="495">
        <v>268.09999999999997</v>
      </c>
      <c r="K232" s="494">
        <v>256</v>
      </c>
      <c r="L232" s="494">
        <v>245</v>
      </c>
      <c r="M232" s="494">
        <v>0.99746000000000001</v>
      </c>
    </row>
    <row r="233" spans="1:13">
      <c r="A233" s="254">
        <v>223</v>
      </c>
      <c r="B233" s="497" t="s">
        <v>746</v>
      </c>
      <c r="C233" s="494">
        <v>1110.45</v>
      </c>
      <c r="D233" s="495">
        <v>1107.9666666666665</v>
      </c>
      <c r="E233" s="495">
        <v>1087.9333333333329</v>
      </c>
      <c r="F233" s="495">
        <v>1065.4166666666665</v>
      </c>
      <c r="G233" s="495">
        <v>1045.383333333333</v>
      </c>
      <c r="H233" s="495">
        <v>1130.4833333333329</v>
      </c>
      <c r="I233" s="495">
        <v>1150.5166666666662</v>
      </c>
      <c r="J233" s="495">
        <v>1173.0333333333328</v>
      </c>
      <c r="K233" s="494">
        <v>1128</v>
      </c>
      <c r="L233" s="494">
        <v>1085.45</v>
      </c>
      <c r="M233" s="494">
        <v>4.7160000000000001E-2</v>
      </c>
    </row>
    <row r="234" spans="1:13">
      <c r="A234" s="254">
        <v>224</v>
      </c>
      <c r="B234" s="497" t="s">
        <v>750</v>
      </c>
      <c r="C234" s="494">
        <v>604.65</v>
      </c>
      <c r="D234" s="495">
        <v>607.69999999999993</v>
      </c>
      <c r="E234" s="495">
        <v>598.54999999999984</v>
      </c>
      <c r="F234" s="495">
        <v>592.44999999999993</v>
      </c>
      <c r="G234" s="495">
        <v>583.29999999999984</v>
      </c>
      <c r="H234" s="495">
        <v>613.79999999999984</v>
      </c>
      <c r="I234" s="495">
        <v>622.94999999999993</v>
      </c>
      <c r="J234" s="495">
        <v>629.04999999999984</v>
      </c>
      <c r="K234" s="494">
        <v>616.85</v>
      </c>
      <c r="L234" s="494">
        <v>601.6</v>
      </c>
      <c r="M234" s="494">
        <v>3.7558199999999999</v>
      </c>
    </row>
    <row r="235" spans="1:13">
      <c r="A235" s="254">
        <v>225</v>
      </c>
      <c r="B235" s="497" t="s">
        <v>392</v>
      </c>
      <c r="C235" s="494">
        <v>105</v>
      </c>
      <c r="D235" s="495">
        <v>105.25</v>
      </c>
      <c r="E235" s="495">
        <v>104.25</v>
      </c>
      <c r="F235" s="495">
        <v>103.5</v>
      </c>
      <c r="G235" s="495">
        <v>102.5</v>
      </c>
      <c r="H235" s="495">
        <v>106</v>
      </c>
      <c r="I235" s="495">
        <v>107</v>
      </c>
      <c r="J235" s="495">
        <v>107.75</v>
      </c>
      <c r="K235" s="494">
        <v>106.25</v>
      </c>
      <c r="L235" s="494">
        <v>104.5</v>
      </c>
      <c r="M235" s="494">
        <v>5.6983800000000002</v>
      </c>
    </row>
    <row r="236" spans="1:13">
      <c r="A236" s="254">
        <v>226</v>
      </c>
      <c r="B236" s="497" t="s">
        <v>393</v>
      </c>
      <c r="C236" s="494">
        <v>88</v>
      </c>
      <c r="D236" s="495">
        <v>88.283333333333346</v>
      </c>
      <c r="E236" s="495">
        <v>87.466666666666697</v>
      </c>
      <c r="F236" s="495">
        <v>86.933333333333351</v>
      </c>
      <c r="G236" s="495">
        <v>86.116666666666703</v>
      </c>
      <c r="H236" s="495">
        <v>88.816666666666691</v>
      </c>
      <c r="I236" s="495">
        <v>89.633333333333326</v>
      </c>
      <c r="J236" s="495">
        <v>90.166666666666686</v>
      </c>
      <c r="K236" s="494">
        <v>89.1</v>
      </c>
      <c r="L236" s="494">
        <v>87.75</v>
      </c>
      <c r="M236" s="494">
        <v>6.2407300000000001</v>
      </c>
    </row>
    <row r="237" spans="1:13">
      <c r="A237" s="254">
        <v>227</v>
      </c>
      <c r="B237" s="497" t="s">
        <v>126</v>
      </c>
      <c r="C237" s="494">
        <v>205.3</v>
      </c>
      <c r="D237" s="495">
        <v>205.58333333333334</v>
      </c>
      <c r="E237" s="495">
        <v>204.41666666666669</v>
      </c>
      <c r="F237" s="495">
        <v>203.53333333333333</v>
      </c>
      <c r="G237" s="495">
        <v>202.36666666666667</v>
      </c>
      <c r="H237" s="495">
        <v>206.4666666666667</v>
      </c>
      <c r="I237" s="495">
        <v>207.63333333333338</v>
      </c>
      <c r="J237" s="495">
        <v>208.51666666666671</v>
      </c>
      <c r="K237" s="494">
        <v>206.75</v>
      </c>
      <c r="L237" s="494">
        <v>204.7</v>
      </c>
      <c r="M237" s="494">
        <v>198.86214000000001</v>
      </c>
    </row>
    <row r="238" spans="1:13">
      <c r="A238" s="254">
        <v>228</v>
      </c>
      <c r="B238" s="497" t="s">
        <v>395</v>
      </c>
      <c r="C238" s="494">
        <v>106.1</v>
      </c>
      <c r="D238" s="495">
        <v>106.78333333333332</v>
      </c>
      <c r="E238" s="495">
        <v>105.01666666666664</v>
      </c>
      <c r="F238" s="495">
        <v>103.93333333333332</v>
      </c>
      <c r="G238" s="495">
        <v>102.16666666666664</v>
      </c>
      <c r="H238" s="495">
        <v>107.86666666666663</v>
      </c>
      <c r="I238" s="495">
        <v>109.63333333333331</v>
      </c>
      <c r="J238" s="495">
        <v>110.71666666666663</v>
      </c>
      <c r="K238" s="494">
        <v>108.55</v>
      </c>
      <c r="L238" s="494">
        <v>105.7</v>
      </c>
      <c r="M238" s="494">
        <v>2.48149</v>
      </c>
    </row>
    <row r="239" spans="1:13">
      <c r="A239" s="254">
        <v>229</v>
      </c>
      <c r="B239" s="497" t="s">
        <v>396</v>
      </c>
      <c r="C239" s="494">
        <v>166.4</v>
      </c>
      <c r="D239" s="495">
        <v>166.60000000000002</v>
      </c>
      <c r="E239" s="495">
        <v>164.90000000000003</v>
      </c>
      <c r="F239" s="495">
        <v>163.4</v>
      </c>
      <c r="G239" s="495">
        <v>161.70000000000002</v>
      </c>
      <c r="H239" s="495">
        <v>168.10000000000005</v>
      </c>
      <c r="I239" s="495">
        <v>169.80000000000004</v>
      </c>
      <c r="J239" s="495">
        <v>171.30000000000007</v>
      </c>
      <c r="K239" s="494">
        <v>168.3</v>
      </c>
      <c r="L239" s="494">
        <v>165.1</v>
      </c>
      <c r="M239" s="494">
        <v>13.58647</v>
      </c>
    </row>
    <row r="240" spans="1:13">
      <c r="A240" s="254">
        <v>230</v>
      </c>
      <c r="B240" s="497" t="s">
        <v>115</v>
      </c>
      <c r="C240" s="494">
        <v>179.25</v>
      </c>
      <c r="D240" s="495">
        <v>178.25</v>
      </c>
      <c r="E240" s="495">
        <v>175.1</v>
      </c>
      <c r="F240" s="495">
        <v>170.95</v>
      </c>
      <c r="G240" s="495">
        <v>167.79999999999998</v>
      </c>
      <c r="H240" s="495">
        <v>182.4</v>
      </c>
      <c r="I240" s="495">
        <v>185.54999999999998</v>
      </c>
      <c r="J240" s="495">
        <v>189.70000000000002</v>
      </c>
      <c r="K240" s="494">
        <v>181.4</v>
      </c>
      <c r="L240" s="494">
        <v>174.1</v>
      </c>
      <c r="M240" s="494">
        <v>106.35194</v>
      </c>
    </row>
    <row r="241" spans="1:13">
      <c r="A241" s="254">
        <v>231</v>
      </c>
      <c r="B241" s="497" t="s">
        <v>397</v>
      </c>
      <c r="C241" s="494">
        <v>82.05</v>
      </c>
      <c r="D241" s="495">
        <v>82.533333333333331</v>
      </c>
      <c r="E241" s="495">
        <v>80.666666666666657</v>
      </c>
      <c r="F241" s="495">
        <v>79.283333333333331</v>
      </c>
      <c r="G241" s="495">
        <v>77.416666666666657</v>
      </c>
      <c r="H241" s="495">
        <v>83.916666666666657</v>
      </c>
      <c r="I241" s="495">
        <v>85.783333333333331</v>
      </c>
      <c r="J241" s="495">
        <v>87.166666666666657</v>
      </c>
      <c r="K241" s="494">
        <v>84.4</v>
      </c>
      <c r="L241" s="494">
        <v>81.150000000000006</v>
      </c>
      <c r="M241" s="494">
        <v>123.85844</v>
      </c>
    </row>
    <row r="242" spans="1:13">
      <c r="A242" s="254">
        <v>232</v>
      </c>
      <c r="B242" s="497" t="s">
        <v>747</v>
      </c>
      <c r="C242" s="494">
        <v>8356.35</v>
      </c>
      <c r="D242" s="495">
        <v>8431.7166666666672</v>
      </c>
      <c r="E242" s="495">
        <v>8224.633333333335</v>
      </c>
      <c r="F242" s="495">
        <v>8092.9166666666679</v>
      </c>
      <c r="G242" s="495">
        <v>7885.8333333333358</v>
      </c>
      <c r="H242" s="495">
        <v>8563.4333333333343</v>
      </c>
      <c r="I242" s="495">
        <v>8770.5166666666664</v>
      </c>
      <c r="J242" s="495">
        <v>8902.2333333333336</v>
      </c>
      <c r="K242" s="494">
        <v>8638.7999999999993</v>
      </c>
      <c r="L242" s="494">
        <v>8300</v>
      </c>
      <c r="M242" s="494">
        <v>1.74997</v>
      </c>
    </row>
    <row r="243" spans="1:13">
      <c r="A243" s="254">
        <v>233</v>
      </c>
      <c r="B243" s="497" t="s">
        <v>254</v>
      </c>
      <c r="C243" s="494">
        <v>109.6</v>
      </c>
      <c r="D243" s="495">
        <v>109.01666666666667</v>
      </c>
      <c r="E243" s="495">
        <v>107.33333333333333</v>
      </c>
      <c r="F243" s="495">
        <v>105.06666666666666</v>
      </c>
      <c r="G243" s="495">
        <v>103.38333333333333</v>
      </c>
      <c r="H243" s="495">
        <v>111.28333333333333</v>
      </c>
      <c r="I243" s="495">
        <v>112.96666666666667</v>
      </c>
      <c r="J243" s="495">
        <v>115.23333333333333</v>
      </c>
      <c r="K243" s="494">
        <v>110.7</v>
      </c>
      <c r="L243" s="494">
        <v>106.75</v>
      </c>
      <c r="M243" s="494">
        <v>26.439979999999998</v>
      </c>
    </row>
    <row r="244" spans="1:13">
      <c r="A244" s="254">
        <v>234</v>
      </c>
      <c r="B244" s="497" t="s">
        <v>398</v>
      </c>
      <c r="C244" s="494">
        <v>376</v>
      </c>
      <c r="D244" s="495">
        <v>371.86666666666662</v>
      </c>
      <c r="E244" s="495">
        <v>363.93333333333322</v>
      </c>
      <c r="F244" s="495">
        <v>351.86666666666662</v>
      </c>
      <c r="G244" s="495">
        <v>343.93333333333322</v>
      </c>
      <c r="H244" s="495">
        <v>383.93333333333322</v>
      </c>
      <c r="I244" s="495">
        <v>391.86666666666662</v>
      </c>
      <c r="J244" s="495">
        <v>403.93333333333322</v>
      </c>
      <c r="K244" s="494">
        <v>379.8</v>
      </c>
      <c r="L244" s="494">
        <v>359.8</v>
      </c>
      <c r="M244" s="494">
        <v>36.939880000000002</v>
      </c>
    </row>
    <row r="245" spans="1:13">
      <c r="A245" s="254">
        <v>235</v>
      </c>
      <c r="B245" s="497" t="s">
        <v>255</v>
      </c>
      <c r="C245" s="494">
        <v>111.45</v>
      </c>
      <c r="D245" s="495">
        <v>109.68333333333334</v>
      </c>
      <c r="E245" s="495">
        <v>106.26666666666668</v>
      </c>
      <c r="F245" s="495">
        <v>101.08333333333334</v>
      </c>
      <c r="G245" s="495">
        <v>97.666666666666686</v>
      </c>
      <c r="H245" s="495">
        <v>114.86666666666667</v>
      </c>
      <c r="I245" s="495">
        <v>118.28333333333333</v>
      </c>
      <c r="J245" s="495">
        <v>123.46666666666667</v>
      </c>
      <c r="K245" s="494">
        <v>113.1</v>
      </c>
      <c r="L245" s="494">
        <v>104.5</v>
      </c>
      <c r="M245" s="494">
        <v>61.678780000000003</v>
      </c>
    </row>
    <row r="246" spans="1:13">
      <c r="A246" s="254">
        <v>236</v>
      </c>
      <c r="B246" s="497" t="s">
        <v>125</v>
      </c>
      <c r="C246" s="494">
        <v>88.2</v>
      </c>
      <c r="D246" s="495">
        <v>88.25</v>
      </c>
      <c r="E246" s="495">
        <v>87.7</v>
      </c>
      <c r="F246" s="495">
        <v>87.2</v>
      </c>
      <c r="G246" s="495">
        <v>86.65</v>
      </c>
      <c r="H246" s="495">
        <v>88.75</v>
      </c>
      <c r="I246" s="495">
        <v>89.300000000000011</v>
      </c>
      <c r="J246" s="495">
        <v>89.8</v>
      </c>
      <c r="K246" s="494">
        <v>88.8</v>
      </c>
      <c r="L246" s="494">
        <v>87.75</v>
      </c>
      <c r="M246" s="494">
        <v>70.666809999999998</v>
      </c>
    </row>
    <row r="247" spans="1:13">
      <c r="A247" s="254">
        <v>237</v>
      </c>
      <c r="B247" s="497" t="s">
        <v>399</v>
      </c>
      <c r="C247" s="494">
        <v>15.95</v>
      </c>
      <c r="D247" s="495">
        <v>16.016666666666669</v>
      </c>
      <c r="E247" s="495">
        <v>15.783333333333339</v>
      </c>
      <c r="F247" s="495">
        <v>15.616666666666669</v>
      </c>
      <c r="G247" s="495">
        <v>15.383333333333338</v>
      </c>
      <c r="H247" s="495">
        <v>16.183333333333337</v>
      </c>
      <c r="I247" s="495">
        <v>16.416666666666664</v>
      </c>
      <c r="J247" s="495">
        <v>16.583333333333339</v>
      </c>
      <c r="K247" s="494">
        <v>16.25</v>
      </c>
      <c r="L247" s="494">
        <v>15.85</v>
      </c>
      <c r="M247" s="494">
        <v>69.957239999999999</v>
      </c>
    </row>
    <row r="248" spans="1:13">
      <c r="A248" s="254">
        <v>238</v>
      </c>
      <c r="B248" s="497" t="s">
        <v>772</v>
      </c>
      <c r="C248" s="494">
        <v>1730.85</v>
      </c>
      <c r="D248" s="495">
        <v>1729.3666666666668</v>
      </c>
      <c r="E248" s="495">
        <v>1719.4833333333336</v>
      </c>
      <c r="F248" s="495">
        <v>1708.1166666666668</v>
      </c>
      <c r="G248" s="495">
        <v>1698.2333333333336</v>
      </c>
      <c r="H248" s="495">
        <v>1740.7333333333336</v>
      </c>
      <c r="I248" s="495">
        <v>1750.6166666666668</v>
      </c>
      <c r="J248" s="495">
        <v>1761.9833333333336</v>
      </c>
      <c r="K248" s="494">
        <v>1739.25</v>
      </c>
      <c r="L248" s="494">
        <v>1718</v>
      </c>
      <c r="M248" s="494">
        <v>7.9175899999999997</v>
      </c>
    </row>
    <row r="249" spans="1:13">
      <c r="A249" s="254">
        <v>239</v>
      </c>
      <c r="B249" s="497" t="s">
        <v>748</v>
      </c>
      <c r="C249" s="494">
        <v>332.9</v>
      </c>
      <c r="D249" s="495">
        <v>332.63333333333333</v>
      </c>
      <c r="E249" s="495">
        <v>325.26666666666665</v>
      </c>
      <c r="F249" s="495">
        <v>317.63333333333333</v>
      </c>
      <c r="G249" s="495">
        <v>310.26666666666665</v>
      </c>
      <c r="H249" s="495">
        <v>340.26666666666665</v>
      </c>
      <c r="I249" s="495">
        <v>347.63333333333333</v>
      </c>
      <c r="J249" s="495">
        <v>355.26666666666665</v>
      </c>
      <c r="K249" s="494">
        <v>340</v>
      </c>
      <c r="L249" s="494">
        <v>325</v>
      </c>
      <c r="M249" s="494">
        <v>2.28566</v>
      </c>
    </row>
    <row r="250" spans="1:13">
      <c r="A250" s="254">
        <v>240</v>
      </c>
      <c r="B250" s="497" t="s">
        <v>120</v>
      </c>
      <c r="C250" s="494">
        <v>508.8</v>
      </c>
      <c r="D250" s="495">
        <v>510.43333333333334</v>
      </c>
      <c r="E250" s="495">
        <v>504.86666666666667</v>
      </c>
      <c r="F250" s="495">
        <v>500.93333333333334</v>
      </c>
      <c r="G250" s="495">
        <v>495.36666666666667</v>
      </c>
      <c r="H250" s="495">
        <v>514.36666666666667</v>
      </c>
      <c r="I250" s="495">
        <v>519.93333333333339</v>
      </c>
      <c r="J250" s="495">
        <v>523.86666666666667</v>
      </c>
      <c r="K250" s="494">
        <v>516</v>
      </c>
      <c r="L250" s="494">
        <v>506.5</v>
      </c>
      <c r="M250" s="494">
        <v>4.6741400000000004</v>
      </c>
    </row>
    <row r="251" spans="1:13">
      <c r="A251" s="254">
        <v>241</v>
      </c>
      <c r="B251" s="497" t="s">
        <v>826</v>
      </c>
      <c r="C251" s="494">
        <v>248.15</v>
      </c>
      <c r="D251" s="495">
        <v>250.44999999999996</v>
      </c>
      <c r="E251" s="495">
        <v>244.89999999999992</v>
      </c>
      <c r="F251" s="495">
        <v>241.64999999999995</v>
      </c>
      <c r="G251" s="495">
        <v>236.09999999999991</v>
      </c>
      <c r="H251" s="495">
        <v>253.69999999999993</v>
      </c>
      <c r="I251" s="495">
        <v>259.24999999999994</v>
      </c>
      <c r="J251" s="495">
        <v>262.49999999999994</v>
      </c>
      <c r="K251" s="494">
        <v>256</v>
      </c>
      <c r="L251" s="494">
        <v>247.2</v>
      </c>
      <c r="M251" s="494">
        <v>23.5519</v>
      </c>
    </row>
    <row r="252" spans="1:13">
      <c r="A252" s="254">
        <v>242</v>
      </c>
      <c r="B252" s="497" t="s">
        <v>122</v>
      </c>
      <c r="C252" s="494">
        <v>859.55</v>
      </c>
      <c r="D252" s="495">
        <v>860.65</v>
      </c>
      <c r="E252" s="495">
        <v>850.34999999999991</v>
      </c>
      <c r="F252" s="495">
        <v>841.15</v>
      </c>
      <c r="G252" s="495">
        <v>830.84999999999991</v>
      </c>
      <c r="H252" s="495">
        <v>869.84999999999991</v>
      </c>
      <c r="I252" s="495">
        <v>880.14999999999986</v>
      </c>
      <c r="J252" s="495">
        <v>889.34999999999991</v>
      </c>
      <c r="K252" s="494">
        <v>870.95</v>
      </c>
      <c r="L252" s="494">
        <v>851.45</v>
      </c>
      <c r="M252" s="494">
        <v>48.945569999999996</v>
      </c>
    </row>
    <row r="253" spans="1:13">
      <c r="A253" s="254">
        <v>243</v>
      </c>
      <c r="B253" s="497" t="s">
        <v>256</v>
      </c>
      <c r="C253" s="494">
        <v>4892.3</v>
      </c>
      <c r="D253" s="495">
        <v>4897.9333333333334</v>
      </c>
      <c r="E253" s="495">
        <v>4837.3666666666668</v>
      </c>
      <c r="F253" s="495">
        <v>4782.4333333333334</v>
      </c>
      <c r="G253" s="495">
        <v>4721.8666666666668</v>
      </c>
      <c r="H253" s="495">
        <v>4952.8666666666668</v>
      </c>
      <c r="I253" s="495">
        <v>5013.4333333333343</v>
      </c>
      <c r="J253" s="495">
        <v>5068.3666666666668</v>
      </c>
      <c r="K253" s="494">
        <v>4958.5</v>
      </c>
      <c r="L253" s="494">
        <v>4843</v>
      </c>
      <c r="M253" s="494">
        <v>5.3666799999999997</v>
      </c>
    </row>
    <row r="254" spans="1:13">
      <c r="A254" s="254">
        <v>244</v>
      </c>
      <c r="B254" s="497" t="s">
        <v>124</v>
      </c>
      <c r="C254" s="494">
        <v>1343.55</v>
      </c>
      <c r="D254" s="495">
        <v>1338.6166666666666</v>
      </c>
      <c r="E254" s="495">
        <v>1325.9333333333332</v>
      </c>
      <c r="F254" s="495">
        <v>1308.3166666666666</v>
      </c>
      <c r="G254" s="495">
        <v>1295.6333333333332</v>
      </c>
      <c r="H254" s="495">
        <v>1356.2333333333331</v>
      </c>
      <c r="I254" s="495">
        <v>1368.9166666666665</v>
      </c>
      <c r="J254" s="495">
        <v>1386.5333333333331</v>
      </c>
      <c r="K254" s="494">
        <v>1351.3</v>
      </c>
      <c r="L254" s="494">
        <v>1321</v>
      </c>
      <c r="M254" s="494">
        <v>70.886060000000001</v>
      </c>
    </row>
    <row r="255" spans="1:13">
      <c r="A255" s="254">
        <v>245</v>
      </c>
      <c r="B255" s="497" t="s">
        <v>749</v>
      </c>
      <c r="C255" s="494">
        <v>757.9</v>
      </c>
      <c r="D255" s="495">
        <v>765.33333333333337</v>
      </c>
      <c r="E255" s="495">
        <v>732.66666666666674</v>
      </c>
      <c r="F255" s="495">
        <v>707.43333333333339</v>
      </c>
      <c r="G255" s="495">
        <v>674.76666666666677</v>
      </c>
      <c r="H255" s="495">
        <v>790.56666666666672</v>
      </c>
      <c r="I255" s="495">
        <v>823.23333333333346</v>
      </c>
      <c r="J255" s="495">
        <v>848.4666666666667</v>
      </c>
      <c r="K255" s="494">
        <v>798</v>
      </c>
      <c r="L255" s="494">
        <v>740.1</v>
      </c>
      <c r="M255" s="494">
        <v>13.7624</v>
      </c>
    </row>
    <row r="256" spans="1:13">
      <c r="A256" s="254">
        <v>246</v>
      </c>
      <c r="B256" s="497" t="s">
        <v>400</v>
      </c>
      <c r="C256" s="494">
        <v>273.89999999999998</v>
      </c>
      <c r="D256" s="495">
        <v>273.76666666666665</v>
      </c>
      <c r="E256" s="495">
        <v>271.5333333333333</v>
      </c>
      <c r="F256" s="495">
        <v>269.16666666666663</v>
      </c>
      <c r="G256" s="495">
        <v>266.93333333333328</v>
      </c>
      <c r="H256" s="495">
        <v>276.13333333333333</v>
      </c>
      <c r="I256" s="495">
        <v>278.36666666666667</v>
      </c>
      <c r="J256" s="495">
        <v>280.73333333333335</v>
      </c>
      <c r="K256" s="494">
        <v>276</v>
      </c>
      <c r="L256" s="494">
        <v>271.39999999999998</v>
      </c>
      <c r="M256" s="494">
        <v>5.9014899999999999</v>
      </c>
    </row>
    <row r="257" spans="1:13">
      <c r="A257" s="254">
        <v>247</v>
      </c>
      <c r="B257" s="497" t="s">
        <v>121</v>
      </c>
      <c r="C257" s="494">
        <v>1573.05</v>
      </c>
      <c r="D257" s="495">
        <v>1567.6833333333334</v>
      </c>
      <c r="E257" s="495">
        <v>1550.3666666666668</v>
      </c>
      <c r="F257" s="495">
        <v>1527.6833333333334</v>
      </c>
      <c r="G257" s="495">
        <v>1510.3666666666668</v>
      </c>
      <c r="H257" s="495">
        <v>1590.3666666666668</v>
      </c>
      <c r="I257" s="495">
        <v>1607.6833333333334</v>
      </c>
      <c r="J257" s="495">
        <v>1630.3666666666668</v>
      </c>
      <c r="K257" s="494">
        <v>1585</v>
      </c>
      <c r="L257" s="494">
        <v>1545</v>
      </c>
      <c r="M257" s="494">
        <v>5.6595500000000003</v>
      </c>
    </row>
    <row r="258" spans="1:13">
      <c r="A258" s="254">
        <v>248</v>
      </c>
      <c r="B258" s="497" t="s">
        <v>257</v>
      </c>
      <c r="C258" s="494">
        <v>2104.3000000000002</v>
      </c>
      <c r="D258" s="495">
        <v>2105.1333333333332</v>
      </c>
      <c r="E258" s="495">
        <v>2086.2666666666664</v>
      </c>
      <c r="F258" s="495">
        <v>2068.2333333333331</v>
      </c>
      <c r="G258" s="495">
        <v>2049.3666666666663</v>
      </c>
      <c r="H258" s="495">
        <v>2123.1666666666665</v>
      </c>
      <c r="I258" s="495">
        <v>2142.0333333333333</v>
      </c>
      <c r="J258" s="495">
        <v>2160.0666666666666</v>
      </c>
      <c r="K258" s="494">
        <v>2124</v>
      </c>
      <c r="L258" s="494">
        <v>2087.1</v>
      </c>
      <c r="M258" s="494">
        <v>1.0441199999999999</v>
      </c>
    </row>
    <row r="259" spans="1:13">
      <c r="A259" s="254">
        <v>249</v>
      </c>
      <c r="B259" s="497" t="s">
        <v>401</v>
      </c>
      <c r="C259" s="494">
        <v>1305.95</v>
      </c>
      <c r="D259" s="495">
        <v>1310.3</v>
      </c>
      <c r="E259" s="495">
        <v>1288.5999999999999</v>
      </c>
      <c r="F259" s="495">
        <v>1271.25</v>
      </c>
      <c r="G259" s="495">
        <v>1249.55</v>
      </c>
      <c r="H259" s="495">
        <v>1327.6499999999999</v>
      </c>
      <c r="I259" s="495">
        <v>1349.3500000000001</v>
      </c>
      <c r="J259" s="495">
        <v>1366.6999999999998</v>
      </c>
      <c r="K259" s="494">
        <v>1332</v>
      </c>
      <c r="L259" s="494">
        <v>1292.95</v>
      </c>
      <c r="M259" s="494">
        <v>1.41303</v>
      </c>
    </row>
    <row r="260" spans="1:13">
      <c r="A260" s="254">
        <v>250</v>
      </c>
      <c r="B260" s="497" t="s">
        <v>402</v>
      </c>
      <c r="C260" s="494">
        <v>2783.7</v>
      </c>
      <c r="D260" s="495">
        <v>2791.2333333333336</v>
      </c>
      <c r="E260" s="495">
        <v>2742.4666666666672</v>
      </c>
      <c r="F260" s="495">
        <v>2701.2333333333336</v>
      </c>
      <c r="G260" s="495">
        <v>2652.4666666666672</v>
      </c>
      <c r="H260" s="495">
        <v>2832.4666666666672</v>
      </c>
      <c r="I260" s="495">
        <v>2881.2333333333336</v>
      </c>
      <c r="J260" s="495">
        <v>2922.4666666666672</v>
      </c>
      <c r="K260" s="494">
        <v>2840</v>
      </c>
      <c r="L260" s="494">
        <v>2750</v>
      </c>
      <c r="M260" s="494">
        <v>1.3167500000000001</v>
      </c>
    </row>
    <row r="261" spans="1:13">
      <c r="A261" s="254">
        <v>251</v>
      </c>
      <c r="B261" s="497" t="s">
        <v>403</v>
      </c>
      <c r="C261" s="494">
        <v>396.45</v>
      </c>
      <c r="D261" s="495">
        <v>397.98333333333329</v>
      </c>
      <c r="E261" s="495">
        <v>392.81666666666661</v>
      </c>
      <c r="F261" s="495">
        <v>389.18333333333334</v>
      </c>
      <c r="G261" s="495">
        <v>384.01666666666665</v>
      </c>
      <c r="H261" s="495">
        <v>401.61666666666656</v>
      </c>
      <c r="I261" s="495">
        <v>406.78333333333319</v>
      </c>
      <c r="J261" s="495">
        <v>410.41666666666652</v>
      </c>
      <c r="K261" s="494">
        <v>403.15</v>
      </c>
      <c r="L261" s="494">
        <v>394.35</v>
      </c>
      <c r="M261" s="494">
        <v>1.6417600000000001</v>
      </c>
    </row>
    <row r="262" spans="1:13">
      <c r="A262" s="254">
        <v>252</v>
      </c>
      <c r="B262" s="497" t="s">
        <v>404</v>
      </c>
      <c r="C262" s="494">
        <v>132.44999999999999</v>
      </c>
      <c r="D262" s="495">
        <v>133.26666666666665</v>
      </c>
      <c r="E262" s="495">
        <v>131.0333333333333</v>
      </c>
      <c r="F262" s="495">
        <v>129.61666666666665</v>
      </c>
      <c r="G262" s="495">
        <v>127.3833333333333</v>
      </c>
      <c r="H262" s="495">
        <v>134.68333333333331</v>
      </c>
      <c r="I262" s="495">
        <v>136.91666666666666</v>
      </c>
      <c r="J262" s="495">
        <v>138.33333333333331</v>
      </c>
      <c r="K262" s="494">
        <v>135.5</v>
      </c>
      <c r="L262" s="494">
        <v>131.85</v>
      </c>
      <c r="M262" s="494">
        <v>3.8858100000000002</v>
      </c>
    </row>
    <row r="263" spans="1:13">
      <c r="A263" s="254">
        <v>253</v>
      </c>
      <c r="B263" s="497" t="s">
        <v>405</v>
      </c>
      <c r="C263" s="494">
        <v>109.9</v>
      </c>
      <c r="D263" s="495">
        <v>110.76666666666667</v>
      </c>
      <c r="E263" s="495">
        <v>108.03333333333333</v>
      </c>
      <c r="F263" s="495">
        <v>106.16666666666667</v>
      </c>
      <c r="G263" s="495">
        <v>103.43333333333334</v>
      </c>
      <c r="H263" s="495">
        <v>112.63333333333333</v>
      </c>
      <c r="I263" s="495">
        <v>115.36666666666665</v>
      </c>
      <c r="J263" s="495">
        <v>117.23333333333332</v>
      </c>
      <c r="K263" s="494">
        <v>113.5</v>
      </c>
      <c r="L263" s="494">
        <v>108.9</v>
      </c>
      <c r="M263" s="494">
        <v>5.5192199999999998</v>
      </c>
    </row>
    <row r="264" spans="1:13">
      <c r="A264" s="254">
        <v>254</v>
      </c>
      <c r="B264" s="497" t="s">
        <v>406</v>
      </c>
      <c r="C264" s="494">
        <v>80.150000000000006</v>
      </c>
      <c r="D264" s="495">
        <v>80.366666666666674</v>
      </c>
      <c r="E264" s="495">
        <v>79.333333333333343</v>
      </c>
      <c r="F264" s="495">
        <v>78.516666666666666</v>
      </c>
      <c r="G264" s="495">
        <v>77.483333333333334</v>
      </c>
      <c r="H264" s="495">
        <v>81.183333333333351</v>
      </c>
      <c r="I264" s="495">
        <v>82.216666666666683</v>
      </c>
      <c r="J264" s="495">
        <v>83.03333333333336</v>
      </c>
      <c r="K264" s="494">
        <v>81.400000000000006</v>
      </c>
      <c r="L264" s="494">
        <v>79.55</v>
      </c>
      <c r="M264" s="494">
        <v>2.91187</v>
      </c>
    </row>
    <row r="265" spans="1:13">
      <c r="A265" s="254">
        <v>255</v>
      </c>
      <c r="B265" s="497" t="s">
        <v>258</v>
      </c>
      <c r="C265" s="494">
        <v>105.9</v>
      </c>
      <c r="D265" s="495">
        <v>105.55</v>
      </c>
      <c r="E265" s="495">
        <v>103.94999999999999</v>
      </c>
      <c r="F265" s="495">
        <v>101.99999999999999</v>
      </c>
      <c r="G265" s="495">
        <v>100.39999999999998</v>
      </c>
      <c r="H265" s="495">
        <v>107.5</v>
      </c>
      <c r="I265" s="495">
        <v>109.1</v>
      </c>
      <c r="J265" s="495">
        <v>111.05000000000001</v>
      </c>
      <c r="K265" s="494">
        <v>107.15</v>
      </c>
      <c r="L265" s="494">
        <v>103.6</v>
      </c>
      <c r="M265" s="494">
        <v>98.215649999999997</v>
      </c>
    </row>
    <row r="266" spans="1:13">
      <c r="A266" s="254">
        <v>256</v>
      </c>
      <c r="B266" s="497" t="s">
        <v>128</v>
      </c>
      <c r="C266" s="494">
        <v>655.8</v>
      </c>
      <c r="D266" s="495">
        <v>651.58333333333337</v>
      </c>
      <c r="E266" s="495">
        <v>642.4666666666667</v>
      </c>
      <c r="F266" s="495">
        <v>629.13333333333333</v>
      </c>
      <c r="G266" s="495">
        <v>620.01666666666665</v>
      </c>
      <c r="H266" s="495">
        <v>664.91666666666674</v>
      </c>
      <c r="I266" s="495">
        <v>674.0333333333333</v>
      </c>
      <c r="J266" s="495">
        <v>687.36666666666679</v>
      </c>
      <c r="K266" s="494">
        <v>660.7</v>
      </c>
      <c r="L266" s="494">
        <v>638.25</v>
      </c>
      <c r="M266" s="494">
        <v>165.06538</v>
      </c>
    </row>
    <row r="267" spans="1:13">
      <c r="A267" s="254">
        <v>257</v>
      </c>
      <c r="B267" s="497" t="s">
        <v>751</v>
      </c>
      <c r="C267" s="494">
        <v>81.95</v>
      </c>
      <c r="D267" s="495">
        <v>81.916666666666671</v>
      </c>
      <c r="E267" s="495">
        <v>80.13333333333334</v>
      </c>
      <c r="F267" s="495">
        <v>78.316666666666663</v>
      </c>
      <c r="G267" s="495">
        <v>76.533333333333331</v>
      </c>
      <c r="H267" s="495">
        <v>83.733333333333348</v>
      </c>
      <c r="I267" s="495">
        <v>85.51666666666668</v>
      </c>
      <c r="J267" s="495">
        <v>87.333333333333357</v>
      </c>
      <c r="K267" s="494">
        <v>83.7</v>
      </c>
      <c r="L267" s="494">
        <v>80.099999999999994</v>
      </c>
      <c r="M267" s="494">
        <v>1.3227800000000001</v>
      </c>
    </row>
    <row r="268" spans="1:13">
      <c r="A268" s="254">
        <v>258</v>
      </c>
      <c r="B268" s="497" t="s">
        <v>407</v>
      </c>
      <c r="C268" s="494">
        <v>57.8</v>
      </c>
      <c r="D268" s="495">
        <v>57.666666666666664</v>
      </c>
      <c r="E268" s="495">
        <v>57.233333333333327</v>
      </c>
      <c r="F268" s="495">
        <v>56.666666666666664</v>
      </c>
      <c r="G268" s="495">
        <v>56.233333333333327</v>
      </c>
      <c r="H268" s="495">
        <v>58.233333333333327</v>
      </c>
      <c r="I268" s="495">
        <v>58.666666666666664</v>
      </c>
      <c r="J268" s="495">
        <v>59.233333333333327</v>
      </c>
      <c r="K268" s="494">
        <v>58.1</v>
      </c>
      <c r="L268" s="494">
        <v>57.1</v>
      </c>
      <c r="M268" s="494">
        <v>21.498270000000002</v>
      </c>
    </row>
    <row r="269" spans="1:13">
      <c r="A269" s="254">
        <v>259</v>
      </c>
      <c r="B269" s="497" t="s">
        <v>408</v>
      </c>
      <c r="C269" s="494">
        <v>82.9</v>
      </c>
      <c r="D269" s="495">
        <v>83.183333333333337</v>
      </c>
      <c r="E269" s="495">
        <v>82.366666666666674</v>
      </c>
      <c r="F269" s="495">
        <v>81.833333333333343</v>
      </c>
      <c r="G269" s="495">
        <v>81.01666666666668</v>
      </c>
      <c r="H269" s="495">
        <v>83.716666666666669</v>
      </c>
      <c r="I269" s="495">
        <v>84.533333333333331</v>
      </c>
      <c r="J269" s="495">
        <v>85.066666666666663</v>
      </c>
      <c r="K269" s="494">
        <v>84</v>
      </c>
      <c r="L269" s="494">
        <v>82.65</v>
      </c>
      <c r="M269" s="494">
        <v>3.7646899999999999</v>
      </c>
    </row>
    <row r="270" spans="1:13">
      <c r="A270" s="254">
        <v>260</v>
      </c>
      <c r="B270" s="497" t="s">
        <v>409</v>
      </c>
      <c r="C270" s="494">
        <v>23.05</v>
      </c>
      <c r="D270" s="495">
        <v>23.05</v>
      </c>
      <c r="E270" s="495">
        <v>22.6</v>
      </c>
      <c r="F270" s="495">
        <v>22.150000000000002</v>
      </c>
      <c r="G270" s="495">
        <v>21.700000000000003</v>
      </c>
      <c r="H270" s="495">
        <v>23.5</v>
      </c>
      <c r="I270" s="495">
        <v>23.949999999999996</v>
      </c>
      <c r="J270" s="495">
        <v>24.4</v>
      </c>
      <c r="K270" s="494">
        <v>23.5</v>
      </c>
      <c r="L270" s="494">
        <v>22.6</v>
      </c>
      <c r="M270" s="494">
        <v>68.607370000000003</v>
      </c>
    </row>
    <row r="271" spans="1:13">
      <c r="A271" s="254">
        <v>261</v>
      </c>
      <c r="B271" s="497" t="s">
        <v>410</v>
      </c>
      <c r="C271" s="494">
        <v>66</v>
      </c>
      <c r="D271" s="495">
        <v>65.833333333333329</v>
      </c>
      <c r="E271" s="495">
        <v>65.266666666666652</v>
      </c>
      <c r="F271" s="495">
        <v>64.533333333333317</v>
      </c>
      <c r="G271" s="495">
        <v>63.96666666666664</v>
      </c>
      <c r="H271" s="495">
        <v>66.566666666666663</v>
      </c>
      <c r="I271" s="495">
        <v>67.133333333333354</v>
      </c>
      <c r="J271" s="495">
        <v>67.866666666666674</v>
      </c>
      <c r="K271" s="494">
        <v>66.400000000000006</v>
      </c>
      <c r="L271" s="494">
        <v>65.099999999999994</v>
      </c>
      <c r="M271" s="494">
        <v>26.698060000000002</v>
      </c>
    </row>
    <row r="272" spans="1:13">
      <c r="A272" s="254">
        <v>262</v>
      </c>
      <c r="B272" s="497" t="s">
        <v>411</v>
      </c>
      <c r="C272" s="494">
        <v>73.599999999999994</v>
      </c>
      <c r="D272" s="495">
        <v>73.766666666666666</v>
      </c>
      <c r="E272" s="495">
        <v>72.833333333333329</v>
      </c>
      <c r="F272" s="495">
        <v>72.066666666666663</v>
      </c>
      <c r="G272" s="495">
        <v>71.133333333333326</v>
      </c>
      <c r="H272" s="495">
        <v>74.533333333333331</v>
      </c>
      <c r="I272" s="495">
        <v>75.466666666666669</v>
      </c>
      <c r="J272" s="495">
        <v>76.233333333333334</v>
      </c>
      <c r="K272" s="494">
        <v>74.7</v>
      </c>
      <c r="L272" s="494">
        <v>73</v>
      </c>
      <c r="M272" s="494">
        <v>8.5367300000000004</v>
      </c>
    </row>
    <row r="273" spans="1:13">
      <c r="A273" s="254">
        <v>263</v>
      </c>
      <c r="B273" s="497" t="s">
        <v>412</v>
      </c>
      <c r="C273" s="494">
        <v>159.4</v>
      </c>
      <c r="D273" s="495">
        <v>156.56666666666669</v>
      </c>
      <c r="E273" s="495">
        <v>150.83333333333337</v>
      </c>
      <c r="F273" s="495">
        <v>142.26666666666668</v>
      </c>
      <c r="G273" s="495">
        <v>136.53333333333336</v>
      </c>
      <c r="H273" s="495">
        <v>165.13333333333338</v>
      </c>
      <c r="I273" s="495">
        <v>170.86666666666667</v>
      </c>
      <c r="J273" s="495">
        <v>179.43333333333339</v>
      </c>
      <c r="K273" s="494">
        <v>162.30000000000001</v>
      </c>
      <c r="L273" s="494">
        <v>148</v>
      </c>
      <c r="M273" s="494">
        <v>23.089079999999999</v>
      </c>
    </row>
    <row r="274" spans="1:13">
      <c r="A274" s="254">
        <v>264</v>
      </c>
      <c r="B274" s="497" t="s">
        <v>413</v>
      </c>
      <c r="C274" s="494">
        <v>84.55</v>
      </c>
      <c r="D274" s="495">
        <v>82.95</v>
      </c>
      <c r="E274" s="495">
        <v>79.900000000000006</v>
      </c>
      <c r="F274" s="495">
        <v>75.25</v>
      </c>
      <c r="G274" s="495">
        <v>72.2</v>
      </c>
      <c r="H274" s="495">
        <v>87.600000000000009</v>
      </c>
      <c r="I274" s="495">
        <v>90.649999999999991</v>
      </c>
      <c r="J274" s="495">
        <v>95.300000000000011</v>
      </c>
      <c r="K274" s="494">
        <v>86</v>
      </c>
      <c r="L274" s="494">
        <v>78.3</v>
      </c>
      <c r="M274" s="494">
        <v>71.092770000000002</v>
      </c>
    </row>
    <row r="275" spans="1:13">
      <c r="A275" s="254">
        <v>265</v>
      </c>
      <c r="B275" s="497" t="s">
        <v>127</v>
      </c>
      <c r="C275" s="494">
        <v>442.95</v>
      </c>
      <c r="D275" s="495">
        <v>444.33333333333331</v>
      </c>
      <c r="E275" s="495">
        <v>437.26666666666665</v>
      </c>
      <c r="F275" s="495">
        <v>431.58333333333331</v>
      </c>
      <c r="G275" s="495">
        <v>424.51666666666665</v>
      </c>
      <c r="H275" s="495">
        <v>450.01666666666665</v>
      </c>
      <c r="I275" s="495">
        <v>457.08333333333337</v>
      </c>
      <c r="J275" s="495">
        <v>462.76666666666665</v>
      </c>
      <c r="K275" s="494">
        <v>451.4</v>
      </c>
      <c r="L275" s="494">
        <v>438.65</v>
      </c>
      <c r="M275" s="494">
        <v>123.14848000000001</v>
      </c>
    </row>
    <row r="276" spans="1:13">
      <c r="A276" s="254">
        <v>266</v>
      </c>
      <c r="B276" s="497" t="s">
        <v>414</v>
      </c>
      <c r="C276" s="494">
        <v>2418.3000000000002</v>
      </c>
      <c r="D276" s="495">
        <v>2399.1</v>
      </c>
      <c r="E276" s="495">
        <v>2373.1999999999998</v>
      </c>
      <c r="F276" s="495">
        <v>2328.1</v>
      </c>
      <c r="G276" s="495">
        <v>2302.1999999999998</v>
      </c>
      <c r="H276" s="495">
        <v>2444.1999999999998</v>
      </c>
      <c r="I276" s="495">
        <v>2470.1000000000004</v>
      </c>
      <c r="J276" s="495">
        <v>2515.1999999999998</v>
      </c>
      <c r="K276" s="494">
        <v>2425</v>
      </c>
      <c r="L276" s="494">
        <v>2354</v>
      </c>
      <c r="M276" s="494">
        <v>0.13109999999999999</v>
      </c>
    </row>
    <row r="277" spans="1:13">
      <c r="A277" s="254">
        <v>267</v>
      </c>
      <c r="B277" s="497" t="s">
        <v>129</v>
      </c>
      <c r="C277" s="494">
        <v>2885.85</v>
      </c>
      <c r="D277" s="495">
        <v>2863.8166666666671</v>
      </c>
      <c r="E277" s="495">
        <v>2826.6333333333341</v>
      </c>
      <c r="F277" s="495">
        <v>2767.416666666667</v>
      </c>
      <c r="G277" s="495">
        <v>2730.233333333334</v>
      </c>
      <c r="H277" s="495">
        <v>2923.0333333333342</v>
      </c>
      <c r="I277" s="495">
        <v>2960.2166666666676</v>
      </c>
      <c r="J277" s="495">
        <v>3019.4333333333343</v>
      </c>
      <c r="K277" s="494">
        <v>2901</v>
      </c>
      <c r="L277" s="494">
        <v>2804.6</v>
      </c>
      <c r="M277" s="494">
        <v>5.40029</v>
      </c>
    </row>
    <row r="278" spans="1:13">
      <c r="A278" s="254">
        <v>268</v>
      </c>
      <c r="B278" s="497" t="s">
        <v>130</v>
      </c>
      <c r="C278" s="494">
        <v>868.55</v>
      </c>
      <c r="D278" s="495">
        <v>875.56666666666661</v>
      </c>
      <c r="E278" s="495">
        <v>854.73333333333323</v>
      </c>
      <c r="F278" s="495">
        <v>840.91666666666663</v>
      </c>
      <c r="G278" s="495">
        <v>820.08333333333326</v>
      </c>
      <c r="H278" s="495">
        <v>889.38333333333321</v>
      </c>
      <c r="I278" s="495">
        <v>910.2166666666667</v>
      </c>
      <c r="J278" s="495">
        <v>924.03333333333319</v>
      </c>
      <c r="K278" s="494">
        <v>896.4</v>
      </c>
      <c r="L278" s="494">
        <v>861.75</v>
      </c>
      <c r="M278" s="494">
        <v>14.11534</v>
      </c>
    </row>
    <row r="279" spans="1:13">
      <c r="A279" s="254">
        <v>269</v>
      </c>
      <c r="B279" s="497" t="s">
        <v>415</v>
      </c>
      <c r="C279" s="494">
        <v>149.5</v>
      </c>
      <c r="D279" s="495">
        <v>149.81666666666666</v>
      </c>
      <c r="E279" s="495">
        <v>146.23333333333332</v>
      </c>
      <c r="F279" s="495">
        <v>142.96666666666667</v>
      </c>
      <c r="G279" s="495">
        <v>139.38333333333333</v>
      </c>
      <c r="H279" s="495">
        <v>153.08333333333331</v>
      </c>
      <c r="I279" s="495">
        <v>156.66666666666669</v>
      </c>
      <c r="J279" s="495">
        <v>159.93333333333331</v>
      </c>
      <c r="K279" s="494">
        <v>153.4</v>
      </c>
      <c r="L279" s="494">
        <v>146.55000000000001</v>
      </c>
      <c r="M279" s="494">
        <v>16.412649999999999</v>
      </c>
    </row>
    <row r="280" spans="1:13">
      <c r="A280" s="254">
        <v>270</v>
      </c>
      <c r="B280" s="497" t="s">
        <v>417</v>
      </c>
      <c r="C280" s="494">
        <v>510.8</v>
      </c>
      <c r="D280" s="495">
        <v>514.31666666666672</v>
      </c>
      <c r="E280" s="495">
        <v>505.48333333333346</v>
      </c>
      <c r="F280" s="495">
        <v>500.16666666666674</v>
      </c>
      <c r="G280" s="495">
        <v>491.33333333333348</v>
      </c>
      <c r="H280" s="495">
        <v>519.63333333333344</v>
      </c>
      <c r="I280" s="495">
        <v>528.4666666666667</v>
      </c>
      <c r="J280" s="495">
        <v>533.78333333333342</v>
      </c>
      <c r="K280" s="494">
        <v>523.15</v>
      </c>
      <c r="L280" s="494">
        <v>509</v>
      </c>
      <c r="M280" s="494">
        <v>0.75734000000000001</v>
      </c>
    </row>
    <row r="281" spans="1:13">
      <c r="A281" s="254">
        <v>271</v>
      </c>
      <c r="B281" s="497" t="s">
        <v>418</v>
      </c>
      <c r="C281" s="494">
        <v>189.95</v>
      </c>
      <c r="D281" s="495">
        <v>192.16666666666666</v>
      </c>
      <c r="E281" s="495">
        <v>187.0333333333333</v>
      </c>
      <c r="F281" s="495">
        <v>184.11666666666665</v>
      </c>
      <c r="G281" s="495">
        <v>178.98333333333329</v>
      </c>
      <c r="H281" s="495">
        <v>195.08333333333331</v>
      </c>
      <c r="I281" s="495">
        <v>200.2166666666667</v>
      </c>
      <c r="J281" s="495">
        <v>203.13333333333333</v>
      </c>
      <c r="K281" s="494">
        <v>197.3</v>
      </c>
      <c r="L281" s="494">
        <v>189.25</v>
      </c>
      <c r="M281" s="494">
        <v>10.446680000000001</v>
      </c>
    </row>
    <row r="282" spans="1:13">
      <c r="A282" s="254">
        <v>272</v>
      </c>
      <c r="B282" s="497" t="s">
        <v>419</v>
      </c>
      <c r="C282" s="494">
        <v>179.5</v>
      </c>
      <c r="D282" s="495">
        <v>179.86666666666667</v>
      </c>
      <c r="E282" s="495">
        <v>178.63333333333335</v>
      </c>
      <c r="F282" s="495">
        <v>177.76666666666668</v>
      </c>
      <c r="G282" s="495">
        <v>176.53333333333336</v>
      </c>
      <c r="H282" s="495">
        <v>180.73333333333335</v>
      </c>
      <c r="I282" s="495">
        <v>181.9666666666667</v>
      </c>
      <c r="J282" s="495">
        <v>182.83333333333334</v>
      </c>
      <c r="K282" s="494">
        <v>181.1</v>
      </c>
      <c r="L282" s="494">
        <v>179</v>
      </c>
      <c r="M282" s="494">
        <v>2.39784</v>
      </c>
    </row>
    <row r="283" spans="1:13">
      <c r="A283" s="254">
        <v>273</v>
      </c>
      <c r="B283" s="497" t="s">
        <v>752</v>
      </c>
      <c r="C283" s="494">
        <v>865.15</v>
      </c>
      <c r="D283" s="495">
        <v>864.35</v>
      </c>
      <c r="E283" s="495">
        <v>855.80000000000007</v>
      </c>
      <c r="F283" s="495">
        <v>846.45</v>
      </c>
      <c r="G283" s="495">
        <v>837.90000000000009</v>
      </c>
      <c r="H283" s="495">
        <v>873.7</v>
      </c>
      <c r="I283" s="495">
        <v>882.25</v>
      </c>
      <c r="J283" s="495">
        <v>891.6</v>
      </c>
      <c r="K283" s="494">
        <v>872.9</v>
      </c>
      <c r="L283" s="494">
        <v>855</v>
      </c>
      <c r="M283" s="494">
        <v>0.25607000000000002</v>
      </c>
    </row>
    <row r="284" spans="1:13">
      <c r="A284" s="254">
        <v>274</v>
      </c>
      <c r="B284" s="497" t="s">
        <v>420</v>
      </c>
      <c r="C284" s="494">
        <v>885.15</v>
      </c>
      <c r="D284" s="495">
        <v>882.41666666666663</v>
      </c>
      <c r="E284" s="495">
        <v>863.83333333333326</v>
      </c>
      <c r="F284" s="495">
        <v>842.51666666666665</v>
      </c>
      <c r="G284" s="495">
        <v>823.93333333333328</v>
      </c>
      <c r="H284" s="495">
        <v>903.73333333333323</v>
      </c>
      <c r="I284" s="495">
        <v>922.31666666666649</v>
      </c>
      <c r="J284" s="495">
        <v>943.63333333333321</v>
      </c>
      <c r="K284" s="494">
        <v>901</v>
      </c>
      <c r="L284" s="494">
        <v>861.1</v>
      </c>
      <c r="M284" s="494">
        <v>1.9578899999999999</v>
      </c>
    </row>
    <row r="285" spans="1:13">
      <c r="A285" s="254">
        <v>275</v>
      </c>
      <c r="B285" s="497" t="s">
        <v>421</v>
      </c>
      <c r="C285" s="494">
        <v>360.9</v>
      </c>
      <c r="D285" s="495">
        <v>363.91666666666669</v>
      </c>
      <c r="E285" s="495">
        <v>355.33333333333337</v>
      </c>
      <c r="F285" s="495">
        <v>349.76666666666671</v>
      </c>
      <c r="G285" s="495">
        <v>341.18333333333339</v>
      </c>
      <c r="H285" s="495">
        <v>369.48333333333335</v>
      </c>
      <c r="I285" s="495">
        <v>378.06666666666672</v>
      </c>
      <c r="J285" s="495">
        <v>383.63333333333333</v>
      </c>
      <c r="K285" s="494">
        <v>372.5</v>
      </c>
      <c r="L285" s="494">
        <v>358.35</v>
      </c>
      <c r="M285" s="494">
        <v>2.5847899999999999</v>
      </c>
    </row>
    <row r="286" spans="1:13">
      <c r="A286" s="254">
        <v>276</v>
      </c>
      <c r="B286" s="497" t="s">
        <v>422</v>
      </c>
      <c r="C286" s="494">
        <v>553.70000000000005</v>
      </c>
      <c r="D286" s="495">
        <v>552.68333333333339</v>
      </c>
      <c r="E286" s="495">
        <v>543.36666666666679</v>
      </c>
      <c r="F286" s="495">
        <v>533.03333333333342</v>
      </c>
      <c r="G286" s="495">
        <v>523.71666666666681</v>
      </c>
      <c r="H286" s="495">
        <v>563.01666666666677</v>
      </c>
      <c r="I286" s="495">
        <v>572.33333333333337</v>
      </c>
      <c r="J286" s="495">
        <v>582.66666666666674</v>
      </c>
      <c r="K286" s="494">
        <v>562</v>
      </c>
      <c r="L286" s="494">
        <v>542.35</v>
      </c>
      <c r="M286" s="494">
        <v>1.24197</v>
      </c>
    </row>
    <row r="287" spans="1:13">
      <c r="A287" s="254">
        <v>277</v>
      </c>
      <c r="B287" s="497" t="s">
        <v>423</v>
      </c>
      <c r="C287" s="494">
        <v>60.9</v>
      </c>
      <c r="D287" s="495">
        <v>61.15</v>
      </c>
      <c r="E287" s="495">
        <v>60.3</v>
      </c>
      <c r="F287" s="495">
        <v>59.699999999999996</v>
      </c>
      <c r="G287" s="495">
        <v>58.849999999999994</v>
      </c>
      <c r="H287" s="495">
        <v>61.75</v>
      </c>
      <c r="I287" s="495">
        <v>62.600000000000009</v>
      </c>
      <c r="J287" s="495">
        <v>63.2</v>
      </c>
      <c r="K287" s="494">
        <v>62</v>
      </c>
      <c r="L287" s="494">
        <v>60.55</v>
      </c>
      <c r="M287" s="494">
        <v>6.6518699999999997</v>
      </c>
    </row>
    <row r="288" spans="1:13">
      <c r="A288" s="254">
        <v>278</v>
      </c>
      <c r="B288" s="497" t="s">
        <v>424</v>
      </c>
      <c r="C288" s="494">
        <v>54.1</v>
      </c>
      <c r="D288" s="495">
        <v>54.400000000000006</v>
      </c>
      <c r="E288" s="495">
        <v>53.600000000000009</v>
      </c>
      <c r="F288" s="495">
        <v>53.1</v>
      </c>
      <c r="G288" s="495">
        <v>52.300000000000004</v>
      </c>
      <c r="H288" s="495">
        <v>54.900000000000013</v>
      </c>
      <c r="I288" s="495">
        <v>55.70000000000001</v>
      </c>
      <c r="J288" s="495">
        <v>56.200000000000017</v>
      </c>
      <c r="K288" s="494">
        <v>55.2</v>
      </c>
      <c r="L288" s="494">
        <v>53.9</v>
      </c>
      <c r="M288" s="494">
        <v>8.2730800000000002</v>
      </c>
    </row>
    <row r="289" spans="1:13">
      <c r="A289" s="254">
        <v>279</v>
      </c>
      <c r="B289" s="497" t="s">
        <v>425</v>
      </c>
      <c r="C289" s="494">
        <v>582.15</v>
      </c>
      <c r="D289" s="495">
        <v>585.7166666666667</v>
      </c>
      <c r="E289" s="495">
        <v>576.43333333333339</v>
      </c>
      <c r="F289" s="495">
        <v>570.7166666666667</v>
      </c>
      <c r="G289" s="495">
        <v>561.43333333333339</v>
      </c>
      <c r="H289" s="495">
        <v>591.43333333333339</v>
      </c>
      <c r="I289" s="495">
        <v>600.7166666666667</v>
      </c>
      <c r="J289" s="495">
        <v>606.43333333333339</v>
      </c>
      <c r="K289" s="494">
        <v>595</v>
      </c>
      <c r="L289" s="494">
        <v>580</v>
      </c>
      <c r="M289" s="494">
        <v>1.51989</v>
      </c>
    </row>
    <row r="290" spans="1:13">
      <c r="A290" s="254">
        <v>280</v>
      </c>
      <c r="B290" s="497" t="s">
        <v>426</v>
      </c>
      <c r="C290" s="494">
        <v>404.95</v>
      </c>
      <c r="D290" s="495">
        <v>407.73333333333335</v>
      </c>
      <c r="E290" s="495">
        <v>401.4666666666667</v>
      </c>
      <c r="F290" s="495">
        <v>397.98333333333335</v>
      </c>
      <c r="G290" s="495">
        <v>391.7166666666667</v>
      </c>
      <c r="H290" s="495">
        <v>411.2166666666667</v>
      </c>
      <c r="I290" s="495">
        <v>417.48333333333335</v>
      </c>
      <c r="J290" s="495">
        <v>420.9666666666667</v>
      </c>
      <c r="K290" s="494">
        <v>414</v>
      </c>
      <c r="L290" s="494">
        <v>404.25</v>
      </c>
      <c r="M290" s="494">
        <v>4.1304299999999996</v>
      </c>
    </row>
    <row r="291" spans="1:13">
      <c r="A291" s="254">
        <v>281</v>
      </c>
      <c r="B291" s="497" t="s">
        <v>427</v>
      </c>
      <c r="C291" s="494">
        <v>222.7</v>
      </c>
      <c r="D291" s="495">
        <v>222.95000000000002</v>
      </c>
      <c r="E291" s="495">
        <v>221.10000000000002</v>
      </c>
      <c r="F291" s="495">
        <v>219.5</v>
      </c>
      <c r="G291" s="495">
        <v>217.65</v>
      </c>
      <c r="H291" s="495">
        <v>224.55000000000004</v>
      </c>
      <c r="I291" s="495">
        <v>226.4</v>
      </c>
      <c r="J291" s="495">
        <v>228.00000000000006</v>
      </c>
      <c r="K291" s="494">
        <v>224.8</v>
      </c>
      <c r="L291" s="494">
        <v>221.35</v>
      </c>
      <c r="M291" s="494">
        <v>0.30575000000000002</v>
      </c>
    </row>
    <row r="292" spans="1:13">
      <c r="A292" s="254">
        <v>282</v>
      </c>
      <c r="B292" s="497" t="s">
        <v>131</v>
      </c>
      <c r="C292" s="494">
        <v>1759.65</v>
      </c>
      <c r="D292" s="495">
        <v>1758.6499999999999</v>
      </c>
      <c r="E292" s="495">
        <v>1734.2999999999997</v>
      </c>
      <c r="F292" s="495">
        <v>1708.9499999999998</v>
      </c>
      <c r="G292" s="495">
        <v>1684.5999999999997</v>
      </c>
      <c r="H292" s="495">
        <v>1783.9999999999998</v>
      </c>
      <c r="I292" s="495">
        <v>1808.3499999999997</v>
      </c>
      <c r="J292" s="495">
        <v>1833.6999999999998</v>
      </c>
      <c r="K292" s="494">
        <v>1783</v>
      </c>
      <c r="L292" s="494">
        <v>1733.3</v>
      </c>
      <c r="M292" s="494">
        <v>32.530619999999999</v>
      </c>
    </row>
    <row r="293" spans="1:13">
      <c r="A293" s="254">
        <v>283</v>
      </c>
      <c r="B293" s="497" t="s">
        <v>132</v>
      </c>
      <c r="C293" s="494">
        <v>87.7</v>
      </c>
      <c r="D293" s="495">
        <v>88.866666666666674</v>
      </c>
      <c r="E293" s="495">
        <v>86.333333333333343</v>
      </c>
      <c r="F293" s="495">
        <v>84.966666666666669</v>
      </c>
      <c r="G293" s="495">
        <v>82.433333333333337</v>
      </c>
      <c r="H293" s="495">
        <v>90.233333333333348</v>
      </c>
      <c r="I293" s="495">
        <v>92.76666666666668</v>
      </c>
      <c r="J293" s="495">
        <v>94.133333333333354</v>
      </c>
      <c r="K293" s="494">
        <v>91.4</v>
      </c>
      <c r="L293" s="494">
        <v>87.5</v>
      </c>
      <c r="M293" s="494">
        <v>171.87272999999999</v>
      </c>
    </row>
    <row r="294" spans="1:13">
      <c r="A294" s="254">
        <v>284</v>
      </c>
      <c r="B294" s="497" t="s">
        <v>259</v>
      </c>
      <c r="C294" s="494">
        <v>2620.9</v>
      </c>
      <c r="D294" s="495">
        <v>2637.6166666666663</v>
      </c>
      <c r="E294" s="495">
        <v>2590.2333333333327</v>
      </c>
      <c r="F294" s="495">
        <v>2559.5666666666662</v>
      </c>
      <c r="G294" s="495">
        <v>2512.1833333333325</v>
      </c>
      <c r="H294" s="495">
        <v>2668.2833333333328</v>
      </c>
      <c r="I294" s="495">
        <v>2715.666666666667</v>
      </c>
      <c r="J294" s="495">
        <v>2746.333333333333</v>
      </c>
      <c r="K294" s="494">
        <v>2685</v>
      </c>
      <c r="L294" s="494">
        <v>2606.9499999999998</v>
      </c>
      <c r="M294" s="494">
        <v>1.7817000000000001</v>
      </c>
    </row>
    <row r="295" spans="1:13">
      <c r="A295" s="254">
        <v>285</v>
      </c>
      <c r="B295" s="497" t="s">
        <v>133</v>
      </c>
      <c r="C295" s="494">
        <v>397.45</v>
      </c>
      <c r="D295" s="495">
        <v>395.98333333333335</v>
      </c>
      <c r="E295" s="495">
        <v>393.4666666666667</v>
      </c>
      <c r="F295" s="495">
        <v>389.48333333333335</v>
      </c>
      <c r="G295" s="495">
        <v>386.9666666666667</v>
      </c>
      <c r="H295" s="495">
        <v>399.9666666666667</v>
      </c>
      <c r="I295" s="495">
        <v>402.48333333333335</v>
      </c>
      <c r="J295" s="495">
        <v>406.4666666666667</v>
      </c>
      <c r="K295" s="494">
        <v>398.5</v>
      </c>
      <c r="L295" s="494">
        <v>392</v>
      </c>
      <c r="M295" s="494">
        <v>20.544789999999999</v>
      </c>
    </row>
    <row r="296" spans="1:13">
      <c r="A296" s="254">
        <v>286</v>
      </c>
      <c r="B296" s="497" t="s">
        <v>753</v>
      </c>
      <c r="C296" s="494">
        <v>204.15</v>
      </c>
      <c r="D296" s="495">
        <v>204.56666666666669</v>
      </c>
      <c r="E296" s="495">
        <v>202.13333333333338</v>
      </c>
      <c r="F296" s="495">
        <v>200.1166666666667</v>
      </c>
      <c r="G296" s="495">
        <v>197.68333333333339</v>
      </c>
      <c r="H296" s="495">
        <v>206.58333333333337</v>
      </c>
      <c r="I296" s="495">
        <v>209.01666666666671</v>
      </c>
      <c r="J296" s="495">
        <v>211.03333333333336</v>
      </c>
      <c r="K296" s="494">
        <v>207</v>
      </c>
      <c r="L296" s="494">
        <v>202.55</v>
      </c>
      <c r="M296" s="494">
        <v>0.60374000000000005</v>
      </c>
    </row>
    <row r="297" spans="1:13">
      <c r="A297" s="254">
        <v>287</v>
      </c>
      <c r="B297" s="497" t="s">
        <v>428</v>
      </c>
      <c r="C297" s="494">
        <v>6093.55</v>
      </c>
      <c r="D297" s="495">
        <v>6123.4333333333334</v>
      </c>
      <c r="E297" s="495">
        <v>6021.8666666666668</v>
      </c>
      <c r="F297" s="495">
        <v>5950.1833333333334</v>
      </c>
      <c r="G297" s="495">
        <v>5848.6166666666668</v>
      </c>
      <c r="H297" s="495">
        <v>6195.1166666666668</v>
      </c>
      <c r="I297" s="495">
        <v>6296.6833333333343</v>
      </c>
      <c r="J297" s="495">
        <v>6368.3666666666668</v>
      </c>
      <c r="K297" s="494">
        <v>6225</v>
      </c>
      <c r="L297" s="494">
        <v>6051.75</v>
      </c>
      <c r="M297" s="494">
        <v>3.3149999999999999E-2</v>
      </c>
    </row>
    <row r="298" spans="1:13">
      <c r="A298" s="254">
        <v>288</v>
      </c>
      <c r="B298" s="497" t="s">
        <v>260</v>
      </c>
      <c r="C298" s="494">
        <v>3934.05</v>
      </c>
      <c r="D298" s="495">
        <v>3943.6666666666665</v>
      </c>
      <c r="E298" s="495">
        <v>3891.3833333333332</v>
      </c>
      <c r="F298" s="495">
        <v>3848.7166666666667</v>
      </c>
      <c r="G298" s="495">
        <v>3796.4333333333334</v>
      </c>
      <c r="H298" s="495">
        <v>3986.333333333333</v>
      </c>
      <c r="I298" s="495">
        <v>4038.6166666666668</v>
      </c>
      <c r="J298" s="495">
        <v>4081.2833333333328</v>
      </c>
      <c r="K298" s="494">
        <v>3995.95</v>
      </c>
      <c r="L298" s="494">
        <v>3901</v>
      </c>
      <c r="M298" s="494">
        <v>1.5275799999999999</v>
      </c>
    </row>
    <row r="299" spans="1:13">
      <c r="A299" s="254">
        <v>289</v>
      </c>
      <c r="B299" s="497" t="s">
        <v>134</v>
      </c>
      <c r="C299" s="494">
        <v>1335.9</v>
      </c>
      <c r="D299" s="495">
        <v>1333.3666666666668</v>
      </c>
      <c r="E299" s="495">
        <v>1325.5333333333335</v>
      </c>
      <c r="F299" s="495">
        <v>1315.1666666666667</v>
      </c>
      <c r="G299" s="495">
        <v>1307.3333333333335</v>
      </c>
      <c r="H299" s="495">
        <v>1343.7333333333336</v>
      </c>
      <c r="I299" s="495">
        <v>1351.5666666666666</v>
      </c>
      <c r="J299" s="495">
        <v>1361.9333333333336</v>
      </c>
      <c r="K299" s="494">
        <v>1341.2</v>
      </c>
      <c r="L299" s="494">
        <v>1323</v>
      </c>
      <c r="M299" s="494">
        <v>14.315619999999999</v>
      </c>
    </row>
    <row r="300" spans="1:13">
      <c r="A300" s="254">
        <v>290</v>
      </c>
      <c r="B300" s="497" t="s">
        <v>429</v>
      </c>
      <c r="C300" s="494">
        <v>465.75</v>
      </c>
      <c r="D300" s="495">
        <v>468.06666666666666</v>
      </c>
      <c r="E300" s="495">
        <v>458.93333333333334</v>
      </c>
      <c r="F300" s="495">
        <v>452.11666666666667</v>
      </c>
      <c r="G300" s="495">
        <v>442.98333333333335</v>
      </c>
      <c r="H300" s="495">
        <v>474.88333333333333</v>
      </c>
      <c r="I300" s="495">
        <v>484.01666666666665</v>
      </c>
      <c r="J300" s="495">
        <v>490.83333333333331</v>
      </c>
      <c r="K300" s="494">
        <v>477.2</v>
      </c>
      <c r="L300" s="494">
        <v>461.25</v>
      </c>
      <c r="M300" s="494">
        <v>30.66996</v>
      </c>
    </row>
    <row r="301" spans="1:13">
      <c r="A301" s="254">
        <v>291</v>
      </c>
      <c r="B301" s="497" t="s">
        <v>430</v>
      </c>
      <c r="C301" s="494">
        <v>36.200000000000003</v>
      </c>
      <c r="D301" s="495">
        <v>35.4</v>
      </c>
      <c r="E301" s="495">
        <v>33.299999999999997</v>
      </c>
      <c r="F301" s="495">
        <v>30.4</v>
      </c>
      <c r="G301" s="495">
        <v>28.299999999999997</v>
      </c>
      <c r="H301" s="495">
        <v>38.299999999999997</v>
      </c>
      <c r="I301" s="495">
        <v>40.400000000000006</v>
      </c>
      <c r="J301" s="495">
        <v>43.3</v>
      </c>
      <c r="K301" s="494">
        <v>37.5</v>
      </c>
      <c r="L301" s="494">
        <v>32.5</v>
      </c>
      <c r="M301" s="494">
        <v>55.462940000000003</v>
      </c>
    </row>
    <row r="302" spans="1:13">
      <c r="A302" s="254">
        <v>292</v>
      </c>
      <c r="B302" s="497" t="s">
        <v>431</v>
      </c>
      <c r="C302" s="494">
        <v>1925.95</v>
      </c>
      <c r="D302" s="495">
        <v>1944.6833333333334</v>
      </c>
      <c r="E302" s="495">
        <v>1889.2666666666669</v>
      </c>
      <c r="F302" s="495">
        <v>1852.5833333333335</v>
      </c>
      <c r="G302" s="495">
        <v>1797.166666666667</v>
      </c>
      <c r="H302" s="495">
        <v>1981.3666666666668</v>
      </c>
      <c r="I302" s="495">
        <v>2036.7833333333333</v>
      </c>
      <c r="J302" s="495">
        <v>2073.4666666666667</v>
      </c>
      <c r="K302" s="494">
        <v>2000.1</v>
      </c>
      <c r="L302" s="494">
        <v>1908</v>
      </c>
      <c r="M302" s="494">
        <v>3.2040099999999998</v>
      </c>
    </row>
    <row r="303" spans="1:13">
      <c r="A303" s="254">
        <v>293</v>
      </c>
      <c r="B303" s="497" t="s">
        <v>135</v>
      </c>
      <c r="C303" s="494">
        <v>1062.55</v>
      </c>
      <c r="D303" s="495">
        <v>1066.7</v>
      </c>
      <c r="E303" s="495">
        <v>1052.5</v>
      </c>
      <c r="F303" s="495">
        <v>1042.45</v>
      </c>
      <c r="G303" s="495">
        <v>1028.25</v>
      </c>
      <c r="H303" s="495">
        <v>1076.75</v>
      </c>
      <c r="I303" s="495">
        <v>1090.9500000000003</v>
      </c>
      <c r="J303" s="495">
        <v>1101</v>
      </c>
      <c r="K303" s="494">
        <v>1080.9000000000001</v>
      </c>
      <c r="L303" s="494">
        <v>1056.6500000000001</v>
      </c>
      <c r="M303" s="494">
        <v>20.246210000000001</v>
      </c>
    </row>
    <row r="304" spans="1:13">
      <c r="A304" s="254">
        <v>294</v>
      </c>
      <c r="B304" s="497" t="s">
        <v>432</v>
      </c>
      <c r="C304" s="494">
        <v>1877.9</v>
      </c>
      <c r="D304" s="495">
        <v>1881.7333333333333</v>
      </c>
      <c r="E304" s="495">
        <v>1862.4666666666667</v>
      </c>
      <c r="F304" s="495">
        <v>1847.0333333333333</v>
      </c>
      <c r="G304" s="495">
        <v>1827.7666666666667</v>
      </c>
      <c r="H304" s="495">
        <v>1897.1666666666667</v>
      </c>
      <c r="I304" s="495">
        <v>1916.4333333333336</v>
      </c>
      <c r="J304" s="495">
        <v>1931.8666666666668</v>
      </c>
      <c r="K304" s="494">
        <v>1901</v>
      </c>
      <c r="L304" s="494">
        <v>1866.3</v>
      </c>
      <c r="M304" s="494">
        <v>0.29865000000000003</v>
      </c>
    </row>
    <row r="305" spans="1:13">
      <c r="A305" s="254">
        <v>295</v>
      </c>
      <c r="B305" s="497" t="s">
        <v>433</v>
      </c>
      <c r="C305" s="494">
        <v>805</v>
      </c>
      <c r="D305" s="495">
        <v>812.9666666666667</v>
      </c>
      <c r="E305" s="495">
        <v>792.23333333333335</v>
      </c>
      <c r="F305" s="495">
        <v>779.4666666666667</v>
      </c>
      <c r="G305" s="495">
        <v>758.73333333333335</v>
      </c>
      <c r="H305" s="495">
        <v>825.73333333333335</v>
      </c>
      <c r="I305" s="495">
        <v>846.4666666666667</v>
      </c>
      <c r="J305" s="495">
        <v>859.23333333333335</v>
      </c>
      <c r="K305" s="494">
        <v>833.7</v>
      </c>
      <c r="L305" s="494">
        <v>800.2</v>
      </c>
      <c r="M305" s="494">
        <v>0.10965</v>
      </c>
    </row>
    <row r="306" spans="1:13">
      <c r="A306" s="254">
        <v>296</v>
      </c>
      <c r="B306" s="497" t="s">
        <v>434</v>
      </c>
      <c r="C306" s="494">
        <v>38.799999999999997</v>
      </c>
      <c r="D306" s="495">
        <v>39.016666666666666</v>
      </c>
      <c r="E306" s="495">
        <v>38.333333333333329</v>
      </c>
      <c r="F306" s="495">
        <v>37.86666666666666</v>
      </c>
      <c r="G306" s="495">
        <v>37.183333333333323</v>
      </c>
      <c r="H306" s="495">
        <v>39.483333333333334</v>
      </c>
      <c r="I306" s="495">
        <v>40.166666666666671</v>
      </c>
      <c r="J306" s="495">
        <v>40.63333333333334</v>
      </c>
      <c r="K306" s="494">
        <v>39.700000000000003</v>
      </c>
      <c r="L306" s="494">
        <v>38.549999999999997</v>
      </c>
      <c r="M306" s="494">
        <v>21.935770000000002</v>
      </c>
    </row>
    <row r="307" spans="1:13">
      <c r="A307" s="254">
        <v>297</v>
      </c>
      <c r="B307" s="497" t="s">
        <v>435</v>
      </c>
      <c r="C307" s="494">
        <v>152.35</v>
      </c>
      <c r="D307" s="495">
        <v>152.88333333333333</v>
      </c>
      <c r="E307" s="495">
        <v>149.46666666666664</v>
      </c>
      <c r="F307" s="495">
        <v>146.58333333333331</v>
      </c>
      <c r="G307" s="495">
        <v>143.16666666666663</v>
      </c>
      <c r="H307" s="495">
        <v>155.76666666666665</v>
      </c>
      <c r="I307" s="495">
        <v>159.18333333333334</v>
      </c>
      <c r="J307" s="495">
        <v>162.06666666666666</v>
      </c>
      <c r="K307" s="494">
        <v>156.30000000000001</v>
      </c>
      <c r="L307" s="494">
        <v>150</v>
      </c>
      <c r="M307" s="494">
        <v>2.06962</v>
      </c>
    </row>
    <row r="308" spans="1:13">
      <c r="A308" s="254">
        <v>298</v>
      </c>
      <c r="B308" s="497" t="s">
        <v>146</v>
      </c>
      <c r="C308" s="494">
        <v>77687.55</v>
      </c>
      <c r="D308" s="495">
        <v>78156.150000000009</v>
      </c>
      <c r="E308" s="495">
        <v>77015.900000000023</v>
      </c>
      <c r="F308" s="495">
        <v>76344.250000000015</v>
      </c>
      <c r="G308" s="495">
        <v>75204.000000000029</v>
      </c>
      <c r="H308" s="495">
        <v>78827.800000000017</v>
      </c>
      <c r="I308" s="495">
        <v>79968.049999999988</v>
      </c>
      <c r="J308" s="495">
        <v>80639.700000000012</v>
      </c>
      <c r="K308" s="494">
        <v>79296.399999999994</v>
      </c>
      <c r="L308" s="494">
        <v>77484.5</v>
      </c>
      <c r="M308" s="494">
        <v>0.16483</v>
      </c>
    </row>
    <row r="309" spans="1:13">
      <c r="A309" s="254">
        <v>299</v>
      </c>
      <c r="B309" s="497" t="s">
        <v>143</v>
      </c>
      <c r="C309" s="494">
        <v>1102.7</v>
      </c>
      <c r="D309" s="495">
        <v>1107.8166666666666</v>
      </c>
      <c r="E309" s="495">
        <v>1094.8833333333332</v>
      </c>
      <c r="F309" s="495">
        <v>1087.0666666666666</v>
      </c>
      <c r="G309" s="495">
        <v>1074.1333333333332</v>
      </c>
      <c r="H309" s="495">
        <v>1115.6333333333332</v>
      </c>
      <c r="I309" s="495">
        <v>1128.5666666666666</v>
      </c>
      <c r="J309" s="495">
        <v>1136.3833333333332</v>
      </c>
      <c r="K309" s="494">
        <v>1120.75</v>
      </c>
      <c r="L309" s="494">
        <v>1100</v>
      </c>
      <c r="M309" s="494">
        <v>2.06047</v>
      </c>
    </row>
    <row r="310" spans="1:13">
      <c r="A310" s="254">
        <v>300</v>
      </c>
      <c r="B310" s="497" t="s">
        <v>436</v>
      </c>
      <c r="C310" s="494">
        <v>3454</v>
      </c>
      <c r="D310" s="495">
        <v>3467.9666666666667</v>
      </c>
      <c r="E310" s="495">
        <v>3396.0333333333333</v>
      </c>
      <c r="F310" s="495">
        <v>3338.0666666666666</v>
      </c>
      <c r="G310" s="495">
        <v>3266.1333333333332</v>
      </c>
      <c r="H310" s="495">
        <v>3525.9333333333334</v>
      </c>
      <c r="I310" s="495">
        <v>3597.8666666666668</v>
      </c>
      <c r="J310" s="495">
        <v>3655.8333333333335</v>
      </c>
      <c r="K310" s="494">
        <v>3539.9</v>
      </c>
      <c r="L310" s="494">
        <v>3410</v>
      </c>
      <c r="M310" s="494">
        <v>6.1519999999999998E-2</v>
      </c>
    </row>
    <row r="311" spans="1:13">
      <c r="A311" s="254">
        <v>301</v>
      </c>
      <c r="B311" s="497" t="s">
        <v>437</v>
      </c>
      <c r="C311" s="494">
        <v>270.89999999999998</v>
      </c>
      <c r="D311" s="495">
        <v>270.71666666666664</v>
      </c>
      <c r="E311" s="495">
        <v>269.18333333333328</v>
      </c>
      <c r="F311" s="495">
        <v>267.46666666666664</v>
      </c>
      <c r="G311" s="495">
        <v>265.93333333333328</v>
      </c>
      <c r="H311" s="495">
        <v>272.43333333333328</v>
      </c>
      <c r="I311" s="495">
        <v>273.9666666666667</v>
      </c>
      <c r="J311" s="495">
        <v>275.68333333333328</v>
      </c>
      <c r="K311" s="494">
        <v>272.25</v>
      </c>
      <c r="L311" s="494">
        <v>269</v>
      </c>
      <c r="M311" s="494">
        <v>0.26093</v>
      </c>
    </row>
    <row r="312" spans="1:13">
      <c r="A312" s="254">
        <v>302</v>
      </c>
      <c r="B312" s="497" t="s">
        <v>137</v>
      </c>
      <c r="C312" s="494">
        <v>163.25</v>
      </c>
      <c r="D312" s="495">
        <v>164.43333333333331</v>
      </c>
      <c r="E312" s="495">
        <v>159.96666666666661</v>
      </c>
      <c r="F312" s="495">
        <v>156.68333333333331</v>
      </c>
      <c r="G312" s="495">
        <v>152.21666666666661</v>
      </c>
      <c r="H312" s="495">
        <v>167.71666666666661</v>
      </c>
      <c r="I312" s="495">
        <v>172.18333333333331</v>
      </c>
      <c r="J312" s="495">
        <v>175.46666666666661</v>
      </c>
      <c r="K312" s="494">
        <v>168.9</v>
      </c>
      <c r="L312" s="494">
        <v>161.15</v>
      </c>
      <c r="M312" s="494">
        <v>358.68833000000001</v>
      </c>
    </row>
    <row r="313" spans="1:13">
      <c r="A313" s="254">
        <v>303</v>
      </c>
      <c r="B313" s="497" t="s">
        <v>136</v>
      </c>
      <c r="C313" s="494">
        <v>780.5</v>
      </c>
      <c r="D313" s="495">
        <v>783.15</v>
      </c>
      <c r="E313" s="495">
        <v>773</v>
      </c>
      <c r="F313" s="495">
        <v>765.5</v>
      </c>
      <c r="G313" s="495">
        <v>755.35</v>
      </c>
      <c r="H313" s="495">
        <v>790.65</v>
      </c>
      <c r="I313" s="495">
        <v>800.79999999999984</v>
      </c>
      <c r="J313" s="495">
        <v>808.3</v>
      </c>
      <c r="K313" s="494">
        <v>793.3</v>
      </c>
      <c r="L313" s="494">
        <v>775.65</v>
      </c>
      <c r="M313" s="494">
        <v>35.288510000000002</v>
      </c>
    </row>
    <row r="314" spans="1:13">
      <c r="A314" s="254">
        <v>304</v>
      </c>
      <c r="B314" s="497" t="s">
        <v>438</v>
      </c>
      <c r="C314" s="494">
        <v>155.25</v>
      </c>
      <c r="D314" s="495">
        <v>156.25</v>
      </c>
      <c r="E314" s="495">
        <v>152.55000000000001</v>
      </c>
      <c r="F314" s="495">
        <v>149.85000000000002</v>
      </c>
      <c r="G314" s="495">
        <v>146.15000000000003</v>
      </c>
      <c r="H314" s="495">
        <v>158.94999999999999</v>
      </c>
      <c r="I314" s="495">
        <v>162.64999999999998</v>
      </c>
      <c r="J314" s="495">
        <v>165.34999999999997</v>
      </c>
      <c r="K314" s="494">
        <v>159.94999999999999</v>
      </c>
      <c r="L314" s="494">
        <v>153.55000000000001</v>
      </c>
      <c r="M314" s="494">
        <v>1.3426800000000001</v>
      </c>
    </row>
    <row r="315" spans="1:13">
      <c r="A315" s="254">
        <v>305</v>
      </c>
      <c r="B315" s="497" t="s">
        <v>439</v>
      </c>
      <c r="C315" s="494">
        <v>213.1</v>
      </c>
      <c r="D315" s="495">
        <v>209.36666666666667</v>
      </c>
      <c r="E315" s="495">
        <v>204.33333333333334</v>
      </c>
      <c r="F315" s="495">
        <v>195.56666666666666</v>
      </c>
      <c r="G315" s="495">
        <v>190.53333333333333</v>
      </c>
      <c r="H315" s="495">
        <v>218.13333333333335</v>
      </c>
      <c r="I315" s="495">
        <v>223.16666666666666</v>
      </c>
      <c r="J315" s="495">
        <v>231.93333333333337</v>
      </c>
      <c r="K315" s="494">
        <v>214.4</v>
      </c>
      <c r="L315" s="494">
        <v>200.6</v>
      </c>
      <c r="M315" s="494">
        <v>0.55595000000000006</v>
      </c>
    </row>
    <row r="316" spans="1:13">
      <c r="A316" s="254">
        <v>306</v>
      </c>
      <c r="B316" s="497" t="s">
        <v>440</v>
      </c>
      <c r="C316" s="494">
        <v>517</v>
      </c>
      <c r="D316" s="495">
        <v>516.01666666666665</v>
      </c>
      <c r="E316" s="495">
        <v>507.0333333333333</v>
      </c>
      <c r="F316" s="495">
        <v>497.06666666666666</v>
      </c>
      <c r="G316" s="495">
        <v>488.08333333333331</v>
      </c>
      <c r="H316" s="495">
        <v>525.98333333333335</v>
      </c>
      <c r="I316" s="495">
        <v>534.9666666666667</v>
      </c>
      <c r="J316" s="495">
        <v>544.93333333333328</v>
      </c>
      <c r="K316" s="494">
        <v>525</v>
      </c>
      <c r="L316" s="494">
        <v>506.05</v>
      </c>
      <c r="M316" s="494">
        <v>0.52148000000000005</v>
      </c>
    </row>
    <row r="317" spans="1:13">
      <c r="A317" s="254">
        <v>307</v>
      </c>
      <c r="B317" s="497" t="s">
        <v>138</v>
      </c>
      <c r="C317" s="494">
        <v>146.69999999999999</v>
      </c>
      <c r="D317" s="495">
        <v>147.36666666666665</v>
      </c>
      <c r="E317" s="495">
        <v>145.3833333333333</v>
      </c>
      <c r="F317" s="495">
        <v>144.06666666666666</v>
      </c>
      <c r="G317" s="495">
        <v>142.08333333333331</v>
      </c>
      <c r="H317" s="495">
        <v>148.68333333333328</v>
      </c>
      <c r="I317" s="495">
        <v>150.66666666666663</v>
      </c>
      <c r="J317" s="495">
        <v>151.98333333333326</v>
      </c>
      <c r="K317" s="494">
        <v>149.35</v>
      </c>
      <c r="L317" s="494">
        <v>146.05000000000001</v>
      </c>
      <c r="M317" s="494">
        <v>32.012090000000001</v>
      </c>
    </row>
    <row r="318" spans="1:13">
      <c r="A318" s="254">
        <v>308</v>
      </c>
      <c r="B318" s="497" t="s">
        <v>261</v>
      </c>
      <c r="C318" s="494">
        <v>38.299999999999997</v>
      </c>
      <c r="D318" s="495">
        <v>38.75</v>
      </c>
      <c r="E318" s="495">
        <v>37.049999999999997</v>
      </c>
      <c r="F318" s="495">
        <v>35.799999999999997</v>
      </c>
      <c r="G318" s="495">
        <v>34.099999999999994</v>
      </c>
      <c r="H318" s="495">
        <v>40</v>
      </c>
      <c r="I318" s="495">
        <v>41.7</v>
      </c>
      <c r="J318" s="495">
        <v>42.95</v>
      </c>
      <c r="K318" s="494">
        <v>40.450000000000003</v>
      </c>
      <c r="L318" s="494">
        <v>37.5</v>
      </c>
      <c r="M318" s="494">
        <v>41.68835</v>
      </c>
    </row>
    <row r="319" spans="1:13">
      <c r="A319" s="254">
        <v>309</v>
      </c>
      <c r="B319" s="497" t="s">
        <v>139</v>
      </c>
      <c r="C319" s="494">
        <v>406.35</v>
      </c>
      <c r="D319" s="495">
        <v>408.41666666666669</v>
      </c>
      <c r="E319" s="495">
        <v>402.58333333333337</v>
      </c>
      <c r="F319" s="495">
        <v>398.81666666666666</v>
      </c>
      <c r="G319" s="495">
        <v>392.98333333333335</v>
      </c>
      <c r="H319" s="495">
        <v>412.18333333333339</v>
      </c>
      <c r="I319" s="495">
        <v>418.01666666666677</v>
      </c>
      <c r="J319" s="495">
        <v>421.78333333333342</v>
      </c>
      <c r="K319" s="494">
        <v>414.25</v>
      </c>
      <c r="L319" s="494">
        <v>404.65</v>
      </c>
      <c r="M319" s="494">
        <v>7.8060700000000001</v>
      </c>
    </row>
    <row r="320" spans="1:13">
      <c r="A320" s="254">
        <v>310</v>
      </c>
      <c r="B320" s="497" t="s">
        <v>140</v>
      </c>
      <c r="C320" s="494">
        <v>6638.9</v>
      </c>
      <c r="D320" s="495">
        <v>6675.9666666666672</v>
      </c>
      <c r="E320" s="495">
        <v>6562.9333333333343</v>
      </c>
      <c r="F320" s="495">
        <v>6486.9666666666672</v>
      </c>
      <c r="G320" s="495">
        <v>6373.9333333333343</v>
      </c>
      <c r="H320" s="495">
        <v>6751.9333333333343</v>
      </c>
      <c r="I320" s="495">
        <v>6864.9666666666672</v>
      </c>
      <c r="J320" s="495">
        <v>6940.9333333333343</v>
      </c>
      <c r="K320" s="494">
        <v>6789</v>
      </c>
      <c r="L320" s="494">
        <v>6600</v>
      </c>
      <c r="M320" s="494">
        <v>9.3734400000000004</v>
      </c>
    </row>
    <row r="321" spans="1:13">
      <c r="A321" s="254">
        <v>311</v>
      </c>
      <c r="B321" s="497" t="s">
        <v>142</v>
      </c>
      <c r="C321" s="494">
        <v>881.85</v>
      </c>
      <c r="D321" s="495">
        <v>876.55000000000007</v>
      </c>
      <c r="E321" s="495">
        <v>861.90000000000009</v>
      </c>
      <c r="F321" s="495">
        <v>841.95</v>
      </c>
      <c r="G321" s="495">
        <v>827.30000000000007</v>
      </c>
      <c r="H321" s="495">
        <v>896.50000000000011</v>
      </c>
      <c r="I321" s="495">
        <v>911.15</v>
      </c>
      <c r="J321" s="495">
        <v>931.10000000000014</v>
      </c>
      <c r="K321" s="494">
        <v>891.2</v>
      </c>
      <c r="L321" s="494">
        <v>856.6</v>
      </c>
      <c r="M321" s="494">
        <v>7.2850700000000002</v>
      </c>
    </row>
    <row r="322" spans="1:13">
      <c r="A322" s="254">
        <v>312</v>
      </c>
      <c r="B322" s="497" t="s">
        <v>441</v>
      </c>
      <c r="C322" s="494">
        <v>2336.1</v>
      </c>
      <c r="D322" s="495">
        <v>2359.5166666666664</v>
      </c>
      <c r="E322" s="495">
        <v>2306.583333333333</v>
      </c>
      <c r="F322" s="495">
        <v>2277.0666666666666</v>
      </c>
      <c r="G322" s="495">
        <v>2224.1333333333332</v>
      </c>
      <c r="H322" s="495">
        <v>2389.0333333333328</v>
      </c>
      <c r="I322" s="495">
        <v>2441.9666666666662</v>
      </c>
      <c r="J322" s="495">
        <v>2471.4833333333327</v>
      </c>
      <c r="K322" s="494">
        <v>2412.4499999999998</v>
      </c>
      <c r="L322" s="494">
        <v>2330</v>
      </c>
      <c r="M322" s="494">
        <v>0.42147000000000001</v>
      </c>
    </row>
    <row r="323" spans="1:13">
      <c r="A323" s="254">
        <v>313</v>
      </c>
      <c r="B323" s="497" t="s">
        <v>144</v>
      </c>
      <c r="C323" s="494">
        <v>2062.4</v>
      </c>
      <c r="D323" s="495">
        <v>2054.4833333333331</v>
      </c>
      <c r="E323" s="495">
        <v>2032.9666666666662</v>
      </c>
      <c r="F323" s="495">
        <v>2003.5333333333331</v>
      </c>
      <c r="G323" s="495">
        <v>1982.0166666666662</v>
      </c>
      <c r="H323" s="495">
        <v>2083.9166666666661</v>
      </c>
      <c r="I323" s="495">
        <v>2105.4333333333334</v>
      </c>
      <c r="J323" s="495">
        <v>2134.8666666666663</v>
      </c>
      <c r="K323" s="494">
        <v>2076</v>
      </c>
      <c r="L323" s="494">
        <v>2025.05</v>
      </c>
      <c r="M323" s="494">
        <v>8.45322</v>
      </c>
    </row>
    <row r="324" spans="1:13">
      <c r="A324" s="254">
        <v>314</v>
      </c>
      <c r="B324" s="497" t="s">
        <v>442</v>
      </c>
      <c r="C324" s="494">
        <v>97.05</v>
      </c>
      <c r="D324" s="495">
        <v>96.683333333333323</v>
      </c>
      <c r="E324" s="495">
        <v>95.46666666666664</v>
      </c>
      <c r="F324" s="495">
        <v>93.883333333333312</v>
      </c>
      <c r="G324" s="495">
        <v>92.666666666666629</v>
      </c>
      <c r="H324" s="495">
        <v>98.266666666666652</v>
      </c>
      <c r="I324" s="495">
        <v>99.48333333333332</v>
      </c>
      <c r="J324" s="495">
        <v>101.06666666666666</v>
      </c>
      <c r="K324" s="494">
        <v>97.9</v>
      </c>
      <c r="L324" s="494">
        <v>95.1</v>
      </c>
      <c r="M324" s="494">
        <v>2.7890000000000001</v>
      </c>
    </row>
    <row r="325" spans="1:13">
      <c r="A325" s="254">
        <v>315</v>
      </c>
      <c r="B325" s="497" t="s">
        <v>443</v>
      </c>
      <c r="C325" s="494">
        <v>528.65</v>
      </c>
      <c r="D325" s="495">
        <v>535.2833333333333</v>
      </c>
      <c r="E325" s="495">
        <v>519.36666666666656</v>
      </c>
      <c r="F325" s="495">
        <v>510.08333333333326</v>
      </c>
      <c r="G325" s="495">
        <v>494.16666666666652</v>
      </c>
      <c r="H325" s="495">
        <v>544.56666666666661</v>
      </c>
      <c r="I325" s="495">
        <v>560.48333333333335</v>
      </c>
      <c r="J325" s="495">
        <v>569.76666666666665</v>
      </c>
      <c r="K325" s="494">
        <v>551.20000000000005</v>
      </c>
      <c r="L325" s="494">
        <v>526</v>
      </c>
      <c r="M325" s="494">
        <v>1.9271400000000001</v>
      </c>
    </row>
    <row r="326" spans="1:13">
      <c r="A326" s="254">
        <v>316</v>
      </c>
      <c r="B326" s="497" t="s">
        <v>754</v>
      </c>
      <c r="C326" s="494">
        <v>180.4</v>
      </c>
      <c r="D326" s="495">
        <v>181.65</v>
      </c>
      <c r="E326" s="495">
        <v>178.8</v>
      </c>
      <c r="F326" s="495">
        <v>177.20000000000002</v>
      </c>
      <c r="G326" s="495">
        <v>174.35000000000002</v>
      </c>
      <c r="H326" s="495">
        <v>183.25</v>
      </c>
      <c r="I326" s="495">
        <v>186.09999999999997</v>
      </c>
      <c r="J326" s="495">
        <v>187.7</v>
      </c>
      <c r="K326" s="494">
        <v>184.5</v>
      </c>
      <c r="L326" s="494">
        <v>180.05</v>
      </c>
      <c r="M326" s="494">
        <v>2.95261</v>
      </c>
    </row>
    <row r="327" spans="1:13">
      <c r="A327" s="254">
        <v>317</v>
      </c>
      <c r="B327" s="497" t="s">
        <v>145</v>
      </c>
      <c r="C327" s="494">
        <v>212.65</v>
      </c>
      <c r="D327" s="495">
        <v>213.66666666666666</v>
      </c>
      <c r="E327" s="495">
        <v>210.13333333333333</v>
      </c>
      <c r="F327" s="495">
        <v>207.61666666666667</v>
      </c>
      <c r="G327" s="495">
        <v>204.08333333333334</v>
      </c>
      <c r="H327" s="495">
        <v>216.18333333333331</v>
      </c>
      <c r="I327" s="495">
        <v>219.71666666666667</v>
      </c>
      <c r="J327" s="495">
        <v>222.23333333333329</v>
      </c>
      <c r="K327" s="494">
        <v>217.2</v>
      </c>
      <c r="L327" s="494">
        <v>211.15</v>
      </c>
      <c r="M327" s="494">
        <v>67.029769999999999</v>
      </c>
    </row>
    <row r="328" spans="1:13">
      <c r="A328" s="254">
        <v>318</v>
      </c>
      <c r="B328" s="497" t="s">
        <v>444</v>
      </c>
      <c r="C328" s="494">
        <v>600.85</v>
      </c>
      <c r="D328" s="495">
        <v>600.88333333333333</v>
      </c>
      <c r="E328" s="495">
        <v>592.9666666666667</v>
      </c>
      <c r="F328" s="495">
        <v>585.08333333333337</v>
      </c>
      <c r="G328" s="495">
        <v>577.16666666666674</v>
      </c>
      <c r="H328" s="495">
        <v>608.76666666666665</v>
      </c>
      <c r="I328" s="495">
        <v>616.68333333333339</v>
      </c>
      <c r="J328" s="495">
        <v>624.56666666666661</v>
      </c>
      <c r="K328" s="494">
        <v>608.79999999999995</v>
      </c>
      <c r="L328" s="494">
        <v>593</v>
      </c>
      <c r="M328" s="494">
        <v>1.1211100000000001</v>
      </c>
    </row>
    <row r="329" spans="1:13">
      <c r="A329" s="254">
        <v>319</v>
      </c>
      <c r="B329" s="497" t="s">
        <v>262</v>
      </c>
      <c r="C329" s="494">
        <v>1724.3</v>
      </c>
      <c r="D329" s="495">
        <v>1748.4333333333332</v>
      </c>
      <c r="E329" s="495">
        <v>1691.0166666666664</v>
      </c>
      <c r="F329" s="495">
        <v>1657.7333333333333</v>
      </c>
      <c r="G329" s="495">
        <v>1600.3166666666666</v>
      </c>
      <c r="H329" s="495">
        <v>1781.7166666666662</v>
      </c>
      <c r="I329" s="495">
        <v>1839.1333333333328</v>
      </c>
      <c r="J329" s="495">
        <v>1872.4166666666661</v>
      </c>
      <c r="K329" s="494">
        <v>1805.85</v>
      </c>
      <c r="L329" s="494">
        <v>1715.15</v>
      </c>
      <c r="M329" s="494">
        <v>12.736330000000001</v>
      </c>
    </row>
    <row r="330" spans="1:13">
      <c r="A330" s="254">
        <v>320</v>
      </c>
      <c r="B330" s="497" t="s">
        <v>445</v>
      </c>
      <c r="C330" s="494">
        <v>1483.15</v>
      </c>
      <c r="D330" s="495">
        <v>1476.6499999999999</v>
      </c>
      <c r="E330" s="495">
        <v>1461.4999999999998</v>
      </c>
      <c r="F330" s="495">
        <v>1439.85</v>
      </c>
      <c r="G330" s="495">
        <v>1424.6999999999998</v>
      </c>
      <c r="H330" s="495">
        <v>1498.2999999999997</v>
      </c>
      <c r="I330" s="495">
        <v>1513.4499999999998</v>
      </c>
      <c r="J330" s="495">
        <v>1535.0999999999997</v>
      </c>
      <c r="K330" s="494">
        <v>1491.8</v>
      </c>
      <c r="L330" s="494">
        <v>1455</v>
      </c>
      <c r="M330" s="494">
        <v>2.2539699999999998</v>
      </c>
    </row>
    <row r="331" spans="1:13">
      <c r="A331" s="254">
        <v>321</v>
      </c>
      <c r="B331" s="497" t="s">
        <v>147</v>
      </c>
      <c r="C331" s="494">
        <v>1174.75</v>
      </c>
      <c r="D331" s="495">
        <v>1187.2333333333333</v>
      </c>
      <c r="E331" s="495">
        <v>1158.5166666666667</v>
      </c>
      <c r="F331" s="495">
        <v>1142.2833333333333</v>
      </c>
      <c r="G331" s="495">
        <v>1113.5666666666666</v>
      </c>
      <c r="H331" s="495">
        <v>1203.4666666666667</v>
      </c>
      <c r="I331" s="495">
        <v>1232.1833333333334</v>
      </c>
      <c r="J331" s="495">
        <v>1248.4166666666667</v>
      </c>
      <c r="K331" s="494">
        <v>1215.95</v>
      </c>
      <c r="L331" s="494">
        <v>1171</v>
      </c>
      <c r="M331" s="494">
        <v>11.02356</v>
      </c>
    </row>
    <row r="332" spans="1:13">
      <c r="A332" s="254">
        <v>322</v>
      </c>
      <c r="B332" s="497" t="s">
        <v>263</v>
      </c>
      <c r="C332" s="494">
        <v>907.9</v>
      </c>
      <c r="D332" s="495">
        <v>917.9666666666667</v>
      </c>
      <c r="E332" s="495">
        <v>890.93333333333339</v>
      </c>
      <c r="F332" s="495">
        <v>873.9666666666667</v>
      </c>
      <c r="G332" s="495">
        <v>846.93333333333339</v>
      </c>
      <c r="H332" s="495">
        <v>934.93333333333339</v>
      </c>
      <c r="I332" s="495">
        <v>961.9666666666667</v>
      </c>
      <c r="J332" s="495">
        <v>978.93333333333339</v>
      </c>
      <c r="K332" s="494">
        <v>945</v>
      </c>
      <c r="L332" s="494">
        <v>901</v>
      </c>
      <c r="M332" s="494">
        <v>16.598500000000001</v>
      </c>
    </row>
    <row r="333" spans="1:13">
      <c r="A333" s="254">
        <v>323</v>
      </c>
      <c r="B333" s="497" t="s">
        <v>149</v>
      </c>
      <c r="C333" s="494">
        <v>39.950000000000003</v>
      </c>
      <c r="D333" s="495">
        <v>40.166666666666664</v>
      </c>
      <c r="E333" s="495">
        <v>39.583333333333329</v>
      </c>
      <c r="F333" s="495">
        <v>39.216666666666661</v>
      </c>
      <c r="G333" s="495">
        <v>38.633333333333326</v>
      </c>
      <c r="H333" s="495">
        <v>40.533333333333331</v>
      </c>
      <c r="I333" s="495">
        <v>41.11666666666666</v>
      </c>
      <c r="J333" s="495">
        <v>41.483333333333334</v>
      </c>
      <c r="K333" s="494">
        <v>40.75</v>
      </c>
      <c r="L333" s="494">
        <v>39.799999999999997</v>
      </c>
      <c r="M333" s="494">
        <v>67.240369999999999</v>
      </c>
    </row>
    <row r="334" spans="1:13">
      <c r="A334" s="254">
        <v>324</v>
      </c>
      <c r="B334" s="497" t="s">
        <v>150</v>
      </c>
      <c r="C334" s="494">
        <v>73.650000000000006</v>
      </c>
      <c r="D334" s="495">
        <v>74.116666666666674</v>
      </c>
      <c r="E334" s="495">
        <v>72.733333333333348</v>
      </c>
      <c r="F334" s="495">
        <v>71.816666666666677</v>
      </c>
      <c r="G334" s="495">
        <v>70.433333333333351</v>
      </c>
      <c r="H334" s="495">
        <v>75.033333333333346</v>
      </c>
      <c r="I334" s="495">
        <v>76.416666666666671</v>
      </c>
      <c r="J334" s="495">
        <v>77.333333333333343</v>
      </c>
      <c r="K334" s="494">
        <v>75.5</v>
      </c>
      <c r="L334" s="494">
        <v>73.2</v>
      </c>
      <c r="M334" s="494">
        <v>18.386759999999999</v>
      </c>
    </row>
    <row r="335" spans="1:13">
      <c r="A335" s="254">
        <v>325</v>
      </c>
      <c r="B335" s="497" t="s">
        <v>446</v>
      </c>
      <c r="C335" s="494">
        <v>500.55</v>
      </c>
      <c r="D335" s="495">
        <v>497.56666666666666</v>
      </c>
      <c r="E335" s="495">
        <v>490.98333333333335</v>
      </c>
      <c r="F335" s="495">
        <v>481.41666666666669</v>
      </c>
      <c r="G335" s="495">
        <v>474.83333333333337</v>
      </c>
      <c r="H335" s="495">
        <v>507.13333333333333</v>
      </c>
      <c r="I335" s="495">
        <v>513.7166666666667</v>
      </c>
      <c r="J335" s="495">
        <v>523.2833333333333</v>
      </c>
      <c r="K335" s="494">
        <v>504.15</v>
      </c>
      <c r="L335" s="494">
        <v>488</v>
      </c>
      <c r="M335" s="494">
        <v>0.76571999999999996</v>
      </c>
    </row>
    <row r="336" spans="1:13">
      <c r="A336" s="254">
        <v>326</v>
      </c>
      <c r="B336" s="497" t="s">
        <v>264</v>
      </c>
      <c r="C336" s="494">
        <v>24.1</v>
      </c>
      <c r="D336" s="495">
        <v>24.216666666666669</v>
      </c>
      <c r="E336" s="495">
        <v>23.933333333333337</v>
      </c>
      <c r="F336" s="495">
        <v>23.766666666666669</v>
      </c>
      <c r="G336" s="495">
        <v>23.483333333333338</v>
      </c>
      <c r="H336" s="495">
        <v>24.383333333333336</v>
      </c>
      <c r="I336" s="495">
        <v>24.666666666666668</v>
      </c>
      <c r="J336" s="495">
        <v>24.833333333333336</v>
      </c>
      <c r="K336" s="494">
        <v>24.5</v>
      </c>
      <c r="L336" s="494">
        <v>24.05</v>
      </c>
      <c r="M336" s="494">
        <v>18.357900000000001</v>
      </c>
    </row>
    <row r="337" spans="1:13">
      <c r="A337" s="254">
        <v>327</v>
      </c>
      <c r="B337" s="497" t="s">
        <v>447</v>
      </c>
      <c r="C337" s="494">
        <v>47.4</v>
      </c>
      <c r="D337" s="495">
        <v>47.5</v>
      </c>
      <c r="E337" s="495">
        <v>47.1</v>
      </c>
      <c r="F337" s="495">
        <v>46.800000000000004</v>
      </c>
      <c r="G337" s="495">
        <v>46.400000000000006</v>
      </c>
      <c r="H337" s="495">
        <v>47.8</v>
      </c>
      <c r="I337" s="495">
        <v>48.2</v>
      </c>
      <c r="J337" s="495">
        <v>48.499999999999993</v>
      </c>
      <c r="K337" s="494">
        <v>47.9</v>
      </c>
      <c r="L337" s="494">
        <v>47.2</v>
      </c>
      <c r="M337" s="494">
        <v>3.7582499999999999</v>
      </c>
    </row>
    <row r="338" spans="1:13">
      <c r="A338" s="254">
        <v>328</v>
      </c>
      <c r="B338" s="497" t="s">
        <v>152</v>
      </c>
      <c r="C338" s="494">
        <v>142.65</v>
      </c>
      <c r="D338" s="495">
        <v>141.79999999999998</v>
      </c>
      <c r="E338" s="495">
        <v>140.09999999999997</v>
      </c>
      <c r="F338" s="495">
        <v>137.54999999999998</v>
      </c>
      <c r="G338" s="495">
        <v>135.84999999999997</v>
      </c>
      <c r="H338" s="495">
        <v>144.34999999999997</v>
      </c>
      <c r="I338" s="495">
        <v>146.04999999999995</v>
      </c>
      <c r="J338" s="495">
        <v>148.59999999999997</v>
      </c>
      <c r="K338" s="494">
        <v>143.5</v>
      </c>
      <c r="L338" s="494">
        <v>139.25</v>
      </c>
      <c r="M338" s="494">
        <v>89.492660000000001</v>
      </c>
    </row>
    <row r="339" spans="1:13">
      <c r="A339" s="254">
        <v>329</v>
      </c>
      <c r="B339" s="497" t="s">
        <v>694</v>
      </c>
      <c r="C339" s="494">
        <v>174.5</v>
      </c>
      <c r="D339" s="495">
        <v>175.61666666666667</v>
      </c>
      <c r="E339" s="495">
        <v>172.38333333333335</v>
      </c>
      <c r="F339" s="495">
        <v>170.26666666666668</v>
      </c>
      <c r="G339" s="495">
        <v>167.03333333333336</v>
      </c>
      <c r="H339" s="495">
        <v>177.73333333333335</v>
      </c>
      <c r="I339" s="495">
        <v>180.9666666666667</v>
      </c>
      <c r="J339" s="495">
        <v>183.08333333333334</v>
      </c>
      <c r="K339" s="494">
        <v>178.85</v>
      </c>
      <c r="L339" s="494">
        <v>173.5</v>
      </c>
      <c r="M339" s="494">
        <v>3.5501100000000001</v>
      </c>
    </row>
    <row r="340" spans="1:13">
      <c r="A340" s="254">
        <v>330</v>
      </c>
      <c r="B340" s="497" t="s">
        <v>153</v>
      </c>
      <c r="C340" s="494">
        <v>102.4</v>
      </c>
      <c r="D340" s="495">
        <v>102.40000000000002</v>
      </c>
      <c r="E340" s="495">
        <v>100.85000000000004</v>
      </c>
      <c r="F340" s="495">
        <v>99.300000000000011</v>
      </c>
      <c r="G340" s="495">
        <v>97.750000000000028</v>
      </c>
      <c r="H340" s="495">
        <v>103.95000000000005</v>
      </c>
      <c r="I340" s="495">
        <v>105.50000000000003</v>
      </c>
      <c r="J340" s="495">
        <v>107.05000000000005</v>
      </c>
      <c r="K340" s="494">
        <v>103.95</v>
      </c>
      <c r="L340" s="494">
        <v>100.85</v>
      </c>
      <c r="M340" s="494">
        <v>243.69413</v>
      </c>
    </row>
    <row r="341" spans="1:13">
      <c r="A341" s="254">
        <v>331</v>
      </c>
      <c r="B341" s="497" t="s">
        <v>448</v>
      </c>
      <c r="C341" s="494">
        <v>396.4</v>
      </c>
      <c r="D341" s="495">
        <v>398.8</v>
      </c>
      <c r="E341" s="495">
        <v>392.6</v>
      </c>
      <c r="F341" s="495">
        <v>388.8</v>
      </c>
      <c r="G341" s="495">
        <v>382.6</v>
      </c>
      <c r="H341" s="495">
        <v>402.6</v>
      </c>
      <c r="I341" s="495">
        <v>408.79999999999995</v>
      </c>
      <c r="J341" s="495">
        <v>412.6</v>
      </c>
      <c r="K341" s="494">
        <v>405</v>
      </c>
      <c r="L341" s="494">
        <v>395</v>
      </c>
      <c r="M341" s="494">
        <v>0.6462</v>
      </c>
    </row>
    <row r="342" spans="1:13">
      <c r="A342" s="254">
        <v>332</v>
      </c>
      <c r="B342" s="497" t="s">
        <v>148</v>
      </c>
      <c r="C342" s="494">
        <v>57.9</v>
      </c>
      <c r="D342" s="495">
        <v>57.866666666666667</v>
      </c>
      <c r="E342" s="495">
        <v>57.083333333333336</v>
      </c>
      <c r="F342" s="495">
        <v>56.266666666666666</v>
      </c>
      <c r="G342" s="495">
        <v>55.483333333333334</v>
      </c>
      <c r="H342" s="495">
        <v>58.683333333333337</v>
      </c>
      <c r="I342" s="495">
        <v>59.466666666666669</v>
      </c>
      <c r="J342" s="495">
        <v>60.283333333333339</v>
      </c>
      <c r="K342" s="494">
        <v>58.65</v>
      </c>
      <c r="L342" s="494">
        <v>57.05</v>
      </c>
      <c r="M342" s="494">
        <v>196.48258999999999</v>
      </c>
    </row>
    <row r="343" spans="1:13">
      <c r="A343" s="254">
        <v>333</v>
      </c>
      <c r="B343" s="497" t="s">
        <v>449</v>
      </c>
      <c r="C343" s="494">
        <v>51.8</v>
      </c>
      <c r="D343" s="495">
        <v>52.033333333333331</v>
      </c>
      <c r="E343" s="495">
        <v>51.36666666666666</v>
      </c>
      <c r="F343" s="495">
        <v>50.93333333333333</v>
      </c>
      <c r="G343" s="495">
        <v>50.266666666666659</v>
      </c>
      <c r="H343" s="495">
        <v>52.466666666666661</v>
      </c>
      <c r="I343" s="495">
        <v>53.133333333333333</v>
      </c>
      <c r="J343" s="495">
        <v>53.566666666666663</v>
      </c>
      <c r="K343" s="494">
        <v>52.7</v>
      </c>
      <c r="L343" s="494">
        <v>51.6</v>
      </c>
      <c r="M343" s="494">
        <v>7.1924000000000001</v>
      </c>
    </row>
    <row r="344" spans="1:13">
      <c r="A344" s="254">
        <v>334</v>
      </c>
      <c r="B344" s="497" t="s">
        <v>450</v>
      </c>
      <c r="C344" s="494">
        <v>3204.6</v>
      </c>
      <c r="D344" s="495">
        <v>3220.6</v>
      </c>
      <c r="E344" s="495">
        <v>3156.2</v>
      </c>
      <c r="F344" s="495">
        <v>3107.7999999999997</v>
      </c>
      <c r="G344" s="495">
        <v>3043.3999999999996</v>
      </c>
      <c r="H344" s="495">
        <v>3269</v>
      </c>
      <c r="I344" s="495">
        <v>3333.4000000000005</v>
      </c>
      <c r="J344" s="495">
        <v>3381.8</v>
      </c>
      <c r="K344" s="494">
        <v>3285</v>
      </c>
      <c r="L344" s="494">
        <v>3172.2</v>
      </c>
      <c r="M344" s="494">
        <v>4.4953700000000003</v>
      </c>
    </row>
    <row r="345" spans="1:13">
      <c r="A345" s="254">
        <v>335</v>
      </c>
      <c r="B345" s="497" t="s">
        <v>755</v>
      </c>
      <c r="C345" s="494">
        <v>75</v>
      </c>
      <c r="D345" s="495">
        <v>75.483333333333334</v>
      </c>
      <c r="E345" s="495">
        <v>74.016666666666666</v>
      </c>
      <c r="F345" s="495">
        <v>73.033333333333331</v>
      </c>
      <c r="G345" s="495">
        <v>71.566666666666663</v>
      </c>
      <c r="H345" s="495">
        <v>76.466666666666669</v>
      </c>
      <c r="I345" s="495">
        <v>77.933333333333337</v>
      </c>
      <c r="J345" s="495">
        <v>78.916666666666671</v>
      </c>
      <c r="K345" s="494">
        <v>76.95</v>
      </c>
      <c r="L345" s="494">
        <v>74.5</v>
      </c>
      <c r="M345" s="494">
        <v>1.9390099999999999</v>
      </c>
    </row>
    <row r="346" spans="1:13">
      <c r="A346" s="254">
        <v>336</v>
      </c>
      <c r="B346" s="497" t="s">
        <v>151</v>
      </c>
      <c r="C346" s="494">
        <v>16870.599999999999</v>
      </c>
      <c r="D346" s="495">
        <v>16809.75</v>
      </c>
      <c r="E346" s="495">
        <v>16724.5</v>
      </c>
      <c r="F346" s="495">
        <v>16578.400000000001</v>
      </c>
      <c r="G346" s="495">
        <v>16493.150000000001</v>
      </c>
      <c r="H346" s="495">
        <v>16955.849999999999</v>
      </c>
      <c r="I346" s="495">
        <v>17041.099999999999</v>
      </c>
      <c r="J346" s="495">
        <v>17187.199999999997</v>
      </c>
      <c r="K346" s="494">
        <v>16895</v>
      </c>
      <c r="L346" s="494">
        <v>16663.650000000001</v>
      </c>
      <c r="M346" s="494">
        <v>1.52362</v>
      </c>
    </row>
    <row r="347" spans="1:13">
      <c r="A347" s="254">
        <v>337</v>
      </c>
      <c r="B347" s="497" t="s">
        <v>791</v>
      </c>
      <c r="C347" s="494">
        <v>39.4</v>
      </c>
      <c r="D347" s="495">
        <v>39.65</v>
      </c>
      <c r="E347" s="495">
        <v>38.799999999999997</v>
      </c>
      <c r="F347" s="495">
        <v>38.199999999999996</v>
      </c>
      <c r="G347" s="495">
        <v>37.349999999999994</v>
      </c>
      <c r="H347" s="495">
        <v>40.25</v>
      </c>
      <c r="I347" s="495">
        <v>41.100000000000009</v>
      </c>
      <c r="J347" s="495">
        <v>41.7</v>
      </c>
      <c r="K347" s="494">
        <v>40.5</v>
      </c>
      <c r="L347" s="494">
        <v>39.049999999999997</v>
      </c>
      <c r="M347" s="494">
        <v>23.530889999999999</v>
      </c>
    </row>
    <row r="348" spans="1:13">
      <c r="A348" s="254">
        <v>338</v>
      </c>
      <c r="B348" s="497" t="s">
        <v>451</v>
      </c>
      <c r="C348" s="494">
        <v>1894.35</v>
      </c>
      <c r="D348" s="495">
        <v>1894.8666666666668</v>
      </c>
      <c r="E348" s="495">
        <v>1865.0833333333335</v>
      </c>
      <c r="F348" s="495">
        <v>1835.8166666666666</v>
      </c>
      <c r="G348" s="495">
        <v>1806.0333333333333</v>
      </c>
      <c r="H348" s="495">
        <v>1924.1333333333337</v>
      </c>
      <c r="I348" s="495">
        <v>1953.916666666667</v>
      </c>
      <c r="J348" s="495">
        <v>1983.1833333333338</v>
      </c>
      <c r="K348" s="494">
        <v>1924.65</v>
      </c>
      <c r="L348" s="494">
        <v>1865.6</v>
      </c>
      <c r="M348" s="494">
        <v>7.825E-2</v>
      </c>
    </row>
    <row r="349" spans="1:13">
      <c r="A349" s="254">
        <v>339</v>
      </c>
      <c r="B349" s="497" t="s">
        <v>790</v>
      </c>
      <c r="C349" s="494">
        <v>330.7</v>
      </c>
      <c r="D349" s="495">
        <v>330.18333333333334</v>
      </c>
      <c r="E349" s="495">
        <v>327.56666666666666</v>
      </c>
      <c r="F349" s="495">
        <v>324.43333333333334</v>
      </c>
      <c r="G349" s="495">
        <v>321.81666666666666</v>
      </c>
      <c r="H349" s="495">
        <v>333.31666666666666</v>
      </c>
      <c r="I349" s="495">
        <v>335.93333333333334</v>
      </c>
      <c r="J349" s="495">
        <v>339.06666666666666</v>
      </c>
      <c r="K349" s="494">
        <v>332.8</v>
      </c>
      <c r="L349" s="494">
        <v>327.05</v>
      </c>
      <c r="M349" s="494">
        <v>13.422650000000001</v>
      </c>
    </row>
    <row r="350" spans="1:13">
      <c r="A350" s="254">
        <v>340</v>
      </c>
      <c r="B350" s="497" t="s">
        <v>265</v>
      </c>
      <c r="C350" s="494">
        <v>527.5</v>
      </c>
      <c r="D350" s="495">
        <v>528.70000000000005</v>
      </c>
      <c r="E350" s="495">
        <v>521.00000000000011</v>
      </c>
      <c r="F350" s="495">
        <v>514.50000000000011</v>
      </c>
      <c r="G350" s="495">
        <v>506.80000000000018</v>
      </c>
      <c r="H350" s="495">
        <v>535.20000000000005</v>
      </c>
      <c r="I350" s="495">
        <v>542.89999999999986</v>
      </c>
      <c r="J350" s="495">
        <v>549.4</v>
      </c>
      <c r="K350" s="494">
        <v>536.4</v>
      </c>
      <c r="L350" s="494">
        <v>522.20000000000005</v>
      </c>
      <c r="M350" s="494">
        <v>4.9239100000000002</v>
      </c>
    </row>
    <row r="351" spans="1:13">
      <c r="A351" s="254">
        <v>341</v>
      </c>
      <c r="B351" s="497" t="s">
        <v>155</v>
      </c>
      <c r="C351" s="494">
        <v>102.8</v>
      </c>
      <c r="D351" s="495">
        <v>103.66666666666667</v>
      </c>
      <c r="E351" s="495">
        <v>101.63333333333334</v>
      </c>
      <c r="F351" s="495">
        <v>100.46666666666667</v>
      </c>
      <c r="G351" s="495">
        <v>98.433333333333337</v>
      </c>
      <c r="H351" s="495">
        <v>104.83333333333334</v>
      </c>
      <c r="I351" s="495">
        <v>106.86666666666667</v>
      </c>
      <c r="J351" s="495">
        <v>108.03333333333335</v>
      </c>
      <c r="K351" s="494">
        <v>105.7</v>
      </c>
      <c r="L351" s="494">
        <v>102.5</v>
      </c>
      <c r="M351" s="494">
        <v>117.97790999999999</v>
      </c>
    </row>
    <row r="352" spans="1:13">
      <c r="A352" s="254">
        <v>342</v>
      </c>
      <c r="B352" s="497" t="s">
        <v>154</v>
      </c>
      <c r="C352" s="494">
        <v>116.05</v>
      </c>
      <c r="D352" s="495">
        <v>116.18333333333332</v>
      </c>
      <c r="E352" s="495">
        <v>115.21666666666664</v>
      </c>
      <c r="F352" s="495">
        <v>114.38333333333331</v>
      </c>
      <c r="G352" s="495">
        <v>113.41666666666663</v>
      </c>
      <c r="H352" s="495">
        <v>117.01666666666665</v>
      </c>
      <c r="I352" s="495">
        <v>117.98333333333332</v>
      </c>
      <c r="J352" s="495">
        <v>118.81666666666666</v>
      </c>
      <c r="K352" s="494">
        <v>117.15</v>
      </c>
      <c r="L352" s="494">
        <v>115.35</v>
      </c>
      <c r="M352" s="494">
        <v>4.0275999999999996</v>
      </c>
    </row>
    <row r="353" spans="1:13">
      <c r="A353" s="254">
        <v>343</v>
      </c>
      <c r="B353" s="497" t="s">
        <v>452</v>
      </c>
      <c r="C353" s="494">
        <v>69.5</v>
      </c>
      <c r="D353" s="495">
        <v>66.583333333333329</v>
      </c>
      <c r="E353" s="495">
        <v>62.916666666666657</v>
      </c>
      <c r="F353" s="495">
        <v>56.333333333333329</v>
      </c>
      <c r="G353" s="495">
        <v>52.666666666666657</v>
      </c>
      <c r="H353" s="495">
        <v>73.166666666666657</v>
      </c>
      <c r="I353" s="495">
        <v>76.833333333333314</v>
      </c>
      <c r="J353" s="495">
        <v>83.416666666666657</v>
      </c>
      <c r="K353" s="494">
        <v>70.25</v>
      </c>
      <c r="L353" s="494">
        <v>60</v>
      </c>
      <c r="M353" s="494">
        <v>1.64479</v>
      </c>
    </row>
    <row r="354" spans="1:13">
      <c r="A354" s="254">
        <v>344</v>
      </c>
      <c r="B354" s="497" t="s">
        <v>266</v>
      </c>
      <c r="C354" s="494">
        <v>3307.55</v>
      </c>
      <c r="D354" s="495">
        <v>3293.8833333333332</v>
      </c>
      <c r="E354" s="495">
        <v>3266.7666666666664</v>
      </c>
      <c r="F354" s="495">
        <v>3225.9833333333331</v>
      </c>
      <c r="G354" s="495">
        <v>3198.8666666666663</v>
      </c>
      <c r="H354" s="495">
        <v>3334.6666666666665</v>
      </c>
      <c r="I354" s="495">
        <v>3361.7833333333333</v>
      </c>
      <c r="J354" s="495">
        <v>3402.5666666666666</v>
      </c>
      <c r="K354" s="494">
        <v>3321</v>
      </c>
      <c r="L354" s="494">
        <v>3253.1</v>
      </c>
      <c r="M354" s="494">
        <v>0.59514</v>
      </c>
    </row>
    <row r="355" spans="1:13">
      <c r="A355" s="254">
        <v>345</v>
      </c>
      <c r="B355" s="497" t="s">
        <v>453</v>
      </c>
      <c r="C355" s="494">
        <v>106.5</v>
      </c>
      <c r="D355" s="495">
        <v>106.8</v>
      </c>
      <c r="E355" s="495">
        <v>104.85</v>
      </c>
      <c r="F355" s="495">
        <v>103.2</v>
      </c>
      <c r="G355" s="495">
        <v>101.25</v>
      </c>
      <c r="H355" s="495">
        <v>108.44999999999999</v>
      </c>
      <c r="I355" s="495">
        <v>110.4</v>
      </c>
      <c r="J355" s="495">
        <v>112.04999999999998</v>
      </c>
      <c r="K355" s="494">
        <v>108.75</v>
      </c>
      <c r="L355" s="494">
        <v>105.15</v>
      </c>
      <c r="M355" s="494">
        <v>8.0251000000000001</v>
      </c>
    </row>
    <row r="356" spans="1:13">
      <c r="A356" s="254">
        <v>346</v>
      </c>
      <c r="B356" s="497" t="s">
        <v>454</v>
      </c>
      <c r="C356" s="494">
        <v>282.64999999999998</v>
      </c>
      <c r="D356" s="495">
        <v>283.23333333333329</v>
      </c>
      <c r="E356" s="495">
        <v>279.51666666666659</v>
      </c>
      <c r="F356" s="495">
        <v>276.38333333333333</v>
      </c>
      <c r="G356" s="495">
        <v>272.66666666666663</v>
      </c>
      <c r="H356" s="495">
        <v>286.36666666666656</v>
      </c>
      <c r="I356" s="495">
        <v>290.08333333333326</v>
      </c>
      <c r="J356" s="495">
        <v>293.21666666666653</v>
      </c>
      <c r="K356" s="494">
        <v>286.95</v>
      </c>
      <c r="L356" s="494">
        <v>280.10000000000002</v>
      </c>
      <c r="M356" s="494">
        <v>2.3399899999999998</v>
      </c>
    </row>
    <row r="357" spans="1:13">
      <c r="A357" s="254">
        <v>347</v>
      </c>
      <c r="B357" s="497" t="s">
        <v>455</v>
      </c>
      <c r="C357" s="494">
        <v>310</v>
      </c>
      <c r="D357" s="495">
        <v>313.13333333333333</v>
      </c>
      <c r="E357" s="495">
        <v>303.96666666666664</v>
      </c>
      <c r="F357" s="495">
        <v>297.93333333333334</v>
      </c>
      <c r="G357" s="495">
        <v>288.76666666666665</v>
      </c>
      <c r="H357" s="495">
        <v>319.16666666666663</v>
      </c>
      <c r="I357" s="495">
        <v>328.33333333333337</v>
      </c>
      <c r="J357" s="495">
        <v>334.36666666666662</v>
      </c>
      <c r="K357" s="494">
        <v>322.3</v>
      </c>
      <c r="L357" s="494">
        <v>307.10000000000002</v>
      </c>
      <c r="M357" s="494">
        <v>3.69754</v>
      </c>
    </row>
    <row r="358" spans="1:13">
      <c r="A358" s="254">
        <v>348</v>
      </c>
      <c r="B358" s="497" t="s">
        <v>267</v>
      </c>
      <c r="C358" s="494">
        <v>2509</v>
      </c>
      <c r="D358" s="495">
        <v>2521.65</v>
      </c>
      <c r="E358" s="495">
        <v>2482.3000000000002</v>
      </c>
      <c r="F358" s="495">
        <v>2455.6</v>
      </c>
      <c r="G358" s="495">
        <v>2416.25</v>
      </c>
      <c r="H358" s="495">
        <v>2548.3500000000004</v>
      </c>
      <c r="I358" s="495">
        <v>2587.6999999999998</v>
      </c>
      <c r="J358" s="495">
        <v>2614.4000000000005</v>
      </c>
      <c r="K358" s="494">
        <v>2561</v>
      </c>
      <c r="L358" s="494">
        <v>2494.9499999999998</v>
      </c>
      <c r="M358" s="494">
        <v>2.3376199999999998</v>
      </c>
    </row>
    <row r="359" spans="1:13">
      <c r="A359" s="254">
        <v>349</v>
      </c>
      <c r="B359" s="497" t="s">
        <v>268</v>
      </c>
      <c r="C359" s="494">
        <v>367.45</v>
      </c>
      <c r="D359" s="495">
        <v>368.7833333333333</v>
      </c>
      <c r="E359" s="495">
        <v>356.31666666666661</v>
      </c>
      <c r="F359" s="495">
        <v>345.18333333333328</v>
      </c>
      <c r="G359" s="495">
        <v>332.71666666666658</v>
      </c>
      <c r="H359" s="495">
        <v>379.91666666666663</v>
      </c>
      <c r="I359" s="495">
        <v>392.38333333333333</v>
      </c>
      <c r="J359" s="495">
        <v>403.51666666666665</v>
      </c>
      <c r="K359" s="494">
        <v>381.25</v>
      </c>
      <c r="L359" s="494">
        <v>357.65</v>
      </c>
      <c r="M359" s="494">
        <v>1.5218700000000001</v>
      </c>
    </row>
    <row r="360" spans="1:13">
      <c r="A360" s="254">
        <v>350</v>
      </c>
      <c r="B360" s="497" t="s">
        <v>456</v>
      </c>
      <c r="C360" s="494">
        <v>240.4</v>
      </c>
      <c r="D360" s="495">
        <v>238.88333333333333</v>
      </c>
      <c r="E360" s="495">
        <v>234.76666666666665</v>
      </c>
      <c r="F360" s="495">
        <v>229.13333333333333</v>
      </c>
      <c r="G360" s="495">
        <v>225.01666666666665</v>
      </c>
      <c r="H360" s="495">
        <v>244.51666666666665</v>
      </c>
      <c r="I360" s="495">
        <v>248.63333333333333</v>
      </c>
      <c r="J360" s="495">
        <v>254.26666666666665</v>
      </c>
      <c r="K360" s="494">
        <v>243</v>
      </c>
      <c r="L360" s="494">
        <v>233.25</v>
      </c>
      <c r="M360" s="494">
        <v>3.3118599999999998</v>
      </c>
    </row>
    <row r="361" spans="1:13">
      <c r="A361" s="254">
        <v>351</v>
      </c>
      <c r="B361" s="497" t="s">
        <v>758</v>
      </c>
      <c r="C361" s="494">
        <v>422.65</v>
      </c>
      <c r="D361" s="495">
        <v>424.5</v>
      </c>
      <c r="E361" s="495">
        <v>419.15</v>
      </c>
      <c r="F361" s="495">
        <v>415.65</v>
      </c>
      <c r="G361" s="495">
        <v>410.29999999999995</v>
      </c>
      <c r="H361" s="495">
        <v>428</v>
      </c>
      <c r="I361" s="495">
        <v>433.35</v>
      </c>
      <c r="J361" s="495">
        <v>436.85</v>
      </c>
      <c r="K361" s="494">
        <v>429.85</v>
      </c>
      <c r="L361" s="494">
        <v>421</v>
      </c>
      <c r="M361" s="494">
        <v>0.12063</v>
      </c>
    </row>
    <row r="362" spans="1:13">
      <c r="A362" s="254">
        <v>352</v>
      </c>
      <c r="B362" s="497" t="s">
        <v>457</v>
      </c>
      <c r="C362" s="494">
        <v>81</v>
      </c>
      <c r="D362" s="495">
        <v>81.649999999999991</v>
      </c>
      <c r="E362" s="495">
        <v>79.949999999999989</v>
      </c>
      <c r="F362" s="495">
        <v>78.899999999999991</v>
      </c>
      <c r="G362" s="495">
        <v>77.199999999999989</v>
      </c>
      <c r="H362" s="495">
        <v>82.699999999999989</v>
      </c>
      <c r="I362" s="495">
        <v>84.4</v>
      </c>
      <c r="J362" s="495">
        <v>85.449999999999989</v>
      </c>
      <c r="K362" s="494">
        <v>83.35</v>
      </c>
      <c r="L362" s="494">
        <v>80.599999999999994</v>
      </c>
      <c r="M362" s="494">
        <v>9.7708200000000005</v>
      </c>
    </row>
    <row r="363" spans="1:13">
      <c r="A363" s="254">
        <v>353</v>
      </c>
      <c r="B363" s="497" t="s">
        <v>163</v>
      </c>
      <c r="C363" s="494">
        <v>1157.3</v>
      </c>
      <c r="D363" s="495">
        <v>1156.8666666666668</v>
      </c>
      <c r="E363" s="495">
        <v>1133.7333333333336</v>
      </c>
      <c r="F363" s="495">
        <v>1110.1666666666667</v>
      </c>
      <c r="G363" s="495">
        <v>1087.0333333333335</v>
      </c>
      <c r="H363" s="495">
        <v>1180.4333333333336</v>
      </c>
      <c r="I363" s="495">
        <v>1203.5666666666668</v>
      </c>
      <c r="J363" s="495">
        <v>1227.1333333333337</v>
      </c>
      <c r="K363" s="494">
        <v>1180</v>
      </c>
      <c r="L363" s="494">
        <v>1133.3</v>
      </c>
      <c r="M363" s="494">
        <v>25.76538</v>
      </c>
    </row>
    <row r="364" spans="1:13">
      <c r="A364" s="254">
        <v>354</v>
      </c>
      <c r="B364" s="497" t="s">
        <v>156</v>
      </c>
      <c r="C364" s="494">
        <v>30282.7</v>
      </c>
      <c r="D364" s="495">
        <v>29986.149999999998</v>
      </c>
      <c r="E364" s="495">
        <v>29545.499999999996</v>
      </c>
      <c r="F364" s="495">
        <v>28808.3</v>
      </c>
      <c r="G364" s="495">
        <v>28367.649999999998</v>
      </c>
      <c r="H364" s="495">
        <v>30723.349999999995</v>
      </c>
      <c r="I364" s="495">
        <v>31163.999999999996</v>
      </c>
      <c r="J364" s="495">
        <v>31901.199999999993</v>
      </c>
      <c r="K364" s="494">
        <v>30426.799999999999</v>
      </c>
      <c r="L364" s="494">
        <v>29248.95</v>
      </c>
      <c r="M364" s="494">
        <v>0.72653000000000001</v>
      </c>
    </row>
    <row r="365" spans="1:13">
      <c r="A365" s="254">
        <v>355</v>
      </c>
      <c r="B365" s="497" t="s">
        <v>458</v>
      </c>
      <c r="C365" s="494">
        <v>1935.6</v>
      </c>
      <c r="D365" s="495">
        <v>1913.2</v>
      </c>
      <c r="E365" s="495">
        <v>1884.95</v>
      </c>
      <c r="F365" s="495">
        <v>1834.3</v>
      </c>
      <c r="G365" s="495">
        <v>1806.05</v>
      </c>
      <c r="H365" s="495">
        <v>1963.8500000000001</v>
      </c>
      <c r="I365" s="495">
        <v>1992.1000000000001</v>
      </c>
      <c r="J365" s="495">
        <v>2042.7500000000002</v>
      </c>
      <c r="K365" s="494">
        <v>1941.45</v>
      </c>
      <c r="L365" s="494">
        <v>1862.55</v>
      </c>
      <c r="M365" s="494">
        <v>0.60882000000000003</v>
      </c>
    </row>
    <row r="366" spans="1:13">
      <c r="A366" s="254">
        <v>356</v>
      </c>
      <c r="B366" s="497" t="s">
        <v>158</v>
      </c>
      <c r="C366" s="494">
        <v>238.05</v>
      </c>
      <c r="D366" s="495">
        <v>236.78333333333333</v>
      </c>
      <c r="E366" s="495">
        <v>234.56666666666666</v>
      </c>
      <c r="F366" s="495">
        <v>231.08333333333334</v>
      </c>
      <c r="G366" s="495">
        <v>228.86666666666667</v>
      </c>
      <c r="H366" s="495">
        <v>240.26666666666665</v>
      </c>
      <c r="I366" s="495">
        <v>242.48333333333329</v>
      </c>
      <c r="J366" s="495">
        <v>245.96666666666664</v>
      </c>
      <c r="K366" s="494">
        <v>239</v>
      </c>
      <c r="L366" s="494">
        <v>233.3</v>
      </c>
      <c r="M366" s="494">
        <v>42.461460000000002</v>
      </c>
    </row>
    <row r="367" spans="1:13">
      <c r="A367" s="254">
        <v>357</v>
      </c>
      <c r="B367" s="497" t="s">
        <v>269</v>
      </c>
      <c r="C367" s="494">
        <v>5150.95</v>
      </c>
      <c r="D367" s="495">
        <v>5167.1500000000005</v>
      </c>
      <c r="E367" s="495">
        <v>5094.3000000000011</v>
      </c>
      <c r="F367" s="495">
        <v>5037.6500000000005</v>
      </c>
      <c r="G367" s="495">
        <v>4964.8000000000011</v>
      </c>
      <c r="H367" s="495">
        <v>5223.8000000000011</v>
      </c>
      <c r="I367" s="495">
        <v>5296.6500000000015</v>
      </c>
      <c r="J367" s="495">
        <v>5353.3000000000011</v>
      </c>
      <c r="K367" s="494">
        <v>5240</v>
      </c>
      <c r="L367" s="494">
        <v>5110.5</v>
      </c>
      <c r="M367" s="494">
        <v>1.1761600000000001</v>
      </c>
    </row>
    <row r="368" spans="1:13">
      <c r="A368" s="254">
        <v>358</v>
      </c>
      <c r="B368" s="497" t="s">
        <v>459</v>
      </c>
      <c r="C368" s="494">
        <v>202.35</v>
      </c>
      <c r="D368" s="495">
        <v>203.18333333333331</v>
      </c>
      <c r="E368" s="495">
        <v>199.91666666666663</v>
      </c>
      <c r="F368" s="495">
        <v>197.48333333333332</v>
      </c>
      <c r="G368" s="495">
        <v>194.21666666666664</v>
      </c>
      <c r="H368" s="495">
        <v>205.61666666666662</v>
      </c>
      <c r="I368" s="495">
        <v>208.88333333333333</v>
      </c>
      <c r="J368" s="495">
        <v>211.31666666666661</v>
      </c>
      <c r="K368" s="494">
        <v>206.45</v>
      </c>
      <c r="L368" s="494">
        <v>200.75</v>
      </c>
      <c r="M368" s="494">
        <v>14.15587</v>
      </c>
    </row>
    <row r="369" spans="1:13">
      <c r="A369" s="254">
        <v>359</v>
      </c>
      <c r="B369" s="497" t="s">
        <v>460</v>
      </c>
      <c r="C369" s="494">
        <v>776.3</v>
      </c>
      <c r="D369" s="495">
        <v>756.23333333333323</v>
      </c>
      <c r="E369" s="495">
        <v>697.96666666666647</v>
      </c>
      <c r="F369" s="495">
        <v>619.63333333333321</v>
      </c>
      <c r="G369" s="495">
        <v>561.36666666666645</v>
      </c>
      <c r="H369" s="495">
        <v>834.56666666666649</v>
      </c>
      <c r="I369" s="495">
        <v>892.83333333333314</v>
      </c>
      <c r="J369" s="495">
        <v>971.16666666666652</v>
      </c>
      <c r="K369" s="494">
        <v>814.5</v>
      </c>
      <c r="L369" s="494">
        <v>677.9</v>
      </c>
      <c r="M369" s="494">
        <v>4.7398100000000003</v>
      </c>
    </row>
    <row r="370" spans="1:13">
      <c r="A370" s="254">
        <v>360</v>
      </c>
      <c r="B370" s="497" t="s">
        <v>160</v>
      </c>
      <c r="C370" s="494">
        <v>1837.15</v>
      </c>
      <c r="D370" s="495">
        <v>1820.8833333333332</v>
      </c>
      <c r="E370" s="495">
        <v>1798.7666666666664</v>
      </c>
      <c r="F370" s="495">
        <v>1760.3833333333332</v>
      </c>
      <c r="G370" s="495">
        <v>1738.2666666666664</v>
      </c>
      <c r="H370" s="495">
        <v>1859.2666666666664</v>
      </c>
      <c r="I370" s="495">
        <v>1881.3833333333332</v>
      </c>
      <c r="J370" s="495">
        <v>1919.7666666666664</v>
      </c>
      <c r="K370" s="494">
        <v>1843</v>
      </c>
      <c r="L370" s="494">
        <v>1782.5</v>
      </c>
      <c r="M370" s="494">
        <v>8.0522899999999993</v>
      </c>
    </row>
    <row r="371" spans="1:13">
      <c r="A371" s="254">
        <v>361</v>
      </c>
      <c r="B371" s="497" t="s">
        <v>157</v>
      </c>
      <c r="C371" s="494">
        <v>1635.2</v>
      </c>
      <c r="D371" s="495">
        <v>1648.25</v>
      </c>
      <c r="E371" s="495">
        <v>1612.4</v>
      </c>
      <c r="F371" s="495">
        <v>1589.6000000000001</v>
      </c>
      <c r="G371" s="495">
        <v>1553.7500000000002</v>
      </c>
      <c r="H371" s="495">
        <v>1671.05</v>
      </c>
      <c r="I371" s="495">
        <v>1706.8999999999999</v>
      </c>
      <c r="J371" s="495">
        <v>1729.6999999999998</v>
      </c>
      <c r="K371" s="494">
        <v>1684.1</v>
      </c>
      <c r="L371" s="494">
        <v>1625.45</v>
      </c>
      <c r="M371" s="494">
        <v>8.2270800000000008</v>
      </c>
    </row>
    <row r="372" spans="1:13">
      <c r="A372" s="254">
        <v>362</v>
      </c>
      <c r="B372" s="497" t="s">
        <v>756</v>
      </c>
      <c r="C372" s="494">
        <v>1017</v>
      </c>
      <c r="D372" s="495">
        <v>1022.1999999999999</v>
      </c>
      <c r="E372" s="495">
        <v>994.39999999999986</v>
      </c>
      <c r="F372" s="495">
        <v>971.8</v>
      </c>
      <c r="G372" s="495">
        <v>943.99999999999989</v>
      </c>
      <c r="H372" s="495">
        <v>1044.7999999999997</v>
      </c>
      <c r="I372" s="495">
        <v>1072.5999999999999</v>
      </c>
      <c r="J372" s="495">
        <v>1095.1999999999998</v>
      </c>
      <c r="K372" s="494">
        <v>1050</v>
      </c>
      <c r="L372" s="494">
        <v>999.6</v>
      </c>
      <c r="M372" s="494">
        <v>1.59755</v>
      </c>
    </row>
    <row r="373" spans="1:13">
      <c r="A373" s="254">
        <v>363</v>
      </c>
      <c r="B373" s="497" t="s">
        <v>461</v>
      </c>
      <c r="C373" s="494">
        <v>1478.55</v>
      </c>
      <c r="D373" s="495">
        <v>1482.6333333333332</v>
      </c>
      <c r="E373" s="495">
        <v>1465.2666666666664</v>
      </c>
      <c r="F373" s="495">
        <v>1451.9833333333331</v>
      </c>
      <c r="G373" s="495">
        <v>1434.6166666666663</v>
      </c>
      <c r="H373" s="495">
        <v>1495.9166666666665</v>
      </c>
      <c r="I373" s="495">
        <v>1513.2833333333333</v>
      </c>
      <c r="J373" s="495">
        <v>1526.5666666666666</v>
      </c>
      <c r="K373" s="494">
        <v>1500</v>
      </c>
      <c r="L373" s="494">
        <v>1469.35</v>
      </c>
      <c r="M373" s="494">
        <v>2.8307600000000002</v>
      </c>
    </row>
    <row r="374" spans="1:13">
      <c r="A374" s="254">
        <v>364</v>
      </c>
      <c r="B374" s="497" t="s">
        <v>757</v>
      </c>
      <c r="C374" s="494">
        <v>879.75</v>
      </c>
      <c r="D374" s="495">
        <v>884.85</v>
      </c>
      <c r="E374" s="495">
        <v>871.7</v>
      </c>
      <c r="F374" s="495">
        <v>863.65</v>
      </c>
      <c r="G374" s="495">
        <v>850.5</v>
      </c>
      <c r="H374" s="495">
        <v>892.90000000000009</v>
      </c>
      <c r="I374" s="495">
        <v>906.05</v>
      </c>
      <c r="J374" s="495">
        <v>914.10000000000014</v>
      </c>
      <c r="K374" s="494">
        <v>898</v>
      </c>
      <c r="L374" s="494">
        <v>876.8</v>
      </c>
      <c r="M374" s="494">
        <v>0.30462</v>
      </c>
    </row>
    <row r="375" spans="1:13">
      <c r="A375" s="254">
        <v>365</v>
      </c>
      <c r="B375" s="497" t="s">
        <v>159</v>
      </c>
      <c r="C375" s="494">
        <v>106.95</v>
      </c>
      <c r="D375" s="495">
        <v>107.18333333333332</v>
      </c>
      <c r="E375" s="495">
        <v>106.36666666666665</v>
      </c>
      <c r="F375" s="495">
        <v>105.78333333333332</v>
      </c>
      <c r="G375" s="495">
        <v>104.96666666666664</v>
      </c>
      <c r="H375" s="495">
        <v>107.76666666666665</v>
      </c>
      <c r="I375" s="495">
        <v>108.58333333333334</v>
      </c>
      <c r="J375" s="495">
        <v>109.16666666666666</v>
      </c>
      <c r="K375" s="494">
        <v>108</v>
      </c>
      <c r="L375" s="494">
        <v>106.6</v>
      </c>
      <c r="M375" s="494">
        <v>30.02608</v>
      </c>
    </row>
    <row r="376" spans="1:13">
      <c r="A376" s="254">
        <v>366</v>
      </c>
      <c r="B376" s="497" t="s">
        <v>162</v>
      </c>
      <c r="C376" s="494">
        <v>215.8</v>
      </c>
      <c r="D376" s="495">
        <v>213.48333333333335</v>
      </c>
      <c r="E376" s="495">
        <v>210.51666666666671</v>
      </c>
      <c r="F376" s="495">
        <v>205.23333333333335</v>
      </c>
      <c r="G376" s="495">
        <v>202.26666666666671</v>
      </c>
      <c r="H376" s="495">
        <v>218.76666666666671</v>
      </c>
      <c r="I376" s="495">
        <v>221.73333333333335</v>
      </c>
      <c r="J376" s="495">
        <v>227.01666666666671</v>
      </c>
      <c r="K376" s="494">
        <v>216.45</v>
      </c>
      <c r="L376" s="494">
        <v>208.2</v>
      </c>
      <c r="M376" s="494">
        <v>107.65891999999999</v>
      </c>
    </row>
    <row r="377" spans="1:13">
      <c r="A377" s="254">
        <v>367</v>
      </c>
      <c r="B377" s="497" t="s">
        <v>462</v>
      </c>
      <c r="C377" s="494">
        <v>240.4</v>
      </c>
      <c r="D377" s="495">
        <v>239.54999999999998</v>
      </c>
      <c r="E377" s="495">
        <v>227.19999999999996</v>
      </c>
      <c r="F377" s="495">
        <v>213.99999999999997</v>
      </c>
      <c r="G377" s="495">
        <v>201.64999999999995</v>
      </c>
      <c r="H377" s="495">
        <v>252.74999999999997</v>
      </c>
      <c r="I377" s="495">
        <v>265.10000000000002</v>
      </c>
      <c r="J377" s="495">
        <v>278.29999999999995</v>
      </c>
      <c r="K377" s="494">
        <v>251.9</v>
      </c>
      <c r="L377" s="494">
        <v>226.35</v>
      </c>
      <c r="M377" s="494">
        <v>110.54163</v>
      </c>
    </row>
    <row r="378" spans="1:13">
      <c r="A378" s="254">
        <v>368</v>
      </c>
      <c r="B378" s="497" t="s">
        <v>270</v>
      </c>
      <c r="C378" s="494">
        <v>274.35000000000002</v>
      </c>
      <c r="D378" s="495">
        <v>275.78333333333336</v>
      </c>
      <c r="E378" s="495">
        <v>270.56666666666672</v>
      </c>
      <c r="F378" s="495">
        <v>266.78333333333336</v>
      </c>
      <c r="G378" s="495">
        <v>261.56666666666672</v>
      </c>
      <c r="H378" s="495">
        <v>279.56666666666672</v>
      </c>
      <c r="I378" s="495">
        <v>284.7833333333333</v>
      </c>
      <c r="J378" s="495">
        <v>288.56666666666672</v>
      </c>
      <c r="K378" s="494">
        <v>281</v>
      </c>
      <c r="L378" s="494">
        <v>272</v>
      </c>
      <c r="M378" s="494">
        <v>2.2476699999999998</v>
      </c>
    </row>
    <row r="379" spans="1:13">
      <c r="A379" s="254">
        <v>369</v>
      </c>
      <c r="B379" s="497" t="s">
        <v>463</v>
      </c>
      <c r="C379" s="494">
        <v>129.1</v>
      </c>
      <c r="D379" s="495">
        <v>128.36666666666667</v>
      </c>
      <c r="E379" s="495">
        <v>125.73333333333335</v>
      </c>
      <c r="F379" s="495">
        <v>122.36666666666667</v>
      </c>
      <c r="G379" s="495">
        <v>119.73333333333335</v>
      </c>
      <c r="H379" s="495">
        <v>131.73333333333335</v>
      </c>
      <c r="I379" s="495">
        <v>134.36666666666667</v>
      </c>
      <c r="J379" s="495">
        <v>137.73333333333335</v>
      </c>
      <c r="K379" s="494">
        <v>131</v>
      </c>
      <c r="L379" s="494">
        <v>125</v>
      </c>
      <c r="M379" s="494">
        <v>2.7078899999999999</v>
      </c>
    </row>
    <row r="380" spans="1:13">
      <c r="A380" s="254">
        <v>370</v>
      </c>
      <c r="B380" s="497" t="s">
        <v>464</v>
      </c>
      <c r="C380" s="494">
        <v>6223.6</v>
      </c>
      <c r="D380" s="495">
        <v>6271.2</v>
      </c>
      <c r="E380" s="495">
        <v>6152.4</v>
      </c>
      <c r="F380" s="495">
        <v>6081.2</v>
      </c>
      <c r="G380" s="495">
        <v>5962.4</v>
      </c>
      <c r="H380" s="495">
        <v>6342.4</v>
      </c>
      <c r="I380" s="495">
        <v>6461.2000000000007</v>
      </c>
      <c r="J380" s="495">
        <v>6532.4</v>
      </c>
      <c r="K380" s="494">
        <v>6390</v>
      </c>
      <c r="L380" s="494">
        <v>6200</v>
      </c>
      <c r="M380" s="494">
        <v>7.51E-2</v>
      </c>
    </row>
    <row r="381" spans="1:13">
      <c r="A381" s="254">
        <v>371</v>
      </c>
      <c r="B381" s="497" t="s">
        <v>271</v>
      </c>
      <c r="C381" s="494">
        <v>13525.9</v>
      </c>
      <c r="D381" s="495">
        <v>13565.233333333332</v>
      </c>
      <c r="E381" s="495">
        <v>13460.666666666664</v>
      </c>
      <c r="F381" s="495">
        <v>13395.433333333332</v>
      </c>
      <c r="G381" s="495">
        <v>13290.866666666665</v>
      </c>
      <c r="H381" s="495">
        <v>13630.466666666664</v>
      </c>
      <c r="I381" s="495">
        <v>13735.033333333333</v>
      </c>
      <c r="J381" s="495">
        <v>13800.266666666663</v>
      </c>
      <c r="K381" s="494">
        <v>13669.8</v>
      </c>
      <c r="L381" s="494">
        <v>13500</v>
      </c>
      <c r="M381" s="494">
        <v>0.22700000000000001</v>
      </c>
    </row>
    <row r="382" spans="1:13">
      <c r="A382" s="254">
        <v>372</v>
      </c>
      <c r="B382" s="497" t="s">
        <v>161</v>
      </c>
      <c r="C382" s="494">
        <v>34.450000000000003</v>
      </c>
      <c r="D382" s="495">
        <v>34.466666666666669</v>
      </c>
      <c r="E382" s="495">
        <v>34.233333333333334</v>
      </c>
      <c r="F382" s="495">
        <v>34.016666666666666</v>
      </c>
      <c r="G382" s="495">
        <v>33.783333333333331</v>
      </c>
      <c r="H382" s="495">
        <v>34.683333333333337</v>
      </c>
      <c r="I382" s="495">
        <v>34.916666666666671</v>
      </c>
      <c r="J382" s="495">
        <v>35.13333333333334</v>
      </c>
      <c r="K382" s="494">
        <v>34.700000000000003</v>
      </c>
      <c r="L382" s="494">
        <v>34.25</v>
      </c>
      <c r="M382" s="494">
        <v>730.69755999999995</v>
      </c>
    </row>
    <row r="383" spans="1:13">
      <c r="A383" s="254">
        <v>373</v>
      </c>
      <c r="B383" s="497" t="s">
        <v>272</v>
      </c>
      <c r="C383" s="494">
        <v>598.29999999999995</v>
      </c>
      <c r="D383" s="495">
        <v>589.81666666666661</v>
      </c>
      <c r="E383" s="495">
        <v>570.48333333333323</v>
      </c>
      <c r="F383" s="495">
        <v>542.66666666666663</v>
      </c>
      <c r="G383" s="495">
        <v>523.33333333333326</v>
      </c>
      <c r="H383" s="495">
        <v>617.63333333333321</v>
      </c>
      <c r="I383" s="495">
        <v>636.9666666666667</v>
      </c>
      <c r="J383" s="495">
        <v>664.78333333333319</v>
      </c>
      <c r="K383" s="494">
        <v>609.15</v>
      </c>
      <c r="L383" s="494">
        <v>562</v>
      </c>
      <c r="M383" s="494">
        <v>4.4554799999999997</v>
      </c>
    </row>
    <row r="384" spans="1:13">
      <c r="A384" s="254">
        <v>374</v>
      </c>
      <c r="B384" s="497" t="s">
        <v>165</v>
      </c>
      <c r="C384" s="494">
        <v>184.2</v>
      </c>
      <c r="D384" s="495">
        <v>183.0333333333333</v>
      </c>
      <c r="E384" s="495">
        <v>180.86666666666662</v>
      </c>
      <c r="F384" s="495">
        <v>177.5333333333333</v>
      </c>
      <c r="G384" s="495">
        <v>175.36666666666662</v>
      </c>
      <c r="H384" s="495">
        <v>186.36666666666662</v>
      </c>
      <c r="I384" s="495">
        <v>188.5333333333333</v>
      </c>
      <c r="J384" s="495">
        <v>191.86666666666662</v>
      </c>
      <c r="K384" s="494">
        <v>185.2</v>
      </c>
      <c r="L384" s="494">
        <v>179.7</v>
      </c>
      <c r="M384" s="494">
        <v>129.01261</v>
      </c>
    </row>
    <row r="385" spans="1:13">
      <c r="A385" s="254">
        <v>375</v>
      </c>
      <c r="B385" s="497" t="s">
        <v>166</v>
      </c>
      <c r="C385" s="494">
        <v>128.30000000000001</v>
      </c>
      <c r="D385" s="495">
        <v>127.68333333333334</v>
      </c>
      <c r="E385" s="495">
        <v>126.66666666666669</v>
      </c>
      <c r="F385" s="495">
        <v>125.03333333333335</v>
      </c>
      <c r="G385" s="495">
        <v>124.01666666666669</v>
      </c>
      <c r="H385" s="495">
        <v>129.31666666666666</v>
      </c>
      <c r="I385" s="495">
        <v>130.33333333333331</v>
      </c>
      <c r="J385" s="495">
        <v>131.96666666666667</v>
      </c>
      <c r="K385" s="494">
        <v>128.69999999999999</v>
      </c>
      <c r="L385" s="494">
        <v>126.05</v>
      </c>
      <c r="M385" s="494">
        <v>25.502859999999998</v>
      </c>
    </row>
    <row r="386" spans="1:13">
      <c r="A386" s="254">
        <v>376</v>
      </c>
      <c r="B386" s="497" t="s">
        <v>465</v>
      </c>
      <c r="C386" s="494">
        <v>242.4</v>
      </c>
      <c r="D386" s="495">
        <v>241.18333333333331</v>
      </c>
      <c r="E386" s="495">
        <v>238.76666666666662</v>
      </c>
      <c r="F386" s="495">
        <v>235.13333333333333</v>
      </c>
      <c r="G386" s="495">
        <v>232.71666666666664</v>
      </c>
      <c r="H386" s="495">
        <v>244.81666666666661</v>
      </c>
      <c r="I386" s="495">
        <v>247.23333333333329</v>
      </c>
      <c r="J386" s="495">
        <v>250.86666666666659</v>
      </c>
      <c r="K386" s="494">
        <v>243.6</v>
      </c>
      <c r="L386" s="494">
        <v>237.55</v>
      </c>
      <c r="M386" s="494">
        <v>2.05979</v>
      </c>
    </row>
    <row r="387" spans="1:13">
      <c r="A387" s="254">
        <v>377</v>
      </c>
      <c r="B387" s="497" t="s">
        <v>466</v>
      </c>
      <c r="C387" s="494">
        <v>518.95000000000005</v>
      </c>
      <c r="D387" s="495">
        <v>519.13333333333333</v>
      </c>
      <c r="E387" s="495">
        <v>510.86666666666667</v>
      </c>
      <c r="F387" s="495">
        <v>502.78333333333336</v>
      </c>
      <c r="G387" s="495">
        <v>494.51666666666671</v>
      </c>
      <c r="H387" s="495">
        <v>527.2166666666667</v>
      </c>
      <c r="I387" s="495">
        <v>535.48333333333335</v>
      </c>
      <c r="J387" s="495">
        <v>543.56666666666661</v>
      </c>
      <c r="K387" s="494">
        <v>527.4</v>
      </c>
      <c r="L387" s="494">
        <v>511.05</v>
      </c>
      <c r="M387" s="494">
        <v>1.35368</v>
      </c>
    </row>
    <row r="388" spans="1:13">
      <c r="A388" s="254">
        <v>378</v>
      </c>
      <c r="B388" s="497" t="s">
        <v>467</v>
      </c>
      <c r="C388" s="494">
        <v>26.65</v>
      </c>
      <c r="D388" s="495">
        <v>26.733333333333334</v>
      </c>
      <c r="E388" s="495">
        <v>26.466666666666669</v>
      </c>
      <c r="F388" s="495">
        <v>26.283333333333335</v>
      </c>
      <c r="G388" s="495">
        <v>26.016666666666669</v>
      </c>
      <c r="H388" s="495">
        <v>26.916666666666668</v>
      </c>
      <c r="I388" s="495">
        <v>27.183333333333334</v>
      </c>
      <c r="J388" s="495">
        <v>27.366666666666667</v>
      </c>
      <c r="K388" s="494">
        <v>27</v>
      </c>
      <c r="L388" s="494">
        <v>26.55</v>
      </c>
      <c r="M388" s="494">
        <v>35.073219999999999</v>
      </c>
    </row>
    <row r="389" spans="1:13">
      <c r="A389" s="254">
        <v>379</v>
      </c>
      <c r="B389" s="497" t="s">
        <v>468</v>
      </c>
      <c r="C389" s="494">
        <v>185.1</v>
      </c>
      <c r="D389" s="495">
        <v>182.35</v>
      </c>
      <c r="E389" s="495">
        <v>177.89999999999998</v>
      </c>
      <c r="F389" s="495">
        <v>170.7</v>
      </c>
      <c r="G389" s="495">
        <v>166.24999999999997</v>
      </c>
      <c r="H389" s="495">
        <v>189.54999999999998</v>
      </c>
      <c r="I389" s="495">
        <v>193.99999999999997</v>
      </c>
      <c r="J389" s="495">
        <v>201.2</v>
      </c>
      <c r="K389" s="494">
        <v>186.8</v>
      </c>
      <c r="L389" s="494">
        <v>175.15</v>
      </c>
      <c r="M389" s="494">
        <v>144.52762000000001</v>
      </c>
    </row>
    <row r="390" spans="1:13">
      <c r="A390" s="254">
        <v>380</v>
      </c>
      <c r="B390" s="497" t="s">
        <v>273</v>
      </c>
      <c r="C390" s="494">
        <v>515.04999999999995</v>
      </c>
      <c r="D390" s="495">
        <v>513.46666666666658</v>
      </c>
      <c r="E390" s="495">
        <v>507.63333333333321</v>
      </c>
      <c r="F390" s="495">
        <v>500.21666666666664</v>
      </c>
      <c r="G390" s="495">
        <v>494.38333333333327</v>
      </c>
      <c r="H390" s="495">
        <v>520.88333333333321</v>
      </c>
      <c r="I390" s="495">
        <v>526.71666666666647</v>
      </c>
      <c r="J390" s="495">
        <v>534.1333333333331</v>
      </c>
      <c r="K390" s="494">
        <v>519.29999999999995</v>
      </c>
      <c r="L390" s="494">
        <v>506.05</v>
      </c>
      <c r="M390" s="494">
        <v>2.0699900000000002</v>
      </c>
    </row>
    <row r="391" spans="1:13">
      <c r="A391" s="254">
        <v>381</v>
      </c>
      <c r="B391" s="497" t="s">
        <v>469</v>
      </c>
      <c r="C391" s="494">
        <v>280.60000000000002</v>
      </c>
      <c r="D391" s="495">
        <v>281.34999999999997</v>
      </c>
      <c r="E391" s="495">
        <v>273.29999999999995</v>
      </c>
      <c r="F391" s="495">
        <v>266</v>
      </c>
      <c r="G391" s="495">
        <v>257.95</v>
      </c>
      <c r="H391" s="495">
        <v>288.64999999999992</v>
      </c>
      <c r="I391" s="495">
        <v>296.7</v>
      </c>
      <c r="J391" s="495">
        <v>303.99999999999989</v>
      </c>
      <c r="K391" s="494">
        <v>289.39999999999998</v>
      </c>
      <c r="L391" s="494">
        <v>274.05</v>
      </c>
      <c r="M391" s="494">
        <v>22.770309999999998</v>
      </c>
    </row>
    <row r="392" spans="1:13">
      <c r="A392" s="254">
        <v>382</v>
      </c>
      <c r="B392" s="497" t="s">
        <v>470</v>
      </c>
      <c r="C392" s="494">
        <v>71.25</v>
      </c>
      <c r="D392" s="495">
        <v>71.583333333333329</v>
      </c>
      <c r="E392" s="495">
        <v>70.666666666666657</v>
      </c>
      <c r="F392" s="495">
        <v>70.083333333333329</v>
      </c>
      <c r="G392" s="495">
        <v>69.166666666666657</v>
      </c>
      <c r="H392" s="495">
        <v>72.166666666666657</v>
      </c>
      <c r="I392" s="495">
        <v>73.083333333333314</v>
      </c>
      <c r="J392" s="495">
        <v>73.666666666666657</v>
      </c>
      <c r="K392" s="494">
        <v>72.5</v>
      </c>
      <c r="L392" s="494">
        <v>71</v>
      </c>
      <c r="M392" s="494">
        <v>13.566380000000001</v>
      </c>
    </row>
    <row r="393" spans="1:13">
      <c r="A393" s="254">
        <v>383</v>
      </c>
      <c r="B393" s="497" t="s">
        <v>471</v>
      </c>
      <c r="C393" s="494">
        <v>1918.3</v>
      </c>
      <c r="D393" s="495">
        <v>1921.1000000000001</v>
      </c>
      <c r="E393" s="495">
        <v>1897.2000000000003</v>
      </c>
      <c r="F393" s="495">
        <v>1876.1000000000001</v>
      </c>
      <c r="G393" s="495">
        <v>1852.2000000000003</v>
      </c>
      <c r="H393" s="495">
        <v>1942.2000000000003</v>
      </c>
      <c r="I393" s="495">
        <v>1966.1000000000004</v>
      </c>
      <c r="J393" s="495">
        <v>1987.2000000000003</v>
      </c>
      <c r="K393" s="494">
        <v>1945</v>
      </c>
      <c r="L393" s="494">
        <v>1900</v>
      </c>
      <c r="M393" s="494">
        <v>4.147E-2</v>
      </c>
    </row>
    <row r="394" spans="1:13">
      <c r="A394" s="254">
        <v>384</v>
      </c>
      <c r="B394" s="497" t="s">
        <v>472</v>
      </c>
      <c r="C394" s="494">
        <v>319.3</v>
      </c>
      <c r="D394" s="495">
        <v>319.93333333333334</v>
      </c>
      <c r="E394" s="495">
        <v>317.36666666666667</v>
      </c>
      <c r="F394" s="495">
        <v>315.43333333333334</v>
      </c>
      <c r="G394" s="495">
        <v>312.86666666666667</v>
      </c>
      <c r="H394" s="495">
        <v>321.86666666666667</v>
      </c>
      <c r="I394" s="495">
        <v>324.43333333333339</v>
      </c>
      <c r="J394" s="495">
        <v>326.36666666666667</v>
      </c>
      <c r="K394" s="494">
        <v>322.5</v>
      </c>
      <c r="L394" s="494">
        <v>318</v>
      </c>
      <c r="M394" s="494">
        <v>2.0827800000000001</v>
      </c>
    </row>
    <row r="395" spans="1:13">
      <c r="A395" s="254">
        <v>385</v>
      </c>
      <c r="B395" s="497" t="s">
        <v>473</v>
      </c>
      <c r="C395" s="494">
        <v>174.75</v>
      </c>
      <c r="D395" s="495">
        <v>174.85</v>
      </c>
      <c r="E395" s="495">
        <v>172</v>
      </c>
      <c r="F395" s="495">
        <v>169.25</v>
      </c>
      <c r="G395" s="495">
        <v>166.4</v>
      </c>
      <c r="H395" s="495">
        <v>177.6</v>
      </c>
      <c r="I395" s="495">
        <v>180.44999999999996</v>
      </c>
      <c r="J395" s="495">
        <v>183.2</v>
      </c>
      <c r="K395" s="494">
        <v>177.7</v>
      </c>
      <c r="L395" s="494">
        <v>172.1</v>
      </c>
      <c r="M395" s="494">
        <v>1.32758</v>
      </c>
    </row>
    <row r="396" spans="1:13">
      <c r="A396" s="254">
        <v>386</v>
      </c>
      <c r="B396" s="497" t="s">
        <v>474</v>
      </c>
      <c r="C396" s="494">
        <v>860.35</v>
      </c>
      <c r="D396" s="495">
        <v>872.13333333333333</v>
      </c>
      <c r="E396" s="495">
        <v>846.16666666666663</v>
      </c>
      <c r="F396" s="495">
        <v>831.98333333333335</v>
      </c>
      <c r="G396" s="495">
        <v>806.01666666666665</v>
      </c>
      <c r="H396" s="495">
        <v>886.31666666666661</v>
      </c>
      <c r="I396" s="495">
        <v>912.2833333333333</v>
      </c>
      <c r="J396" s="495">
        <v>926.46666666666658</v>
      </c>
      <c r="K396" s="494">
        <v>898.1</v>
      </c>
      <c r="L396" s="494">
        <v>857.95</v>
      </c>
      <c r="M396" s="494">
        <v>1.76955</v>
      </c>
    </row>
    <row r="397" spans="1:13">
      <c r="A397" s="254">
        <v>387</v>
      </c>
      <c r="B397" s="497" t="s">
        <v>167</v>
      </c>
      <c r="C397" s="494">
        <v>1937.85</v>
      </c>
      <c r="D397" s="495">
        <v>1937.1166666666668</v>
      </c>
      <c r="E397" s="495">
        <v>1912.2333333333336</v>
      </c>
      <c r="F397" s="495">
        <v>1886.6166666666668</v>
      </c>
      <c r="G397" s="495">
        <v>1861.7333333333336</v>
      </c>
      <c r="H397" s="495">
        <v>1962.7333333333336</v>
      </c>
      <c r="I397" s="495">
        <v>1987.6166666666668</v>
      </c>
      <c r="J397" s="495">
        <v>2013.2333333333336</v>
      </c>
      <c r="K397" s="494">
        <v>1962</v>
      </c>
      <c r="L397" s="494">
        <v>1911.5</v>
      </c>
      <c r="M397" s="494">
        <v>96.207849999999993</v>
      </c>
    </row>
    <row r="398" spans="1:13">
      <c r="A398" s="254">
        <v>388</v>
      </c>
      <c r="B398" s="497" t="s">
        <v>815</v>
      </c>
      <c r="C398" s="494">
        <v>919.35</v>
      </c>
      <c r="D398" s="495">
        <v>934.08333333333337</v>
      </c>
      <c r="E398" s="495">
        <v>896.26666666666677</v>
      </c>
      <c r="F398" s="495">
        <v>873.18333333333339</v>
      </c>
      <c r="G398" s="495">
        <v>835.36666666666679</v>
      </c>
      <c r="H398" s="495">
        <v>957.16666666666674</v>
      </c>
      <c r="I398" s="495">
        <v>994.98333333333335</v>
      </c>
      <c r="J398" s="495">
        <v>1018.0666666666667</v>
      </c>
      <c r="K398" s="494">
        <v>971.9</v>
      </c>
      <c r="L398" s="494">
        <v>911</v>
      </c>
      <c r="M398" s="494">
        <v>27.459579999999999</v>
      </c>
    </row>
    <row r="399" spans="1:13">
      <c r="A399" s="254">
        <v>389</v>
      </c>
      <c r="B399" s="497" t="s">
        <v>274</v>
      </c>
      <c r="C399" s="494">
        <v>942.5</v>
      </c>
      <c r="D399" s="495">
        <v>935.13333333333333</v>
      </c>
      <c r="E399" s="495">
        <v>923.36666666666667</v>
      </c>
      <c r="F399" s="495">
        <v>904.23333333333335</v>
      </c>
      <c r="G399" s="495">
        <v>892.4666666666667</v>
      </c>
      <c r="H399" s="495">
        <v>954.26666666666665</v>
      </c>
      <c r="I399" s="495">
        <v>966.0333333333333</v>
      </c>
      <c r="J399" s="495">
        <v>985.16666666666663</v>
      </c>
      <c r="K399" s="494">
        <v>946.9</v>
      </c>
      <c r="L399" s="494">
        <v>916</v>
      </c>
      <c r="M399" s="494">
        <v>37.51088</v>
      </c>
    </row>
    <row r="400" spans="1:13">
      <c r="A400" s="254">
        <v>390</v>
      </c>
      <c r="B400" s="497" t="s">
        <v>476</v>
      </c>
      <c r="C400" s="494">
        <v>25.1</v>
      </c>
      <c r="D400" s="495">
        <v>25.266666666666666</v>
      </c>
      <c r="E400" s="495">
        <v>24.783333333333331</v>
      </c>
      <c r="F400" s="495">
        <v>24.466666666666665</v>
      </c>
      <c r="G400" s="495">
        <v>23.983333333333331</v>
      </c>
      <c r="H400" s="495">
        <v>25.583333333333332</v>
      </c>
      <c r="I400" s="495">
        <v>26.066666666666666</v>
      </c>
      <c r="J400" s="495">
        <v>26.383333333333333</v>
      </c>
      <c r="K400" s="494">
        <v>25.75</v>
      </c>
      <c r="L400" s="494">
        <v>24.95</v>
      </c>
      <c r="M400" s="494">
        <v>19.47167</v>
      </c>
    </row>
    <row r="401" spans="1:13">
      <c r="A401" s="254">
        <v>391</v>
      </c>
      <c r="B401" s="497" t="s">
        <v>477</v>
      </c>
      <c r="C401" s="494">
        <v>2210.4499999999998</v>
      </c>
      <c r="D401" s="495">
        <v>2224.0833333333335</v>
      </c>
      <c r="E401" s="495">
        <v>2188.416666666667</v>
      </c>
      <c r="F401" s="495">
        <v>2166.3833333333337</v>
      </c>
      <c r="G401" s="495">
        <v>2130.7166666666672</v>
      </c>
      <c r="H401" s="495">
        <v>2246.1166666666668</v>
      </c>
      <c r="I401" s="495">
        <v>2281.7833333333338</v>
      </c>
      <c r="J401" s="495">
        <v>2303.8166666666666</v>
      </c>
      <c r="K401" s="494">
        <v>2259.75</v>
      </c>
      <c r="L401" s="494">
        <v>2202.0500000000002</v>
      </c>
      <c r="M401" s="494">
        <v>0.17818999999999999</v>
      </c>
    </row>
    <row r="402" spans="1:13">
      <c r="A402" s="254">
        <v>392</v>
      </c>
      <c r="B402" s="497" t="s">
        <v>172</v>
      </c>
      <c r="C402" s="494">
        <v>6203.2</v>
      </c>
      <c r="D402" s="495">
        <v>6240.2333333333336</v>
      </c>
      <c r="E402" s="495">
        <v>6078.166666666667</v>
      </c>
      <c r="F402" s="495">
        <v>5953.1333333333332</v>
      </c>
      <c r="G402" s="495">
        <v>5791.0666666666666</v>
      </c>
      <c r="H402" s="495">
        <v>6365.2666666666673</v>
      </c>
      <c r="I402" s="495">
        <v>6527.333333333333</v>
      </c>
      <c r="J402" s="495">
        <v>6652.3666666666677</v>
      </c>
      <c r="K402" s="494">
        <v>6402.3</v>
      </c>
      <c r="L402" s="494">
        <v>6115.2</v>
      </c>
      <c r="M402" s="494">
        <v>1.3782300000000001</v>
      </c>
    </row>
    <row r="403" spans="1:13">
      <c r="A403" s="254">
        <v>393</v>
      </c>
      <c r="B403" s="497" t="s">
        <v>478</v>
      </c>
      <c r="C403" s="494">
        <v>7434.1</v>
      </c>
      <c r="D403" s="495">
        <v>7494.833333333333</v>
      </c>
      <c r="E403" s="495">
        <v>7363.9166666666661</v>
      </c>
      <c r="F403" s="495">
        <v>7293.7333333333327</v>
      </c>
      <c r="G403" s="495">
        <v>7162.8166666666657</v>
      </c>
      <c r="H403" s="495">
        <v>7565.0166666666664</v>
      </c>
      <c r="I403" s="495">
        <v>7695.9333333333325</v>
      </c>
      <c r="J403" s="495">
        <v>7766.1166666666668</v>
      </c>
      <c r="K403" s="494">
        <v>7625.75</v>
      </c>
      <c r="L403" s="494">
        <v>7424.65</v>
      </c>
      <c r="M403" s="494">
        <v>0.36856</v>
      </c>
    </row>
    <row r="404" spans="1:13">
      <c r="A404" s="254">
        <v>394</v>
      </c>
      <c r="B404" s="497" t="s">
        <v>479</v>
      </c>
      <c r="C404" s="494">
        <v>5182.75</v>
      </c>
      <c r="D404" s="495">
        <v>5136.0999999999995</v>
      </c>
      <c r="E404" s="495">
        <v>5021.6499999999987</v>
      </c>
      <c r="F404" s="495">
        <v>4860.5499999999993</v>
      </c>
      <c r="G404" s="495">
        <v>4746.0999999999985</v>
      </c>
      <c r="H404" s="495">
        <v>5297.1999999999989</v>
      </c>
      <c r="I404" s="495">
        <v>5411.65</v>
      </c>
      <c r="J404" s="495">
        <v>5572.7499999999991</v>
      </c>
      <c r="K404" s="494">
        <v>5250.55</v>
      </c>
      <c r="L404" s="494">
        <v>4975</v>
      </c>
      <c r="M404" s="494">
        <v>0.19756000000000001</v>
      </c>
    </row>
    <row r="405" spans="1:13">
      <c r="A405" s="254">
        <v>395</v>
      </c>
      <c r="B405" s="497" t="s">
        <v>759</v>
      </c>
      <c r="C405" s="494">
        <v>91.05</v>
      </c>
      <c r="D405" s="495">
        <v>91.816666666666677</v>
      </c>
      <c r="E405" s="495">
        <v>89.883333333333354</v>
      </c>
      <c r="F405" s="495">
        <v>88.716666666666683</v>
      </c>
      <c r="G405" s="495">
        <v>86.78333333333336</v>
      </c>
      <c r="H405" s="495">
        <v>92.983333333333348</v>
      </c>
      <c r="I405" s="495">
        <v>94.916666666666657</v>
      </c>
      <c r="J405" s="495">
        <v>96.083333333333343</v>
      </c>
      <c r="K405" s="494">
        <v>93.75</v>
      </c>
      <c r="L405" s="494">
        <v>90.65</v>
      </c>
      <c r="M405" s="494">
        <v>1.8049200000000001</v>
      </c>
    </row>
    <row r="406" spans="1:13">
      <c r="A406" s="254">
        <v>396</v>
      </c>
      <c r="B406" s="497" t="s">
        <v>480</v>
      </c>
      <c r="C406" s="494">
        <v>357.05</v>
      </c>
      <c r="D406" s="495">
        <v>357.25</v>
      </c>
      <c r="E406" s="495">
        <v>353.8</v>
      </c>
      <c r="F406" s="495">
        <v>350.55</v>
      </c>
      <c r="G406" s="495">
        <v>347.1</v>
      </c>
      <c r="H406" s="495">
        <v>360.5</v>
      </c>
      <c r="I406" s="495">
        <v>363.95000000000005</v>
      </c>
      <c r="J406" s="495">
        <v>367.2</v>
      </c>
      <c r="K406" s="494">
        <v>360.7</v>
      </c>
      <c r="L406" s="494">
        <v>354</v>
      </c>
      <c r="M406" s="494">
        <v>1.40801</v>
      </c>
    </row>
    <row r="407" spans="1:13">
      <c r="A407" s="254">
        <v>397</v>
      </c>
      <c r="B407" s="497" t="s">
        <v>761</v>
      </c>
      <c r="C407" s="494">
        <v>280.55</v>
      </c>
      <c r="D407" s="495">
        <v>276.95000000000005</v>
      </c>
      <c r="E407" s="495">
        <v>270.05000000000007</v>
      </c>
      <c r="F407" s="495">
        <v>259.55</v>
      </c>
      <c r="G407" s="495">
        <v>252.65000000000003</v>
      </c>
      <c r="H407" s="495">
        <v>287.4500000000001</v>
      </c>
      <c r="I407" s="495">
        <v>294.35000000000008</v>
      </c>
      <c r="J407" s="495">
        <v>304.85000000000014</v>
      </c>
      <c r="K407" s="494">
        <v>283.85000000000002</v>
      </c>
      <c r="L407" s="494">
        <v>266.45</v>
      </c>
      <c r="M407" s="494">
        <v>7.9659599999999999</v>
      </c>
    </row>
    <row r="408" spans="1:13">
      <c r="A408" s="254">
        <v>398</v>
      </c>
      <c r="B408" s="497" t="s">
        <v>481</v>
      </c>
      <c r="C408" s="494">
        <v>2008.5</v>
      </c>
      <c r="D408" s="495">
        <v>2025.3999999999999</v>
      </c>
      <c r="E408" s="495">
        <v>1975.1</v>
      </c>
      <c r="F408" s="495">
        <v>1941.7</v>
      </c>
      <c r="G408" s="495">
        <v>1891.4</v>
      </c>
      <c r="H408" s="495">
        <v>2058.7999999999997</v>
      </c>
      <c r="I408" s="495">
        <v>2109.0999999999995</v>
      </c>
      <c r="J408" s="495">
        <v>2142.4999999999995</v>
      </c>
      <c r="K408" s="494">
        <v>2075.6999999999998</v>
      </c>
      <c r="L408" s="494">
        <v>1992</v>
      </c>
      <c r="M408" s="494">
        <v>0.10222000000000001</v>
      </c>
    </row>
    <row r="409" spans="1:13">
      <c r="A409" s="254">
        <v>399</v>
      </c>
      <c r="B409" s="497" t="s">
        <v>482</v>
      </c>
      <c r="C409" s="494">
        <v>429</v>
      </c>
      <c r="D409" s="495">
        <v>434.11666666666662</v>
      </c>
      <c r="E409" s="495">
        <v>420.23333333333323</v>
      </c>
      <c r="F409" s="495">
        <v>411.46666666666664</v>
      </c>
      <c r="G409" s="495">
        <v>397.58333333333326</v>
      </c>
      <c r="H409" s="495">
        <v>442.88333333333321</v>
      </c>
      <c r="I409" s="495">
        <v>456.76666666666654</v>
      </c>
      <c r="J409" s="495">
        <v>465.53333333333319</v>
      </c>
      <c r="K409" s="494">
        <v>448</v>
      </c>
      <c r="L409" s="494">
        <v>425.35</v>
      </c>
      <c r="M409" s="494">
        <v>5.3307399999999996</v>
      </c>
    </row>
    <row r="410" spans="1:13">
      <c r="A410" s="254">
        <v>400</v>
      </c>
      <c r="B410" s="497" t="s">
        <v>760</v>
      </c>
      <c r="C410" s="494">
        <v>101.15</v>
      </c>
      <c r="D410" s="495">
        <v>101.78333333333335</v>
      </c>
      <c r="E410" s="495">
        <v>99.766666666666694</v>
      </c>
      <c r="F410" s="495">
        <v>98.383333333333354</v>
      </c>
      <c r="G410" s="495">
        <v>96.366666666666703</v>
      </c>
      <c r="H410" s="495">
        <v>103.16666666666669</v>
      </c>
      <c r="I410" s="495">
        <v>105.18333333333334</v>
      </c>
      <c r="J410" s="495">
        <v>106.56666666666668</v>
      </c>
      <c r="K410" s="494">
        <v>103.8</v>
      </c>
      <c r="L410" s="494">
        <v>100.4</v>
      </c>
      <c r="M410" s="494">
        <v>15.071160000000001</v>
      </c>
    </row>
    <row r="411" spans="1:13">
      <c r="A411" s="254">
        <v>401</v>
      </c>
      <c r="B411" s="497" t="s">
        <v>483</v>
      </c>
      <c r="C411" s="494">
        <v>194.4</v>
      </c>
      <c r="D411" s="495">
        <v>194.41666666666666</v>
      </c>
      <c r="E411" s="495">
        <v>191.98333333333332</v>
      </c>
      <c r="F411" s="495">
        <v>189.56666666666666</v>
      </c>
      <c r="G411" s="495">
        <v>187.13333333333333</v>
      </c>
      <c r="H411" s="495">
        <v>196.83333333333331</v>
      </c>
      <c r="I411" s="495">
        <v>199.26666666666665</v>
      </c>
      <c r="J411" s="495">
        <v>201.68333333333331</v>
      </c>
      <c r="K411" s="494">
        <v>196.85</v>
      </c>
      <c r="L411" s="494">
        <v>192</v>
      </c>
      <c r="M411" s="494">
        <v>0.90303999999999995</v>
      </c>
    </row>
    <row r="412" spans="1:13">
      <c r="A412" s="254">
        <v>402</v>
      </c>
      <c r="B412" s="497" t="s">
        <v>170</v>
      </c>
      <c r="C412" s="494">
        <v>28062.6</v>
      </c>
      <c r="D412" s="495">
        <v>28152.600000000002</v>
      </c>
      <c r="E412" s="495">
        <v>27861.050000000003</v>
      </c>
      <c r="F412" s="495">
        <v>27659.5</v>
      </c>
      <c r="G412" s="495">
        <v>27367.95</v>
      </c>
      <c r="H412" s="495">
        <v>28354.150000000005</v>
      </c>
      <c r="I412" s="495">
        <v>28645.7</v>
      </c>
      <c r="J412" s="495">
        <v>28847.250000000007</v>
      </c>
      <c r="K412" s="494">
        <v>28444.15</v>
      </c>
      <c r="L412" s="494">
        <v>27951.05</v>
      </c>
      <c r="M412" s="494">
        <v>0.40345999999999999</v>
      </c>
    </row>
    <row r="413" spans="1:13">
      <c r="A413" s="254">
        <v>403</v>
      </c>
      <c r="B413" s="497" t="s">
        <v>484</v>
      </c>
      <c r="C413" s="494">
        <v>1427.55</v>
      </c>
      <c r="D413" s="495">
        <v>1426.1000000000001</v>
      </c>
      <c r="E413" s="495">
        <v>1402.2000000000003</v>
      </c>
      <c r="F413" s="495">
        <v>1376.8500000000001</v>
      </c>
      <c r="G413" s="495">
        <v>1352.9500000000003</v>
      </c>
      <c r="H413" s="495">
        <v>1451.4500000000003</v>
      </c>
      <c r="I413" s="495">
        <v>1475.3500000000004</v>
      </c>
      <c r="J413" s="495">
        <v>1500.7000000000003</v>
      </c>
      <c r="K413" s="494">
        <v>1450</v>
      </c>
      <c r="L413" s="494">
        <v>1400.75</v>
      </c>
      <c r="M413" s="494">
        <v>0.16757</v>
      </c>
    </row>
    <row r="414" spans="1:13">
      <c r="A414" s="254">
        <v>404</v>
      </c>
      <c r="B414" s="497" t="s">
        <v>173</v>
      </c>
      <c r="C414" s="494">
        <v>1339.1</v>
      </c>
      <c r="D414" s="495">
        <v>1348.4166666666665</v>
      </c>
      <c r="E414" s="495">
        <v>1317.2833333333331</v>
      </c>
      <c r="F414" s="495">
        <v>1295.4666666666665</v>
      </c>
      <c r="G414" s="495">
        <v>1264.333333333333</v>
      </c>
      <c r="H414" s="495">
        <v>1370.2333333333331</v>
      </c>
      <c r="I414" s="495">
        <v>1401.3666666666663</v>
      </c>
      <c r="J414" s="495">
        <v>1423.1833333333332</v>
      </c>
      <c r="K414" s="494">
        <v>1379.55</v>
      </c>
      <c r="L414" s="494">
        <v>1326.6</v>
      </c>
      <c r="M414" s="494">
        <v>26.765309999999999</v>
      </c>
    </row>
    <row r="415" spans="1:13">
      <c r="A415" s="254">
        <v>405</v>
      </c>
      <c r="B415" s="497" t="s">
        <v>171</v>
      </c>
      <c r="C415" s="494">
        <v>1810.15</v>
      </c>
      <c r="D415" s="495">
        <v>1814.8166666666666</v>
      </c>
      <c r="E415" s="495">
        <v>1796.2833333333333</v>
      </c>
      <c r="F415" s="495">
        <v>1782.4166666666667</v>
      </c>
      <c r="G415" s="495">
        <v>1763.8833333333334</v>
      </c>
      <c r="H415" s="495">
        <v>1828.6833333333332</v>
      </c>
      <c r="I415" s="495">
        <v>1847.2166666666665</v>
      </c>
      <c r="J415" s="495">
        <v>1861.083333333333</v>
      </c>
      <c r="K415" s="494">
        <v>1833.35</v>
      </c>
      <c r="L415" s="494">
        <v>1800.95</v>
      </c>
      <c r="M415" s="494">
        <v>1.8323100000000001</v>
      </c>
    </row>
    <row r="416" spans="1:13">
      <c r="A416" s="254">
        <v>406</v>
      </c>
      <c r="B416" s="497" t="s">
        <v>485</v>
      </c>
      <c r="C416" s="494">
        <v>492.85</v>
      </c>
      <c r="D416" s="495">
        <v>499.70000000000005</v>
      </c>
      <c r="E416" s="495">
        <v>484.20000000000005</v>
      </c>
      <c r="F416" s="495">
        <v>475.55</v>
      </c>
      <c r="G416" s="495">
        <v>460.05</v>
      </c>
      <c r="H416" s="495">
        <v>508.35000000000008</v>
      </c>
      <c r="I416" s="495">
        <v>523.85000000000014</v>
      </c>
      <c r="J416" s="495">
        <v>532.50000000000011</v>
      </c>
      <c r="K416" s="494">
        <v>515.20000000000005</v>
      </c>
      <c r="L416" s="494">
        <v>491.05</v>
      </c>
      <c r="M416" s="494">
        <v>1.8219399999999999</v>
      </c>
    </row>
    <row r="417" spans="1:13">
      <c r="A417" s="254">
        <v>407</v>
      </c>
      <c r="B417" s="497" t="s">
        <v>486</v>
      </c>
      <c r="C417" s="494">
        <v>1231.1500000000001</v>
      </c>
      <c r="D417" s="495">
        <v>1240.4166666666667</v>
      </c>
      <c r="E417" s="495">
        <v>1215.8333333333335</v>
      </c>
      <c r="F417" s="495">
        <v>1200.5166666666667</v>
      </c>
      <c r="G417" s="495">
        <v>1175.9333333333334</v>
      </c>
      <c r="H417" s="495">
        <v>1255.7333333333336</v>
      </c>
      <c r="I417" s="495">
        <v>1280.3166666666671</v>
      </c>
      <c r="J417" s="495">
        <v>1295.6333333333337</v>
      </c>
      <c r="K417" s="494">
        <v>1265</v>
      </c>
      <c r="L417" s="494">
        <v>1225.0999999999999</v>
      </c>
      <c r="M417" s="494">
        <v>0.16385</v>
      </c>
    </row>
    <row r="418" spans="1:13">
      <c r="A418" s="254">
        <v>408</v>
      </c>
      <c r="B418" s="497" t="s">
        <v>762</v>
      </c>
      <c r="C418" s="494">
        <v>1509</v>
      </c>
      <c r="D418" s="495">
        <v>1513.3333333333333</v>
      </c>
      <c r="E418" s="495">
        <v>1489.6666666666665</v>
      </c>
      <c r="F418" s="495">
        <v>1470.3333333333333</v>
      </c>
      <c r="G418" s="495">
        <v>1446.6666666666665</v>
      </c>
      <c r="H418" s="495">
        <v>1532.6666666666665</v>
      </c>
      <c r="I418" s="495">
        <v>1556.333333333333</v>
      </c>
      <c r="J418" s="495">
        <v>1575.6666666666665</v>
      </c>
      <c r="K418" s="494">
        <v>1537</v>
      </c>
      <c r="L418" s="494">
        <v>1494</v>
      </c>
      <c r="M418" s="494">
        <v>0.69445000000000001</v>
      </c>
    </row>
    <row r="419" spans="1:13">
      <c r="A419" s="254">
        <v>409</v>
      </c>
      <c r="B419" s="497" t="s">
        <v>487</v>
      </c>
      <c r="C419" s="494">
        <v>562.6</v>
      </c>
      <c r="D419" s="495">
        <v>574.19999999999993</v>
      </c>
      <c r="E419" s="495">
        <v>548.39999999999986</v>
      </c>
      <c r="F419" s="495">
        <v>534.19999999999993</v>
      </c>
      <c r="G419" s="495">
        <v>508.39999999999986</v>
      </c>
      <c r="H419" s="495">
        <v>588.39999999999986</v>
      </c>
      <c r="I419" s="495">
        <v>614.19999999999982</v>
      </c>
      <c r="J419" s="495">
        <v>628.39999999999986</v>
      </c>
      <c r="K419" s="494">
        <v>600</v>
      </c>
      <c r="L419" s="494">
        <v>560</v>
      </c>
      <c r="M419" s="494">
        <v>0.88002999999999998</v>
      </c>
    </row>
    <row r="420" spans="1:13">
      <c r="A420" s="254">
        <v>410</v>
      </c>
      <c r="B420" s="497" t="s">
        <v>488</v>
      </c>
      <c r="C420" s="494">
        <v>7.9</v>
      </c>
      <c r="D420" s="495">
        <v>7.916666666666667</v>
      </c>
      <c r="E420" s="495">
        <v>7.8333333333333339</v>
      </c>
      <c r="F420" s="495">
        <v>7.7666666666666666</v>
      </c>
      <c r="G420" s="495">
        <v>7.6833333333333336</v>
      </c>
      <c r="H420" s="495">
        <v>7.9833333333333343</v>
      </c>
      <c r="I420" s="495">
        <v>8.0666666666666682</v>
      </c>
      <c r="J420" s="495">
        <v>8.1333333333333346</v>
      </c>
      <c r="K420" s="494">
        <v>8</v>
      </c>
      <c r="L420" s="494">
        <v>7.85</v>
      </c>
      <c r="M420" s="494">
        <v>55.499169999999999</v>
      </c>
    </row>
    <row r="421" spans="1:13">
      <c r="A421" s="254">
        <v>411</v>
      </c>
      <c r="B421" s="497" t="s">
        <v>763</v>
      </c>
      <c r="C421" s="494">
        <v>62</v>
      </c>
      <c r="D421" s="495">
        <v>62.283333333333339</v>
      </c>
      <c r="E421" s="495">
        <v>60.916666666666679</v>
      </c>
      <c r="F421" s="495">
        <v>59.833333333333343</v>
      </c>
      <c r="G421" s="495">
        <v>58.466666666666683</v>
      </c>
      <c r="H421" s="495">
        <v>63.366666666666674</v>
      </c>
      <c r="I421" s="495">
        <v>64.733333333333334</v>
      </c>
      <c r="J421" s="495">
        <v>65.816666666666663</v>
      </c>
      <c r="K421" s="494">
        <v>63.65</v>
      </c>
      <c r="L421" s="494">
        <v>61.2</v>
      </c>
      <c r="M421" s="494">
        <v>31.915859999999999</v>
      </c>
    </row>
    <row r="422" spans="1:13">
      <c r="A422" s="254">
        <v>412</v>
      </c>
      <c r="B422" s="497" t="s">
        <v>489</v>
      </c>
      <c r="C422" s="494">
        <v>98.5</v>
      </c>
      <c r="D422" s="495">
        <v>98.116666666666674</v>
      </c>
      <c r="E422" s="495">
        <v>96.883333333333354</v>
      </c>
      <c r="F422" s="495">
        <v>95.26666666666668</v>
      </c>
      <c r="G422" s="495">
        <v>94.03333333333336</v>
      </c>
      <c r="H422" s="495">
        <v>99.733333333333348</v>
      </c>
      <c r="I422" s="495">
        <v>100.96666666666667</v>
      </c>
      <c r="J422" s="495">
        <v>102.58333333333334</v>
      </c>
      <c r="K422" s="494">
        <v>99.35</v>
      </c>
      <c r="L422" s="494">
        <v>96.5</v>
      </c>
      <c r="M422" s="494">
        <v>1.43625</v>
      </c>
    </row>
    <row r="423" spans="1:13">
      <c r="A423" s="254">
        <v>413</v>
      </c>
      <c r="B423" s="497" t="s">
        <v>169</v>
      </c>
      <c r="C423" s="494">
        <v>344.3</v>
      </c>
      <c r="D423" s="495">
        <v>343.66666666666669</v>
      </c>
      <c r="E423" s="495">
        <v>339.88333333333338</v>
      </c>
      <c r="F423" s="495">
        <v>335.4666666666667</v>
      </c>
      <c r="G423" s="495">
        <v>331.68333333333339</v>
      </c>
      <c r="H423" s="495">
        <v>348.08333333333337</v>
      </c>
      <c r="I423" s="495">
        <v>351.86666666666667</v>
      </c>
      <c r="J423" s="495">
        <v>356.28333333333336</v>
      </c>
      <c r="K423" s="494">
        <v>347.45</v>
      </c>
      <c r="L423" s="494">
        <v>339.25</v>
      </c>
      <c r="M423" s="494">
        <v>492.34985</v>
      </c>
    </row>
    <row r="424" spans="1:13">
      <c r="A424" s="254">
        <v>414</v>
      </c>
      <c r="B424" s="497" t="s">
        <v>168</v>
      </c>
      <c r="C424" s="494">
        <v>100.5</v>
      </c>
      <c r="D424" s="495">
        <v>98.84999999999998</v>
      </c>
      <c r="E424" s="495">
        <v>96.499999999999957</v>
      </c>
      <c r="F424" s="495">
        <v>92.499999999999972</v>
      </c>
      <c r="G424" s="495">
        <v>90.149999999999949</v>
      </c>
      <c r="H424" s="495">
        <v>102.84999999999997</v>
      </c>
      <c r="I424" s="495">
        <v>105.19999999999999</v>
      </c>
      <c r="J424" s="495">
        <v>109.19999999999997</v>
      </c>
      <c r="K424" s="494">
        <v>101.2</v>
      </c>
      <c r="L424" s="494">
        <v>94.85</v>
      </c>
      <c r="M424" s="494">
        <v>1670.2711899999999</v>
      </c>
    </row>
    <row r="425" spans="1:13">
      <c r="A425" s="254">
        <v>415</v>
      </c>
      <c r="B425" s="497" t="s">
        <v>766</v>
      </c>
      <c r="C425" s="494">
        <v>323.35000000000002</v>
      </c>
      <c r="D425" s="495">
        <v>325.2166666666667</v>
      </c>
      <c r="E425" s="495">
        <v>317.43333333333339</v>
      </c>
      <c r="F425" s="495">
        <v>311.51666666666671</v>
      </c>
      <c r="G425" s="495">
        <v>303.73333333333341</v>
      </c>
      <c r="H425" s="495">
        <v>331.13333333333338</v>
      </c>
      <c r="I425" s="495">
        <v>338.91666666666669</v>
      </c>
      <c r="J425" s="495">
        <v>344.83333333333337</v>
      </c>
      <c r="K425" s="494">
        <v>333</v>
      </c>
      <c r="L425" s="494">
        <v>319.3</v>
      </c>
      <c r="M425" s="494">
        <v>8.5559899999999995</v>
      </c>
    </row>
    <row r="426" spans="1:13">
      <c r="A426" s="254">
        <v>416</v>
      </c>
      <c r="B426" s="497" t="s">
        <v>836</v>
      </c>
      <c r="C426" s="494">
        <v>235.8</v>
      </c>
      <c r="D426" s="495">
        <v>235.51666666666665</v>
      </c>
      <c r="E426" s="495">
        <v>232.0333333333333</v>
      </c>
      <c r="F426" s="495">
        <v>228.26666666666665</v>
      </c>
      <c r="G426" s="495">
        <v>224.7833333333333</v>
      </c>
      <c r="H426" s="495">
        <v>239.2833333333333</v>
      </c>
      <c r="I426" s="495">
        <v>242.76666666666665</v>
      </c>
      <c r="J426" s="495">
        <v>246.5333333333333</v>
      </c>
      <c r="K426" s="494">
        <v>239</v>
      </c>
      <c r="L426" s="494">
        <v>231.75</v>
      </c>
      <c r="M426" s="494">
        <v>5.2378600000000004</v>
      </c>
    </row>
    <row r="427" spans="1:13">
      <c r="A427" s="254">
        <v>417</v>
      </c>
      <c r="B427" s="497" t="s">
        <v>174</v>
      </c>
      <c r="C427" s="494">
        <v>908.65</v>
      </c>
      <c r="D427" s="495">
        <v>913.91666666666663</v>
      </c>
      <c r="E427" s="495">
        <v>899.83333333333326</v>
      </c>
      <c r="F427" s="495">
        <v>891.01666666666665</v>
      </c>
      <c r="G427" s="495">
        <v>876.93333333333328</v>
      </c>
      <c r="H427" s="495">
        <v>922.73333333333323</v>
      </c>
      <c r="I427" s="495">
        <v>936.81666666666649</v>
      </c>
      <c r="J427" s="495">
        <v>945.63333333333321</v>
      </c>
      <c r="K427" s="494">
        <v>928</v>
      </c>
      <c r="L427" s="494">
        <v>905.1</v>
      </c>
      <c r="M427" s="494">
        <v>5.7431400000000004</v>
      </c>
    </row>
    <row r="428" spans="1:13">
      <c r="A428" s="254">
        <v>418</v>
      </c>
      <c r="B428" s="497" t="s">
        <v>490</v>
      </c>
      <c r="C428" s="494">
        <v>554.1</v>
      </c>
      <c r="D428" s="495">
        <v>552.38333333333333</v>
      </c>
      <c r="E428" s="495">
        <v>547.91666666666663</v>
      </c>
      <c r="F428" s="495">
        <v>541.73333333333335</v>
      </c>
      <c r="G428" s="495">
        <v>537.26666666666665</v>
      </c>
      <c r="H428" s="495">
        <v>558.56666666666661</v>
      </c>
      <c r="I428" s="495">
        <v>563.0333333333333</v>
      </c>
      <c r="J428" s="495">
        <v>569.21666666666658</v>
      </c>
      <c r="K428" s="494">
        <v>556.85</v>
      </c>
      <c r="L428" s="494">
        <v>546.20000000000005</v>
      </c>
      <c r="M428" s="494">
        <v>0.93088000000000004</v>
      </c>
    </row>
    <row r="429" spans="1:13">
      <c r="A429" s="254">
        <v>419</v>
      </c>
      <c r="B429" s="497" t="s">
        <v>793</v>
      </c>
      <c r="C429" s="494">
        <v>296.10000000000002</v>
      </c>
      <c r="D429" s="495">
        <v>297.7</v>
      </c>
      <c r="E429" s="495">
        <v>293.39999999999998</v>
      </c>
      <c r="F429" s="495">
        <v>290.7</v>
      </c>
      <c r="G429" s="495">
        <v>286.39999999999998</v>
      </c>
      <c r="H429" s="495">
        <v>300.39999999999998</v>
      </c>
      <c r="I429" s="495">
        <v>304.70000000000005</v>
      </c>
      <c r="J429" s="495">
        <v>307.39999999999998</v>
      </c>
      <c r="K429" s="494">
        <v>302</v>
      </c>
      <c r="L429" s="494">
        <v>295</v>
      </c>
      <c r="M429" s="494">
        <v>2.83494</v>
      </c>
    </row>
    <row r="430" spans="1:13">
      <c r="A430" s="254">
        <v>420</v>
      </c>
      <c r="B430" s="497" t="s">
        <v>491</v>
      </c>
      <c r="C430" s="494">
        <v>171</v>
      </c>
      <c r="D430" s="495">
        <v>173.35</v>
      </c>
      <c r="E430" s="495">
        <v>167.64999999999998</v>
      </c>
      <c r="F430" s="495">
        <v>164.29999999999998</v>
      </c>
      <c r="G430" s="495">
        <v>158.59999999999997</v>
      </c>
      <c r="H430" s="495">
        <v>176.7</v>
      </c>
      <c r="I430" s="495">
        <v>182.39999999999998</v>
      </c>
      <c r="J430" s="495">
        <v>185.75</v>
      </c>
      <c r="K430" s="494">
        <v>179.05</v>
      </c>
      <c r="L430" s="494">
        <v>170</v>
      </c>
      <c r="M430" s="494">
        <v>6.5339299999999998</v>
      </c>
    </row>
    <row r="431" spans="1:13">
      <c r="A431" s="254">
        <v>421</v>
      </c>
      <c r="B431" s="497" t="s">
        <v>175</v>
      </c>
      <c r="C431" s="494">
        <v>634.70000000000005</v>
      </c>
      <c r="D431" s="495">
        <v>636.56666666666672</v>
      </c>
      <c r="E431" s="495">
        <v>629.13333333333344</v>
      </c>
      <c r="F431" s="495">
        <v>623.56666666666672</v>
      </c>
      <c r="G431" s="495">
        <v>616.13333333333344</v>
      </c>
      <c r="H431" s="495">
        <v>642.13333333333344</v>
      </c>
      <c r="I431" s="495">
        <v>649.56666666666661</v>
      </c>
      <c r="J431" s="495">
        <v>655.13333333333344</v>
      </c>
      <c r="K431" s="494">
        <v>644</v>
      </c>
      <c r="L431" s="494">
        <v>631</v>
      </c>
      <c r="M431" s="494">
        <v>65.279470000000003</v>
      </c>
    </row>
    <row r="432" spans="1:13">
      <c r="A432" s="254">
        <v>422</v>
      </c>
      <c r="B432" s="497" t="s">
        <v>176</v>
      </c>
      <c r="C432" s="494">
        <v>466.6</v>
      </c>
      <c r="D432" s="495">
        <v>464.05</v>
      </c>
      <c r="E432" s="495">
        <v>459.55</v>
      </c>
      <c r="F432" s="495">
        <v>452.5</v>
      </c>
      <c r="G432" s="495">
        <v>448</v>
      </c>
      <c r="H432" s="495">
        <v>471.1</v>
      </c>
      <c r="I432" s="495">
        <v>475.6</v>
      </c>
      <c r="J432" s="495">
        <v>482.65000000000003</v>
      </c>
      <c r="K432" s="494">
        <v>468.55</v>
      </c>
      <c r="L432" s="494">
        <v>457</v>
      </c>
      <c r="M432" s="494">
        <v>15.091760000000001</v>
      </c>
    </row>
    <row r="433" spans="1:13">
      <c r="A433" s="254">
        <v>423</v>
      </c>
      <c r="B433" s="497" t="s">
        <v>492</v>
      </c>
      <c r="C433" s="494">
        <v>2316.8000000000002</v>
      </c>
      <c r="D433" s="495">
        <v>2325.7833333333333</v>
      </c>
      <c r="E433" s="495">
        <v>2291.5666666666666</v>
      </c>
      <c r="F433" s="495">
        <v>2266.3333333333335</v>
      </c>
      <c r="G433" s="495">
        <v>2232.1166666666668</v>
      </c>
      <c r="H433" s="495">
        <v>2351.0166666666664</v>
      </c>
      <c r="I433" s="495">
        <v>2385.2333333333327</v>
      </c>
      <c r="J433" s="495">
        <v>2410.4666666666662</v>
      </c>
      <c r="K433" s="494">
        <v>2360</v>
      </c>
      <c r="L433" s="494">
        <v>2300.5500000000002</v>
      </c>
      <c r="M433" s="494">
        <v>0.1837</v>
      </c>
    </row>
    <row r="434" spans="1:13">
      <c r="A434" s="254">
        <v>424</v>
      </c>
      <c r="B434" s="497" t="s">
        <v>493</v>
      </c>
      <c r="C434" s="494">
        <v>685</v>
      </c>
      <c r="D434" s="495">
        <v>685.41666666666663</v>
      </c>
      <c r="E434" s="495">
        <v>676.58333333333326</v>
      </c>
      <c r="F434" s="495">
        <v>668.16666666666663</v>
      </c>
      <c r="G434" s="495">
        <v>659.33333333333326</v>
      </c>
      <c r="H434" s="495">
        <v>693.83333333333326</v>
      </c>
      <c r="I434" s="495">
        <v>702.66666666666652</v>
      </c>
      <c r="J434" s="495">
        <v>711.08333333333326</v>
      </c>
      <c r="K434" s="494">
        <v>694.25</v>
      </c>
      <c r="L434" s="494">
        <v>677</v>
      </c>
      <c r="M434" s="494">
        <v>0.40687000000000001</v>
      </c>
    </row>
    <row r="435" spans="1:13">
      <c r="A435" s="254">
        <v>425</v>
      </c>
      <c r="B435" s="497" t="s">
        <v>494</v>
      </c>
      <c r="C435" s="494">
        <v>278.2</v>
      </c>
      <c r="D435" s="495">
        <v>278.64999999999998</v>
      </c>
      <c r="E435" s="495">
        <v>274.39999999999998</v>
      </c>
      <c r="F435" s="495">
        <v>270.60000000000002</v>
      </c>
      <c r="G435" s="495">
        <v>266.35000000000002</v>
      </c>
      <c r="H435" s="495">
        <v>282.44999999999993</v>
      </c>
      <c r="I435" s="495">
        <v>286.69999999999993</v>
      </c>
      <c r="J435" s="495">
        <v>290.49999999999989</v>
      </c>
      <c r="K435" s="494">
        <v>282.89999999999998</v>
      </c>
      <c r="L435" s="494">
        <v>274.85000000000002</v>
      </c>
      <c r="M435" s="494">
        <v>1.99756</v>
      </c>
    </row>
    <row r="436" spans="1:13">
      <c r="A436" s="254">
        <v>426</v>
      </c>
      <c r="B436" s="497" t="s">
        <v>495</v>
      </c>
      <c r="C436" s="494">
        <v>255.5</v>
      </c>
      <c r="D436" s="495">
        <v>255.93333333333331</v>
      </c>
      <c r="E436" s="495">
        <v>251.76666666666659</v>
      </c>
      <c r="F436" s="495">
        <v>248.03333333333327</v>
      </c>
      <c r="G436" s="495">
        <v>243.86666666666656</v>
      </c>
      <c r="H436" s="495">
        <v>259.66666666666663</v>
      </c>
      <c r="I436" s="495">
        <v>263.83333333333331</v>
      </c>
      <c r="J436" s="495">
        <v>267.56666666666666</v>
      </c>
      <c r="K436" s="494">
        <v>260.10000000000002</v>
      </c>
      <c r="L436" s="494">
        <v>252.2</v>
      </c>
      <c r="M436" s="494">
        <v>0.95699000000000001</v>
      </c>
    </row>
    <row r="437" spans="1:13">
      <c r="A437" s="254">
        <v>427</v>
      </c>
      <c r="B437" s="497" t="s">
        <v>496</v>
      </c>
      <c r="C437" s="494">
        <v>1992.85</v>
      </c>
      <c r="D437" s="495">
        <v>1991.8166666666666</v>
      </c>
      <c r="E437" s="495">
        <v>1980.6333333333332</v>
      </c>
      <c r="F437" s="495">
        <v>1968.4166666666665</v>
      </c>
      <c r="G437" s="495">
        <v>1957.2333333333331</v>
      </c>
      <c r="H437" s="495">
        <v>2004.0333333333333</v>
      </c>
      <c r="I437" s="495">
        <v>2015.2166666666667</v>
      </c>
      <c r="J437" s="495">
        <v>2027.4333333333334</v>
      </c>
      <c r="K437" s="494">
        <v>2003</v>
      </c>
      <c r="L437" s="494">
        <v>1979.6</v>
      </c>
      <c r="M437" s="494">
        <v>0.67052999999999996</v>
      </c>
    </row>
    <row r="438" spans="1:13">
      <c r="A438" s="254">
        <v>428</v>
      </c>
      <c r="B438" s="497" t="s">
        <v>764</v>
      </c>
      <c r="C438" s="494">
        <v>683.8</v>
      </c>
      <c r="D438" s="495">
        <v>678.44999999999993</v>
      </c>
      <c r="E438" s="495">
        <v>656.89999999999986</v>
      </c>
      <c r="F438" s="495">
        <v>629.99999999999989</v>
      </c>
      <c r="G438" s="495">
        <v>608.44999999999982</v>
      </c>
      <c r="H438" s="495">
        <v>705.34999999999991</v>
      </c>
      <c r="I438" s="495">
        <v>726.89999999999986</v>
      </c>
      <c r="J438" s="495">
        <v>753.8</v>
      </c>
      <c r="K438" s="494">
        <v>700</v>
      </c>
      <c r="L438" s="494">
        <v>651.54999999999995</v>
      </c>
      <c r="M438" s="494">
        <v>3.38293</v>
      </c>
    </row>
    <row r="439" spans="1:13">
      <c r="A439" s="254">
        <v>429</v>
      </c>
      <c r="B439" s="497" t="s">
        <v>814</v>
      </c>
      <c r="C439" s="494">
        <v>545.95000000000005</v>
      </c>
      <c r="D439" s="495">
        <v>544.00000000000011</v>
      </c>
      <c r="E439" s="495">
        <v>528.6500000000002</v>
      </c>
      <c r="F439" s="495">
        <v>511.35000000000014</v>
      </c>
      <c r="G439" s="495">
        <v>496.00000000000023</v>
      </c>
      <c r="H439" s="495">
        <v>561.30000000000018</v>
      </c>
      <c r="I439" s="495">
        <v>576.65000000000009</v>
      </c>
      <c r="J439" s="495">
        <v>593.95000000000016</v>
      </c>
      <c r="K439" s="494">
        <v>559.35</v>
      </c>
      <c r="L439" s="494">
        <v>526.70000000000005</v>
      </c>
      <c r="M439" s="494">
        <v>6.2560000000000002</v>
      </c>
    </row>
    <row r="440" spans="1:13">
      <c r="A440" s="254">
        <v>430</v>
      </c>
      <c r="B440" s="497" t="s">
        <v>497</v>
      </c>
      <c r="C440" s="494">
        <v>4.7</v>
      </c>
      <c r="D440" s="495">
        <v>4.6333333333333337</v>
      </c>
      <c r="E440" s="495">
        <v>4.5666666666666673</v>
      </c>
      <c r="F440" s="495">
        <v>4.4333333333333336</v>
      </c>
      <c r="G440" s="495">
        <v>4.3666666666666671</v>
      </c>
      <c r="H440" s="495">
        <v>4.7666666666666675</v>
      </c>
      <c r="I440" s="495">
        <v>4.8333333333333339</v>
      </c>
      <c r="J440" s="495">
        <v>4.9666666666666677</v>
      </c>
      <c r="K440" s="494">
        <v>4.7</v>
      </c>
      <c r="L440" s="494">
        <v>4.5</v>
      </c>
      <c r="M440" s="494">
        <v>90.684600000000003</v>
      </c>
    </row>
    <row r="441" spans="1:13">
      <c r="A441" s="254">
        <v>431</v>
      </c>
      <c r="B441" s="497" t="s">
        <v>498</v>
      </c>
      <c r="C441" s="494">
        <v>134.69999999999999</v>
      </c>
      <c r="D441" s="495">
        <v>135.14999999999998</v>
      </c>
      <c r="E441" s="495">
        <v>132.94999999999996</v>
      </c>
      <c r="F441" s="495">
        <v>131.19999999999999</v>
      </c>
      <c r="G441" s="495">
        <v>128.99999999999997</v>
      </c>
      <c r="H441" s="495">
        <v>136.89999999999995</v>
      </c>
      <c r="I441" s="495">
        <v>139.1</v>
      </c>
      <c r="J441" s="495">
        <v>140.84999999999994</v>
      </c>
      <c r="K441" s="494">
        <v>137.35</v>
      </c>
      <c r="L441" s="494">
        <v>133.4</v>
      </c>
      <c r="M441" s="494">
        <v>1.51525</v>
      </c>
    </row>
    <row r="442" spans="1:13">
      <c r="A442" s="254">
        <v>432</v>
      </c>
      <c r="B442" s="497" t="s">
        <v>765</v>
      </c>
      <c r="C442" s="494">
        <v>1476.4</v>
      </c>
      <c r="D442" s="495">
        <v>1481.3333333333333</v>
      </c>
      <c r="E442" s="495">
        <v>1462.6666666666665</v>
      </c>
      <c r="F442" s="495">
        <v>1448.9333333333332</v>
      </c>
      <c r="G442" s="495">
        <v>1430.2666666666664</v>
      </c>
      <c r="H442" s="495">
        <v>1495.0666666666666</v>
      </c>
      <c r="I442" s="495">
        <v>1513.7333333333331</v>
      </c>
      <c r="J442" s="495">
        <v>1527.4666666666667</v>
      </c>
      <c r="K442" s="494">
        <v>1500</v>
      </c>
      <c r="L442" s="494">
        <v>1467.6</v>
      </c>
      <c r="M442" s="494">
        <v>0.35641</v>
      </c>
    </row>
    <row r="443" spans="1:13">
      <c r="A443" s="254">
        <v>433</v>
      </c>
      <c r="B443" s="497" t="s">
        <v>499</v>
      </c>
      <c r="C443" s="494">
        <v>1208.6500000000001</v>
      </c>
      <c r="D443" s="495">
        <v>1204.8</v>
      </c>
      <c r="E443" s="495">
        <v>1194.8</v>
      </c>
      <c r="F443" s="495">
        <v>1180.95</v>
      </c>
      <c r="G443" s="495">
        <v>1170.95</v>
      </c>
      <c r="H443" s="495">
        <v>1218.6499999999999</v>
      </c>
      <c r="I443" s="495">
        <v>1228.6499999999999</v>
      </c>
      <c r="J443" s="495">
        <v>1242.4999999999998</v>
      </c>
      <c r="K443" s="494">
        <v>1214.8</v>
      </c>
      <c r="L443" s="494">
        <v>1190.95</v>
      </c>
      <c r="M443" s="494">
        <v>0.56676000000000004</v>
      </c>
    </row>
    <row r="444" spans="1:13">
      <c r="A444" s="254">
        <v>434</v>
      </c>
      <c r="B444" s="497" t="s">
        <v>275</v>
      </c>
      <c r="C444" s="494">
        <v>598.95000000000005</v>
      </c>
      <c r="D444" s="495">
        <v>598.95000000000005</v>
      </c>
      <c r="E444" s="495">
        <v>589.20000000000005</v>
      </c>
      <c r="F444" s="495">
        <v>579.45000000000005</v>
      </c>
      <c r="G444" s="495">
        <v>569.70000000000005</v>
      </c>
      <c r="H444" s="495">
        <v>608.70000000000005</v>
      </c>
      <c r="I444" s="495">
        <v>618.45000000000005</v>
      </c>
      <c r="J444" s="495">
        <v>628.20000000000005</v>
      </c>
      <c r="K444" s="494">
        <v>608.70000000000005</v>
      </c>
      <c r="L444" s="494">
        <v>589.20000000000005</v>
      </c>
      <c r="M444" s="494">
        <v>2.6846000000000001</v>
      </c>
    </row>
    <row r="445" spans="1:13">
      <c r="A445" s="254">
        <v>435</v>
      </c>
      <c r="B445" s="497" t="s">
        <v>500</v>
      </c>
      <c r="C445" s="494">
        <v>877.6</v>
      </c>
      <c r="D445" s="495">
        <v>881.65</v>
      </c>
      <c r="E445" s="495">
        <v>863.3</v>
      </c>
      <c r="F445" s="495">
        <v>849</v>
      </c>
      <c r="G445" s="495">
        <v>830.65</v>
      </c>
      <c r="H445" s="495">
        <v>895.94999999999993</v>
      </c>
      <c r="I445" s="495">
        <v>914.30000000000007</v>
      </c>
      <c r="J445" s="495">
        <v>928.59999999999991</v>
      </c>
      <c r="K445" s="494">
        <v>900</v>
      </c>
      <c r="L445" s="494">
        <v>867.35</v>
      </c>
      <c r="M445" s="494">
        <v>0.18681</v>
      </c>
    </row>
    <row r="446" spans="1:13">
      <c r="A446" s="254">
        <v>436</v>
      </c>
      <c r="B446" s="497" t="s">
        <v>501</v>
      </c>
      <c r="C446" s="494">
        <v>487.1</v>
      </c>
      <c r="D446" s="495">
        <v>488.06666666666666</v>
      </c>
      <c r="E446" s="495">
        <v>481.73333333333335</v>
      </c>
      <c r="F446" s="495">
        <v>476.36666666666667</v>
      </c>
      <c r="G446" s="495">
        <v>470.03333333333336</v>
      </c>
      <c r="H446" s="495">
        <v>493.43333333333334</v>
      </c>
      <c r="I446" s="495">
        <v>499.76666666666671</v>
      </c>
      <c r="J446" s="495">
        <v>505.13333333333333</v>
      </c>
      <c r="K446" s="494">
        <v>494.4</v>
      </c>
      <c r="L446" s="494">
        <v>482.7</v>
      </c>
      <c r="M446" s="494">
        <v>0.22353999999999999</v>
      </c>
    </row>
    <row r="447" spans="1:13">
      <c r="A447" s="254">
        <v>437</v>
      </c>
      <c r="B447" s="497" t="s">
        <v>502</v>
      </c>
      <c r="C447" s="494">
        <v>7687.8</v>
      </c>
      <c r="D447" s="495">
        <v>7649.5333333333328</v>
      </c>
      <c r="E447" s="495">
        <v>7553.2666666666655</v>
      </c>
      <c r="F447" s="495">
        <v>7418.7333333333327</v>
      </c>
      <c r="G447" s="495">
        <v>7322.4666666666653</v>
      </c>
      <c r="H447" s="495">
        <v>7784.0666666666657</v>
      </c>
      <c r="I447" s="495">
        <v>7880.3333333333321</v>
      </c>
      <c r="J447" s="495">
        <v>8014.8666666666659</v>
      </c>
      <c r="K447" s="494">
        <v>7745.8</v>
      </c>
      <c r="L447" s="494">
        <v>7515</v>
      </c>
      <c r="M447" s="494">
        <v>6.5659999999999996E-2</v>
      </c>
    </row>
    <row r="448" spans="1:13">
      <c r="A448" s="254">
        <v>438</v>
      </c>
      <c r="B448" s="497" t="s">
        <v>503</v>
      </c>
      <c r="C448" s="494">
        <v>279.14999999999998</v>
      </c>
      <c r="D448" s="495">
        <v>282.43333333333334</v>
      </c>
      <c r="E448" s="495">
        <v>274.7166666666667</v>
      </c>
      <c r="F448" s="495">
        <v>270.28333333333336</v>
      </c>
      <c r="G448" s="495">
        <v>262.56666666666672</v>
      </c>
      <c r="H448" s="495">
        <v>286.86666666666667</v>
      </c>
      <c r="I448" s="495">
        <v>294.58333333333326</v>
      </c>
      <c r="J448" s="495">
        <v>299.01666666666665</v>
      </c>
      <c r="K448" s="494">
        <v>290.14999999999998</v>
      </c>
      <c r="L448" s="494">
        <v>278</v>
      </c>
      <c r="M448" s="494">
        <v>0.33341999999999999</v>
      </c>
    </row>
    <row r="449" spans="1:13">
      <c r="A449" s="254">
        <v>439</v>
      </c>
      <c r="B449" s="497" t="s">
        <v>504</v>
      </c>
      <c r="C449" s="494">
        <v>33.9</v>
      </c>
      <c r="D449" s="495">
        <v>33.916666666666664</v>
      </c>
      <c r="E449" s="495">
        <v>33.033333333333331</v>
      </c>
      <c r="F449" s="495">
        <v>32.166666666666664</v>
      </c>
      <c r="G449" s="495">
        <v>31.283333333333331</v>
      </c>
      <c r="H449" s="495">
        <v>34.783333333333331</v>
      </c>
      <c r="I449" s="495">
        <v>35.666666666666671</v>
      </c>
      <c r="J449" s="495">
        <v>36.533333333333331</v>
      </c>
      <c r="K449" s="494">
        <v>34.799999999999997</v>
      </c>
      <c r="L449" s="494">
        <v>33.049999999999997</v>
      </c>
      <c r="M449" s="494">
        <v>105.41556</v>
      </c>
    </row>
    <row r="450" spans="1:13">
      <c r="A450" s="254">
        <v>440</v>
      </c>
      <c r="B450" s="497" t="s">
        <v>188</v>
      </c>
      <c r="C450" s="494">
        <v>552.70000000000005</v>
      </c>
      <c r="D450" s="495">
        <v>546.01666666666677</v>
      </c>
      <c r="E450" s="495">
        <v>536.93333333333351</v>
      </c>
      <c r="F450" s="495">
        <v>521.16666666666674</v>
      </c>
      <c r="G450" s="495">
        <v>512.08333333333348</v>
      </c>
      <c r="H450" s="495">
        <v>561.78333333333353</v>
      </c>
      <c r="I450" s="495">
        <v>570.86666666666679</v>
      </c>
      <c r="J450" s="495">
        <v>586.63333333333355</v>
      </c>
      <c r="K450" s="494">
        <v>555.1</v>
      </c>
      <c r="L450" s="494">
        <v>530.25</v>
      </c>
      <c r="M450" s="494">
        <v>20.31184</v>
      </c>
    </row>
    <row r="451" spans="1:13">
      <c r="A451" s="254">
        <v>441</v>
      </c>
      <c r="B451" s="497" t="s">
        <v>767</v>
      </c>
      <c r="C451" s="494">
        <v>15746.05</v>
      </c>
      <c r="D451" s="495">
        <v>15764.016666666668</v>
      </c>
      <c r="E451" s="495">
        <v>15547.033333333336</v>
      </c>
      <c r="F451" s="495">
        <v>15348.016666666668</v>
      </c>
      <c r="G451" s="495">
        <v>15131.033333333336</v>
      </c>
      <c r="H451" s="495">
        <v>15963.033333333336</v>
      </c>
      <c r="I451" s="495">
        <v>16180.01666666667</v>
      </c>
      <c r="J451" s="495">
        <v>16379.033333333336</v>
      </c>
      <c r="K451" s="494">
        <v>15981</v>
      </c>
      <c r="L451" s="494">
        <v>15565</v>
      </c>
      <c r="M451" s="494">
        <v>1.9429999999999999E-2</v>
      </c>
    </row>
    <row r="452" spans="1:13">
      <c r="A452" s="254">
        <v>442</v>
      </c>
      <c r="B452" s="497" t="s">
        <v>177</v>
      </c>
      <c r="C452" s="494">
        <v>733.65</v>
      </c>
      <c r="D452" s="495">
        <v>734.55000000000007</v>
      </c>
      <c r="E452" s="495">
        <v>727.10000000000014</v>
      </c>
      <c r="F452" s="495">
        <v>720.55000000000007</v>
      </c>
      <c r="G452" s="495">
        <v>713.10000000000014</v>
      </c>
      <c r="H452" s="495">
        <v>741.10000000000014</v>
      </c>
      <c r="I452" s="495">
        <v>748.55000000000018</v>
      </c>
      <c r="J452" s="495">
        <v>755.10000000000014</v>
      </c>
      <c r="K452" s="494">
        <v>742</v>
      </c>
      <c r="L452" s="494">
        <v>728</v>
      </c>
      <c r="M452" s="494">
        <v>28.184419999999999</v>
      </c>
    </row>
    <row r="453" spans="1:13">
      <c r="A453" s="254">
        <v>443</v>
      </c>
      <c r="B453" s="497" t="s">
        <v>768</v>
      </c>
      <c r="C453" s="494">
        <v>126.7</v>
      </c>
      <c r="D453" s="495">
        <v>126.86666666666667</v>
      </c>
      <c r="E453" s="495">
        <v>124.58333333333334</v>
      </c>
      <c r="F453" s="495">
        <v>122.46666666666667</v>
      </c>
      <c r="G453" s="495">
        <v>120.18333333333334</v>
      </c>
      <c r="H453" s="495">
        <v>128.98333333333335</v>
      </c>
      <c r="I453" s="495">
        <v>131.26666666666665</v>
      </c>
      <c r="J453" s="495">
        <v>133.38333333333335</v>
      </c>
      <c r="K453" s="494">
        <v>129.15</v>
      </c>
      <c r="L453" s="494">
        <v>124.75</v>
      </c>
      <c r="M453" s="494">
        <v>29.183150000000001</v>
      </c>
    </row>
    <row r="454" spans="1:13">
      <c r="A454" s="254">
        <v>444</v>
      </c>
      <c r="B454" s="497" t="s">
        <v>769</v>
      </c>
      <c r="C454" s="494">
        <v>1157.05</v>
      </c>
      <c r="D454" s="495">
        <v>1150.4166666666667</v>
      </c>
      <c r="E454" s="495">
        <v>1138.8333333333335</v>
      </c>
      <c r="F454" s="495">
        <v>1120.6166666666668</v>
      </c>
      <c r="G454" s="495">
        <v>1109.0333333333335</v>
      </c>
      <c r="H454" s="495">
        <v>1168.6333333333334</v>
      </c>
      <c r="I454" s="495">
        <v>1180.2166666666669</v>
      </c>
      <c r="J454" s="495">
        <v>1198.4333333333334</v>
      </c>
      <c r="K454" s="494">
        <v>1162</v>
      </c>
      <c r="L454" s="494">
        <v>1132.2</v>
      </c>
      <c r="M454" s="494">
        <v>4.1980300000000002</v>
      </c>
    </row>
    <row r="455" spans="1:13">
      <c r="A455" s="254">
        <v>445</v>
      </c>
      <c r="B455" s="497" t="s">
        <v>183</v>
      </c>
      <c r="C455" s="494">
        <v>3100.8</v>
      </c>
      <c r="D455" s="495">
        <v>3113.9500000000003</v>
      </c>
      <c r="E455" s="495">
        <v>3074.9000000000005</v>
      </c>
      <c r="F455" s="495">
        <v>3049.0000000000005</v>
      </c>
      <c r="G455" s="495">
        <v>3009.9500000000007</v>
      </c>
      <c r="H455" s="495">
        <v>3139.8500000000004</v>
      </c>
      <c r="I455" s="495">
        <v>3178.9000000000005</v>
      </c>
      <c r="J455" s="495">
        <v>3204.8</v>
      </c>
      <c r="K455" s="494">
        <v>3153</v>
      </c>
      <c r="L455" s="494">
        <v>3088.05</v>
      </c>
      <c r="M455" s="494">
        <v>24.9026</v>
      </c>
    </row>
    <row r="456" spans="1:13">
      <c r="A456" s="254">
        <v>446</v>
      </c>
      <c r="B456" s="497" t="s">
        <v>804</v>
      </c>
      <c r="C456" s="494">
        <v>670.2</v>
      </c>
      <c r="D456" s="495">
        <v>669.08333333333337</v>
      </c>
      <c r="E456" s="495">
        <v>663.16666666666674</v>
      </c>
      <c r="F456" s="495">
        <v>656.13333333333333</v>
      </c>
      <c r="G456" s="495">
        <v>650.2166666666667</v>
      </c>
      <c r="H456" s="495">
        <v>676.11666666666679</v>
      </c>
      <c r="I456" s="495">
        <v>682.03333333333353</v>
      </c>
      <c r="J456" s="495">
        <v>689.06666666666683</v>
      </c>
      <c r="K456" s="494">
        <v>675</v>
      </c>
      <c r="L456" s="494">
        <v>662.05</v>
      </c>
      <c r="M456" s="494">
        <v>18.453220000000002</v>
      </c>
    </row>
    <row r="457" spans="1:13">
      <c r="A457" s="254">
        <v>447</v>
      </c>
      <c r="B457" s="497" t="s">
        <v>178</v>
      </c>
      <c r="C457" s="494">
        <v>3202.85</v>
      </c>
      <c r="D457" s="495">
        <v>3212.5666666666671</v>
      </c>
      <c r="E457" s="495">
        <v>3155.2833333333342</v>
      </c>
      <c r="F457" s="495">
        <v>3107.7166666666672</v>
      </c>
      <c r="G457" s="495">
        <v>3050.4333333333343</v>
      </c>
      <c r="H457" s="495">
        <v>3260.1333333333341</v>
      </c>
      <c r="I457" s="495">
        <v>3317.416666666667</v>
      </c>
      <c r="J457" s="495">
        <v>3364.983333333334</v>
      </c>
      <c r="K457" s="494">
        <v>3269.85</v>
      </c>
      <c r="L457" s="494">
        <v>3165</v>
      </c>
      <c r="M457" s="494">
        <v>2.74316</v>
      </c>
    </row>
    <row r="458" spans="1:13">
      <c r="A458" s="254">
        <v>448</v>
      </c>
      <c r="B458" s="497" t="s">
        <v>505</v>
      </c>
      <c r="C458" s="494">
        <v>1018.5</v>
      </c>
      <c r="D458" s="495">
        <v>1014.5833333333334</v>
      </c>
      <c r="E458" s="495">
        <v>1002.7166666666667</v>
      </c>
      <c r="F458" s="495">
        <v>986.93333333333328</v>
      </c>
      <c r="G458" s="495">
        <v>975.06666666666661</v>
      </c>
      <c r="H458" s="495">
        <v>1030.3666666666668</v>
      </c>
      <c r="I458" s="495">
        <v>1042.2333333333333</v>
      </c>
      <c r="J458" s="495">
        <v>1058.0166666666669</v>
      </c>
      <c r="K458" s="494">
        <v>1026.45</v>
      </c>
      <c r="L458" s="494">
        <v>998.8</v>
      </c>
      <c r="M458" s="494">
        <v>0.28499999999999998</v>
      </c>
    </row>
    <row r="459" spans="1:13">
      <c r="A459" s="254">
        <v>449</v>
      </c>
      <c r="B459" s="497" t="s">
        <v>180</v>
      </c>
      <c r="C459" s="494">
        <v>128.25</v>
      </c>
      <c r="D459" s="495">
        <v>128.65</v>
      </c>
      <c r="E459" s="495">
        <v>127.20000000000002</v>
      </c>
      <c r="F459" s="495">
        <v>126.15</v>
      </c>
      <c r="G459" s="495">
        <v>124.70000000000002</v>
      </c>
      <c r="H459" s="495">
        <v>129.70000000000002</v>
      </c>
      <c r="I459" s="495">
        <v>131.15</v>
      </c>
      <c r="J459" s="495">
        <v>132.20000000000002</v>
      </c>
      <c r="K459" s="494">
        <v>130.1</v>
      </c>
      <c r="L459" s="494">
        <v>127.6</v>
      </c>
      <c r="M459" s="494">
        <v>12.691470000000001</v>
      </c>
    </row>
    <row r="460" spans="1:13">
      <c r="A460" s="254">
        <v>450</v>
      </c>
      <c r="B460" s="497" t="s">
        <v>179</v>
      </c>
      <c r="C460" s="494">
        <v>295.39999999999998</v>
      </c>
      <c r="D460" s="495">
        <v>296.33333333333331</v>
      </c>
      <c r="E460" s="495">
        <v>293.66666666666663</v>
      </c>
      <c r="F460" s="495">
        <v>291.93333333333334</v>
      </c>
      <c r="G460" s="495">
        <v>289.26666666666665</v>
      </c>
      <c r="H460" s="495">
        <v>298.06666666666661</v>
      </c>
      <c r="I460" s="495">
        <v>300.73333333333323</v>
      </c>
      <c r="J460" s="495">
        <v>302.46666666666658</v>
      </c>
      <c r="K460" s="494">
        <v>299</v>
      </c>
      <c r="L460" s="494">
        <v>294.60000000000002</v>
      </c>
      <c r="M460" s="494">
        <v>305.83139</v>
      </c>
    </row>
    <row r="461" spans="1:13">
      <c r="A461" s="254">
        <v>451</v>
      </c>
      <c r="B461" s="497" t="s">
        <v>181</v>
      </c>
      <c r="C461" s="494">
        <v>96.3</v>
      </c>
      <c r="D461" s="495">
        <v>96.316666666666663</v>
      </c>
      <c r="E461" s="495">
        <v>95.48333333333332</v>
      </c>
      <c r="F461" s="495">
        <v>94.666666666666657</v>
      </c>
      <c r="G461" s="495">
        <v>93.833333333333314</v>
      </c>
      <c r="H461" s="495">
        <v>97.133333333333326</v>
      </c>
      <c r="I461" s="495">
        <v>97.966666666666669</v>
      </c>
      <c r="J461" s="495">
        <v>98.783333333333331</v>
      </c>
      <c r="K461" s="494">
        <v>97.15</v>
      </c>
      <c r="L461" s="494">
        <v>95.5</v>
      </c>
      <c r="M461" s="494">
        <v>245.46834000000001</v>
      </c>
    </row>
    <row r="462" spans="1:13">
      <c r="A462" s="254">
        <v>452</v>
      </c>
      <c r="B462" s="497" t="s">
        <v>770</v>
      </c>
      <c r="C462" s="494">
        <v>62.4</v>
      </c>
      <c r="D462" s="495">
        <v>62.1</v>
      </c>
      <c r="E462" s="495">
        <v>61.2</v>
      </c>
      <c r="F462" s="495">
        <v>60</v>
      </c>
      <c r="G462" s="495">
        <v>59.1</v>
      </c>
      <c r="H462" s="495">
        <v>63.300000000000004</v>
      </c>
      <c r="I462" s="495">
        <v>64.199999999999989</v>
      </c>
      <c r="J462" s="495">
        <v>65.400000000000006</v>
      </c>
      <c r="K462" s="494">
        <v>63</v>
      </c>
      <c r="L462" s="494">
        <v>60.9</v>
      </c>
      <c r="M462" s="494">
        <v>182.85778999999999</v>
      </c>
    </row>
    <row r="463" spans="1:13">
      <c r="A463" s="254">
        <v>453</v>
      </c>
      <c r="B463" s="497" t="s">
        <v>182</v>
      </c>
      <c r="C463" s="494">
        <v>940.75</v>
      </c>
      <c r="D463" s="495">
        <v>942.26666666666677</v>
      </c>
      <c r="E463" s="495">
        <v>928.53333333333353</v>
      </c>
      <c r="F463" s="495">
        <v>916.31666666666672</v>
      </c>
      <c r="G463" s="495">
        <v>902.58333333333348</v>
      </c>
      <c r="H463" s="495">
        <v>954.48333333333358</v>
      </c>
      <c r="I463" s="495">
        <v>968.21666666666692</v>
      </c>
      <c r="J463" s="495">
        <v>980.43333333333362</v>
      </c>
      <c r="K463" s="494">
        <v>956</v>
      </c>
      <c r="L463" s="494">
        <v>930.05</v>
      </c>
      <c r="M463" s="494">
        <v>212.34858</v>
      </c>
    </row>
    <row r="464" spans="1:13">
      <c r="A464" s="254">
        <v>454</v>
      </c>
      <c r="B464" s="497" t="s">
        <v>506</v>
      </c>
      <c r="C464" s="494">
        <v>3074.8</v>
      </c>
      <c r="D464" s="495">
        <v>3075.9500000000003</v>
      </c>
      <c r="E464" s="495">
        <v>3024.9000000000005</v>
      </c>
      <c r="F464" s="495">
        <v>2975.0000000000005</v>
      </c>
      <c r="G464" s="495">
        <v>2923.9500000000007</v>
      </c>
      <c r="H464" s="495">
        <v>3125.8500000000004</v>
      </c>
      <c r="I464" s="495">
        <v>3176.9000000000005</v>
      </c>
      <c r="J464" s="495">
        <v>3226.8</v>
      </c>
      <c r="K464" s="494">
        <v>3127</v>
      </c>
      <c r="L464" s="494">
        <v>3026.05</v>
      </c>
      <c r="M464" s="494">
        <v>0.33733000000000002</v>
      </c>
    </row>
    <row r="465" spans="1:13">
      <c r="A465" s="254">
        <v>455</v>
      </c>
      <c r="B465" s="497" t="s">
        <v>184</v>
      </c>
      <c r="C465" s="494">
        <v>962.2</v>
      </c>
      <c r="D465" s="495">
        <v>956.4</v>
      </c>
      <c r="E465" s="495">
        <v>942.8</v>
      </c>
      <c r="F465" s="495">
        <v>923.4</v>
      </c>
      <c r="G465" s="495">
        <v>909.8</v>
      </c>
      <c r="H465" s="495">
        <v>975.8</v>
      </c>
      <c r="I465" s="495">
        <v>989.40000000000009</v>
      </c>
      <c r="J465" s="495">
        <v>1008.8</v>
      </c>
      <c r="K465" s="494">
        <v>970</v>
      </c>
      <c r="L465" s="494">
        <v>937</v>
      </c>
      <c r="M465" s="494">
        <v>50.53998</v>
      </c>
    </row>
    <row r="466" spans="1:13">
      <c r="A466" s="254">
        <v>456</v>
      </c>
      <c r="B466" s="497" t="s">
        <v>276</v>
      </c>
      <c r="C466" s="494">
        <v>148.94999999999999</v>
      </c>
      <c r="D466" s="495">
        <v>149.78333333333333</v>
      </c>
      <c r="E466" s="495">
        <v>147.81666666666666</v>
      </c>
      <c r="F466" s="495">
        <v>146.68333333333334</v>
      </c>
      <c r="G466" s="495">
        <v>144.71666666666667</v>
      </c>
      <c r="H466" s="495">
        <v>150.91666666666666</v>
      </c>
      <c r="I466" s="495">
        <v>152.8833333333333</v>
      </c>
      <c r="J466" s="495">
        <v>154.01666666666665</v>
      </c>
      <c r="K466" s="494">
        <v>151.75</v>
      </c>
      <c r="L466" s="494">
        <v>148.65</v>
      </c>
      <c r="M466" s="494">
        <v>3.2712300000000001</v>
      </c>
    </row>
    <row r="467" spans="1:13">
      <c r="A467" s="254">
        <v>457</v>
      </c>
      <c r="B467" s="497" t="s">
        <v>164</v>
      </c>
      <c r="C467" s="494">
        <v>959.85</v>
      </c>
      <c r="D467" s="495">
        <v>970.86666666666679</v>
      </c>
      <c r="E467" s="495">
        <v>946.93333333333362</v>
      </c>
      <c r="F467" s="495">
        <v>934.01666666666688</v>
      </c>
      <c r="G467" s="495">
        <v>910.08333333333371</v>
      </c>
      <c r="H467" s="495">
        <v>983.78333333333353</v>
      </c>
      <c r="I467" s="495">
        <v>1007.7166666666667</v>
      </c>
      <c r="J467" s="495">
        <v>1020.6333333333334</v>
      </c>
      <c r="K467" s="494">
        <v>994.8</v>
      </c>
      <c r="L467" s="494">
        <v>957.95</v>
      </c>
      <c r="M467" s="494">
        <v>4.6219999999999999</v>
      </c>
    </row>
    <row r="468" spans="1:13">
      <c r="A468" s="254">
        <v>458</v>
      </c>
      <c r="B468" s="497" t="s">
        <v>507</v>
      </c>
      <c r="C468" s="494">
        <v>1410.75</v>
      </c>
      <c r="D468" s="495">
        <v>1414.25</v>
      </c>
      <c r="E468" s="495">
        <v>1396.5</v>
      </c>
      <c r="F468" s="495">
        <v>1382.25</v>
      </c>
      <c r="G468" s="495">
        <v>1364.5</v>
      </c>
      <c r="H468" s="495">
        <v>1428.5</v>
      </c>
      <c r="I468" s="495">
        <v>1446.25</v>
      </c>
      <c r="J468" s="495">
        <v>1460.5</v>
      </c>
      <c r="K468" s="494">
        <v>1432</v>
      </c>
      <c r="L468" s="494">
        <v>1400</v>
      </c>
      <c r="M468" s="494">
        <v>0.53412000000000004</v>
      </c>
    </row>
    <row r="469" spans="1:13">
      <c r="A469" s="254">
        <v>459</v>
      </c>
      <c r="B469" s="497" t="s">
        <v>508</v>
      </c>
      <c r="C469" s="494">
        <v>1005.4</v>
      </c>
      <c r="D469" s="495">
        <v>1013.3833333333332</v>
      </c>
      <c r="E469" s="495">
        <v>994.31666666666638</v>
      </c>
      <c r="F469" s="495">
        <v>983.23333333333312</v>
      </c>
      <c r="G469" s="495">
        <v>964.16666666666629</v>
      </c>
      <c r="H469" s="495">
        <v>1024.4666666666665</v>
      </c>
      <c r="I469" s="495">
        <v>1043.5333333333333</v>
      </c>
      <c r="J469" s="495">
        <v>1054.6166666666666</v>
      </c>
      <c r="K469" s="494">
        <v>1032.45</v>
      </c>
      <c r="L469" s="494">
        <v>1002.3</v>
      </c>
      <c r="M469" s="494">
        <v>1.7553700000000001</v>
      </c>
    </row>
    <row r="470" spans="1:13">
      <c r="A470" s="254">
        <v>460</v>
      </c>
      <c r="B470" s="497" t="s">
        <v>509</v>
      </c>
      <c r="C470" s="494">
        <v>1363.45</v>
      </c>
      <c r="D470" s="495">
        <v>1349.85</v>
      </c>
      <c r="E470" s="495">
        <v>1324.6999999999998</v>
      </c>
      <c r="F470" s="495">
        <v>1285.9499999999998</v>
      </c>
      <c r="G470" s="495">
        <v>1260.7999999999997</v>
      </c>
      <c r="H470" s="495">
        <v>1388.6</v>
      </c>
      <c r="I470" s="495">
        <v>1413.75</v>
      </c>
      <c r="J470" s="495">
        <v>1452.5</v>
      </c>
      <c r="K470" s="494">
        <v>1375</v>
      </c>
      <c r="L470" s="494">
        <v>1311.1</v>
      </c>
      <c r="M470" s="494">
        <v>1.0851200000000001</v>
      </c>
    </row>
    <row r="471" spans="1:13">
      <c r="A471" s="254">
        <v>461</v>
      </c>
      <c r="B471" s="497" t="s">
        <v>185</v>
      </c>
      <c r="C471" s="494">
        <v>1479.85</v>
      </c>
      <c r="D471" s="495">
        <v>1478.25</v>
      </c>
      <c r="E471" s="495">
        <v>1466.75</v>
      </c>
      <c r="F471" s="495">
        <v>1453.65</v>
      </c>
      <c r="G471" s="495">
        <v>1442.15</v>
      </c>
      <c r="H471" s="495">
        <v>1491.35</v>
      </c>
      <c r="I471" s="495">
        <v>1502.85</v>
      </c>
      <c r="J471" s="495">
        <v>1515.9499999999998</v>
      </c>
      <c r="K471" s="494">
        <v>1489.75</v>
      </c>
      <c r="L471" s="494">
        <v>1465.15</v>
      </c>
      <c r="M471" s="494">
        <v>10.20499</v>
      </c>
    </row>
    <row r="472" spans="1:13">
      <c r="A472" s="254">
        <v>462</v>
      </c>
      <c r="B472" s="497" t="s">
        <v>186</v>
      </c>
      <c r="C472" s="494">
        <v>2511.4499999999998</v>
      </c>
      <c r="D472" s="495">
        <v>2520.8666666666668</v>
      </c>
      <c r="E472" s="495">
        <v>2497.1833333333334</v>
      </c>
      <c r="F472" s="495">
        <v>2482.9166666666665</v>
      </c>
      <c r="G472" s="495">
        <v>2459.2333333333331</v>
      </c>
      <c r="H472" s="495">
        <v>2535.1333333333337</v>
      </c>
      <c r="I472" s="495">
        <v>2558.8166666666671</v>
      </c>
      <c r="J472" s="495">
        <v>2573.0833333333339</v>
      </c>
      <c r="K472" s="494">
        <v>2544.5500000000002</v>
      </c>
      <c r="L472" s="494">
        <v>2506.6</v>
      </c>
      <c r="M472" s="494">
        <v>1.50499</v>
      </c>
    </row>
    <row r="473" spans="1:13">
      <c r="A473" s="254">
        <v>463</v>
      </c>
      <c r="B473" s="497" t="s">
        <v>187</v>
      </c>
      <c r="C473" s="494">
        <v>391.45</v>
      </c>
      <c r="D473" s="495">
        <v>392.66666666666669</v>
      </c>
      <c r="E473" s="495">
        <v>387.38333333333338</v>
      </c>
      <c r="F473" s="495">
        <v>383.31666666666672</v>
      </c>
      <c r="G473" s="495">
        <v>378.03333333333342</v>
      </c>
      <c r="H473" s="495">
        <v>396.73333333333335</v>
      </c>
      <c r="I473" s="495">
        <v>402.01666666666665</v>
      </c>
      <c r="J473" s="495">
        <v>406.08333333333331</v>
      </c>
      <c r="K473" s="494">
        <v>397.95</v>
      </c>
      <c r="L473" s="494">
        <v>388.6</v>
      </c>
      <c r="M473" s="494">
        <v>3.7730999999999999</v>
      </c>
    </row>
    <row r="474" spans="1:13">
      <c r="A474" s="254">
        <v>464</v>
      </c>
      <c r="B474" s="497" t="s">
        <v>510</v>
      </c>
      <c r="C474" s="494">
        <v>780.5</v>
      </c>
      <c r="D474" s="495">
        <v>776.44999999999993</v>
      </c>
      <c r="E474" s="495">
        <v>765.89999999999986</v>
      </c>
      <c r="F474" s="495">
        <v>751.3</v>
      </c>
      <c r="G474" s="495">
        <v>740.74999999999989</v>
      </c>
      <c r="H474" s="495">
        <v>791.04999999999984</v>
      </c>
      <c r="I474" s="495">
        <v>801.5999999999998</v>
      </c>
      <c r="J474" s="495">
        <v>816.19999999999982</v>
      </c>
      <c r="K474" s="494">
        <v>787</v>
      </c>
      <c r="L474" s="494">
        <v>761.85</v>
      </c>
      <c r="M474" s="494">
        <v>8.2431099999999997</v>
      </c>
    </row>
    <row r="475" spans="1:13">
      <c r="A475" s="254">
        <v>465</v>
      </c>
      <c r="B475" s="497" t="s">
        <v>511</v>
      </c>
      <c r="C475" s="494">
        <v>13.6</v>
      </c>
      <c r="D475" s="495">
        <v>13.6</v>
      </c>
      <c r="E475" s="495">
        <v>13.5</v>
      </c>
      <c r="F475" s="495">
        <v>13.4</v>
      </c>
      <c r="G475" s="495">
        <v>13.3</v>
      </c>
      <c r="H475" s="495">
        <v>13.7</v>
      </c>
      <c r="I475" s="495">
        <v>13.799999999999997</v>
      </c>
      <c r="J475" s="495">
        <v>13.899999999999999</v>
      </c>
      <c r="K475" s="494">
        <v>13.7</v>
      </c>
      <c r="L475" s="494">
        <v>13.5</v>
      </c>
      <c r="M475" s="494">
        <v>56.558230000000002</v>
      </c>
    </row>
    <row r="476" spans="1:13">
      <c r="A476" s="254">
        <v>466</v>
      </c>
      <c r="B476" s="497" t="s">
        <v>512</v>
      </c>
      <c r="C476" s="494">
        <v>1123.2</v>
      </c>
      <c r="D476" s="495">
        <v>1121.4166666666667</v>
      </c>
      <c r="E476" s="495">
        <v>1098.8333333333335</v>
      </c>
      <c r="F476" s="495">
        <v>1074.4666666666667</v>
      </c>
      <c r="G476" s="495">
        <v>1051.8833333333334</v>
      </c>
      <c r="H476" s="495">
        <v>1145.7833333333335</v>
      </c>
      <c r="I476" s="495">
        <v>1168.366666666667</v>
      </c>
      <c r="J476" s="495">
        <v>1192.7333333333336</v>
      </c>
      <c r="K476" s="494">
        <v>1144</v>
      </c>
      <c r="L476" s="494">
        <v>1097.05</v>
      </c>
      <c r="M476" s="494">
        <v>2.0408900000000001</v>
      </c>
    </row>
    <row r="477" spans="1:13">
      <c r="A477" s="254">
        <v>467</v>
      </c>
      <c r="B477" s="497" t="s">
        <v>513</v>
      </c>
      <c r="C477" s="494">
        <v>10.95</v>
      </c>
      <c r="D477" s="495">
        <v>10.983333333333334</v>
      </c>
      <c r="E477" s="495">
        <v>10.916666666666668</v>
      </c>
      <c r="F477" s="495">
        <v>10.883333333333333</v>
      </c>
      <c r="G477" s="495">
        <v>10.816666666666666</v>
      </c>
      <c r="H477" s="495">
        <v>11.016666666666669</v>
      </c>
      <c r="I477" s="495">
        <v>11.083333333333336</v>
      </c>
      <c r="J477" s="495">
        <v>11.116666666666671</v>
      </c>
      <c r="K477" s="494">
        <v>11.05</v>
      </c>
      <c r="L477" s="494">
        <v>10.95</v>
      </c>
      <c r="M477" s="494">
        <v>33.744619999999998</v>
      </c>
    </row>
    <row r="478" spans="1:13">
      <c r="A478" s="254">
        <v>468</v>
      </c>
      <c r="B478" s="497" t="s">
        <v>514</v>
      </c>
      <c r="C478" s="494">
        <v>383.25</v>
      </c>
      <c r="D478" s="495">
        <v>379.73333333333335</v>
      </c>
      <c r="E478" s="495">
        <v>372.4666666666667</v>
      </c>
      <c r="F478" s="495">
        <v>361.68333333333334</v>
      </c>
      <c r="G478" s="495">
        <v>354.41666666666669</v>
      </c>
      <c r="H478" s="495">
        <v>390.51666666666671</v>
      </c>
      <c r="I478" s="495">
        <v>397.78333333333336</v>
      </c>
      <c r="J478" s="495">
        <v>408.56666666666672</v>
      </c>
      <c r="K478" s="494">
        <v>387</v>
      </c>
      <c r="L478" s="494">
        <v>368.95</v>
      </c>
      <c r="M478" s="494">
        <v>2.5724399999999998</v>
      </c>
    </row>
    <row r="479" spans="1:13">
      <c r="A479" s="254">
        <v>469</v>
      </c>
      <c r="B479" s="497" t="s">
        <v>193</v>
      </c>
      <c r="C479" s="494">
        <v>590.65</v>
      </c>
      <c r="D479" s="495">
        <v>591.48333333333323</v>
      </c>
      <c r="E479" s="495">
        <v>585.06666666666649</v>
      </c>
      <c r="F479" s="495">
        <v>579.48333333333323</v>
      </c>
      <c r="G479" s="495">
        <v>573.06666666666649</v>
      </c>
      <c r="H479" s="495">
        <v>597.06666666666649</v>
      </c>
      <c r="I479" s="495">
        <v>603.48333333333323</v>
      </c>
      <c r="J479" s="495">
        <v>609.06666666666649</v>
      </c>
      <c r="K479" s="494">
        <v>597.9</v>
      </c>
      <c r="L479" s="494">
        <v>585.9</v>
      </c>
      <c r="M479" s="494">
        <v>31.622910000000001</v>
      </c>
    </row>
    <row r="480" spans="1:13">
      <c r="A480" s="254">
        <v>470</v>
      </c>
      <c r="B480" s="497" t="s">
        <v>190</v>
      </c>
      <c r="C480" s="494">
        <v>192.1</v>
      </c>
      <c r="D480" s="495">
        <v>193.13333333333333</v>
      </c>
      <c r="E480" s="495">
        <v>190.71666666666664</v>
      </c>
      <c r="F480" s="495">
        <v>189.33333333333331</v>
      </c>
      <c r="G480" s="495">
        <v>186.91666666666663</v>
      </c>
      <c r="H480" s="495">
        <v>194.51666666666665</v>
      </c>
      <c r="I480" s="495">
        <v>196.93333333333334</v>
      </c>
      <c r="J480" s="495">
        <v>198.31666666666666</v>
      </c>
      <c r="K480" s="494">
        <v>195.55</v>
      </c>
      <c r="L480" s="494">
        <v>191.75</v>
      </c>
      <c r="M480" s="494">
        <v>4.6719499999999998</v>
      </c>
    </row>
    <row r="481" spans="1:13">
      <c r="A481" s="254">
        <v>471</v>
      </c>
      <c r="B481" s="497" t="s">
        <v>784</v>
      </c>
      <c r="C481" s="494">
        <v>26.75</v>
      </c>
      <c r="D481" s="495">
        <v>26.933333333333334</v>
      </c>
      <c r="E481" s="495">
        <v>26.516666666666666</v>
      </c>
      <c r="F481" s="495">
        <v>26.283333333333331</v>
      </c>
      <c r="G481" s="495">
        <v>25.866666666666664</v>
      </c>
      <c r="H481" s="495">
        <v>27.166666666666668</v>
      </c>
      <c r="I481" s="495">
        <v>27.583333333333332</v>
      </c>
      <c r="J481" s="495">
        <v>27.81666666666667</v>
      </c>
      <c r="K481" s="494">
        <v>27.35</v>
      </c>
      <c r="L481" s="494">
        <v>26.7</v>
      </c>
      <c r="M481" s="494">
        <v>29.420020000000001</v>
      </c>
    </row>
    <row r="482" spans="1:13">
      <c r="A482" s="254">
        <v>472</v>
      </c>
      <c r="B482" s="497" t="s">
        <v>191</v>
      </c>
      <c r="C482" s="494">
        <v>6275.9</v>
      </c>
      <c r="D482" s="495">
        <v>6226.7166666666672</v>
      </c>
      <c r="E482" s="495">
        <v>6160.4333333333343</v>
      </c>
      <c r="F482" s="495">
        <v>6044.9666666666672</v>
      </c>
      <c r="G482" s="495">
        <v>5978.6833333333343</v>
      </c>
      <c r="H482" s="495">
        <v>6342.1833333333343</v>
      </c>
      <c r="I482" s="495">
        <v>6408.4666666666672</v>
      </c>
      <c r="J482" s="495">
        <v>6523.9333333333343</v>
      </c>
      <c r="K482" s="494">
        <v>6293</v>
      </c>
      <c r="L482" s="494">
        <v>6111.25</v>
      </c>
      <c r="M482" s="494">
        <v>6.9779200000000001</v>
      </c>
    </row>
    <row r="483" spans="1:13">
      <c r="A483" s="254">
        <v>473</v>
      </c>
      <c r="B483" s="497" t="s">
        <v>192</v>
      </c>
      <c r="C483" s="494">
        <v>33.049999999999997</v>
      </c>
      <c r="D483" s="495">
        <v>33.099999999999994</v>
      </c>
      <c r="E483" s="495">
        <v>32.79999999999999</v>
      </c>
      <c r="F483" s="495">
        <v>32.549999999999997</v>
      </c>
      <c r="G483" s="495">
        <v>32.249999999999993</v>
      </c>
      <c r="H483" s="495">
        <v>33.349999999999987</v>
      </c>
      <c r="I483" s="495">
        <v>33.65</v>
      </c>
      <c r="J483" s="495">
        <v>33.899999999999984</v>
      </c>
      <c r="K483" s="494">
        <v>33.4</v>
      </c>
      <c r="L483" s="494">
        <v>32.85</v>
      </c>
      <c r="M483" s="494">
        <v>38.398449999999997</v>
      </c>
    </row>
    <row r="484" spans="1:13">
      <c r="A484" s="254">
        <v>474</v>
      </c>
      <c r="B484" s="497" t="s">
        <v>189</v>
      </c>
      <c r="C484" s="494">
        <v>1143.25</v>
      </c>
      <c r="D484" s="495">
        <v>1144.05</v>
      </c>
      <c r="E484" s="495">
        <v>1126.9499999999998</v>
      </c>
      <c r="F484" s="495">
        <v>1110.6499999999999</v>
      </c>
      <c r="G484" s="495">
        <v>1093.5499999999997</v>
      </c>
      <c r="H484" s="495">
        <v>1160.3499999999999</v>
      </c>
      <c r="I484" s="495">
        <v>1177.4499999999998</v>
      </c>
      <c r="J484" s="495">
        <v>1193.75</v>
      </c>
      <c r="K484" s="494">
        <v>1161.1500000000001</v>
      </c>
      <c r="L484" s="494">
        <v>1127.75</v>
      </c>
      <c r="M484" s="494">
        <v>6.5033899999999996</v>
      </c>
    </row>
    <row r="485" spans="1:13">
      <c r="A485" s="254">
        <v>475</v>
      </c>
      <c r="B485" s="497" t="s">
        <v>141</v>
      </c>
      <c r="C485" s="494">
        <v>518.04999999999995</v>
      </c>
      <c r="D485" s="495">
        <v>520.01666666666665</v>
      </c>
      <c r="E485" s="495">
        <v>514.48333333333335</v>
      </c>
      <c r="F485" s="495">
        <v>510.91666666666674</v>
      </c>
      <c r="G485" s="495">
        <v>505.38333333333344</v>
      </c>
      <c r="H485" s="495">
        <v>523.58333333333326</v>
      </c>
      <c r="I485" s="495">
        <v>529.11666666666656</v>
      </c>
      <c r="J485" s="495">
        <v>532.68333333333317</v>
      </c>
      <c r="K485" s="494">
        <v>525.54999999999995</v>
      </c>
      <c r="L485" s="494">
        <v>516.45000000000005</v>
      </c>
      <c r="M485" s="494">
        <v>14.40846</v>
      </c>
    </row>
    <row r="486" spans="1:13">
      <c r="A486" s="254">
        <v>476</v>
      </c>
      <c r="B486" s="497" t="s">
        <v>277</v>
      </c>
      <c r="C486" s="494">
        <v>223.85</v>
      </c>
      <c r="D486" s="495">
        <v>224.51666666666665</v>
      </c>
      <c r="E486" s="495">
        <v>222.73333333333329</v>
      </c>
      <c r="F486" s="495">
        <v>221.61666666666665</v>
      </c>
      <c r="G486" s="495">
        <v>219.83333333333329</v>
      </c>
      <c r="H486" s="495">
        <v>225.6333333333333</v>
      </c>
      <c r="I486" s="495">
        <v>227.41666666666666</v>
      </c>
      <c r="J486" s="495">
        <v>228.5333333333333</v>
      </c>
      <c r="K486" s="494">
        <v>226.3</v>
      </c>
      <c r="L486" s="494">
        <v>223.4</v>
      </c>
      <c r="M486" s="494">
        <v>2.36334</v>
      </c>
    </row>
    <row r="487" spans="1:13">
      <c r="A487" s="254">
        <v>477</v>
      </c>
      <c r="B487" s="497" t="s">
        <v>515</v>
      </c>
      <c r="C487" s="494">
        <v>2616.8000000000002</v>
      </c>
      <c r="D487" s="495">
        <v>2608.85</v>
      </c>
      <c r="E487" s="495">
        <v>2572.85</v>
      </c>
      <c r="F487" s="495">
        <v>2528.9</v>
      </c>
      <c r="G487" s="495">
        <v>2492.9</v>
      </c>
      <c r="H487" s="495">
        <v>2652.7999999999997</v>
      </c>
      <c r="I487" s="495">
        <v>2688.7999999999997</v>
      </c>
      <c r="J487" s="495">
        <v>2732.7499999999995</v>
      </c>
      <c r="K487" s="494">
        <v>2644.85</v>
      </c>
      <c r="L487" s="494">
        <v>2564.9</v>
      </c>
      <c r="M487" s="494">
        <v>8.2030000000000006E-2</v>
      </c>
    </row>
    <row r="488" spans="1:13">
      <c r="A488" s="254">
        <v>478</v>
      </c>
      <c r="B488" s="497" t="s">
        <v>516</v>
      </c>
      <c r="C488" s="494">
        <v>335</v>
      </c>
      <c r="D488" s="495">
        <v>332.93333333333334</v>
      </c>
      <c r="E488" s="495">
        <v>329.86666666666667</v>
      </c>
      <c r="F488" s="495">
        <v>324.73333333333335</v>
      </c>
      <c r="G488" s="495">
        <v>321.66666666666669</v>
      </c>
      <c r="H488" s="495">
        <v>338.06666666666666</v>
      </c>
      <c r="I488" s="495">
        <v>341.13333333333338</v>
      </c>
      <c r="J488" s="495">
        <v>346.26666666666665</v>
      </c>
      <c r="K488" s="494">
        <v>336</v>
      </c>
      <c r="L488" s="494">
        <v>327.8</v>
      </c>
      <c r="M488" s="494">
        <v>1.51328</v>
      </c>
    </row>
    <row r="489" spans="1:13">
      <c r="A489" s="254">
        <v>479</v>
      </c>
      <c r="B489" s="497" t="s">
        <v>517</v>
      </c>
      <c r="C489" s="494">
        <v>216.35</v>
      </c>
      <c r="D489" s="495">
        <v>216.88333333333333</v>
      </c>
      <c r="E489" s="495">
        <v>214.66666666666666</v>
      </c>
      <c r="F489" s="495">
        <v>212.98333333333332</v>
      </c>
      <c r="G489" s="495">
        <v>210.76666666666665</v>
      </c>
      <c r="H489" s="495">
        <v>218.56666666666666</v>
      </c>
      <c r="I489" s="495">
        <v>220.78333333333336</v>
      </c>
      <c r="J489" s="495">
        <v>222.46666666666667</v>
      </c>
      <c r="K489" s="494">
        <v>219.1</v>
      </c>
      <c r="L489" s="494">
        <v>215.2</v>
      </c>
      <c r="M489" s="494">
        <v>0.49843999999999999</v>
      </c>
    </row>
    <row r="490" spans="1:13">
      <c r="A490" s="254">
        <v>480</v>
      </c>
      <c r="B490" s="497" t="s">
        <v>518</v>
      </c>
      <c r="C490" s="494">
        <v>3318.65</v>
      </c>
      <c r="D490" s="495">
        <v>3306.3166666666671</v>
      </c>
      <c r="E490" s="495">
        <v>3252.3833333333341</v>
      </c>
      <c r="F490" s="495">
        <v>3186.1166666666672</v>
      </c>
      <c r="G490" s="495">
        <v>3132.1833333333343</v>
      </c>
      <c r="H490" s="495">
        <v>3372.5833333333339</v>
      </c>
      <c r="I490" s="495">
        <v>3426.5166666666673</v>
      </c>
      <c r="J490" s="495">
        <v>3492.7833333333338</v>
      </c>
      <c r="K490" s="494">
        <v>3360.25</v>
      </c>
      <c r="L490" s="494">
        <v>3240.05</v>
      </c>
      <c r="M490" s="494">
        <v>8.1809999999999994E-2</v>
      </c>
    </row>
    <row r="491" spans="1:13">
      <c r="A491" s="254">
        <v>481</v>
      </c>
      <c r="B491" s="497" t="s">
        <v>519</v>
      </c>
      <c r="C491" s="494">
        <v>4108.7</v>
      </c>
      <c r="D491" s="495">
        <v>4123.2166666666662</v>
      </c>
      <c r="E491" s="495">
        <v>4046.4833333333327</v>
      </c>
      <c r="F491" s="495">
        <v>3984.2666666666664</v>
      </c>
      <c r="G491" s="495">
        <v>3907.5333333333328</v>
      </c>
      <c r="H491" s="495">
        <v>4185.4333333333325</v>
      </c>
      <c r="I491" s="495">
        <v>4262.1666666666661</v>
      </c>
      <c r="J491" s="495">
        <v>4324.3833333333323</v>
      </c>
      <c r="K491" s="494">
        <v>4199.95</v>
      </c>
      <c r="L491" s="494">
        <v>4061</v>
      </c>
      <c r="M491" s="494">
        <v>0.45728000000000002</v>
      </c>
    </row>
    <row r="492" spans="1:13">
      <c r="A492" s="254">
        <v>482</v>
      </c>
      <c r="B492" s="497" t="s">
        <v>520</v>
      </c>
      <c r="C492" s="494">
        <v>52.3</v>
      </c>
      <c r="D492" s="495">
        <v>52.65</v>
      </c>
      <c r="E492" s="495">
        <v>51.65</v>
      </c>
      <c r="F492" s="495">
        <v>51</v>
      </c>
      <c r="G492" s="495">
        <v>50</v>
      </c>
      <c r="H492" s="495">
        <v>53.3</v>
      </c>
      <c r="I492" s="495">
        <v>54.3</v>
      </c>
      <c r="J492" s="495">
        <v>54.949999999999996</v>
      </c>
      <c r="K492" s="494">
        <v>53.65</v>
      </c>
      <c r="L492" s="494">
        <v>52</v>
      </c>
      <c r="M492" s="494">
        <v>26.415469999999999</v>
      </c>
    </row>
    <row r="493" spans="1:13">
      <c r="A493" s="254">
        <v>483</v>
      </c>
      <c r="B493" s="497" t="s">
        <v>521</v>
      </c>
      <c r="C493" s="494">
        <v>1195.75</v>
      </c>
      <c r="D493" s="495">
        <v>1177.4833333333333</v>
      </c>
      <c r="E493" s="495">
        <v>1144.9666666666667</v>
      </c>
      <c r="F493" s="495">
        <v>1094.1833333333334</v>
      </c>
      <c r="G493" s="495">
        <v>1061.6666666666667</v>
      </c>
      <c r="H493" s="495">
        <v>1228.2666666666667</v>
      </c>
      <c r="I493" s="495">
        <v>1260.7833333333335</v>
      </c>
      <c r="J493" s="495">
        <v>1311.5666666666666</v>
      </c>
      <c r="K493" s="494">
        <v>1210</v>
      </c>
      <c r="L493" s="494">
        <v>1126.7</v>
      </c>
      <c r="M493" s="494">
        <v>0.53747999999999996</v>
      </c>
    </row>
    <row r="494" spans="1:13">
      <c r="A494" s="254">
        <v>484</v>
      </c>
      <c r="B494" s="497" t="s">
        <v>278</v>
      </c>
      <c r="C494" s="494">
        <v>372.9</v>
      </c>
      <c r="D494" s="495">
        <v>371.15000000000003</v>
      </c>
      <c r="E494" s="495">
        <v>363.30000000000007</v>
      </c>
      <c r="F494" s="495">
        <v>353.70000000000005</v>
      </c>
      <c r="G494" s="495">
        <v>345.85000000000008</v>
      </c>
      <c r="H494" s="495">
        <v>380.75000000000006</v>
      </c>
      <c r="I494" s="495">
        <v>388.60000000000008</v>
      </c>
      <c r="J494" s="495">
        <v>398.20000000000005</v>
      </c>
      <c r="K494" s="494">
        <v>379</v>
      </c>
      <c r="L494" s="494">
        <v>361.55</v>
      </c>
      <c r="M494" s="494">
        <v>0.74367000000000005</v>
      </c>
    </row>
    <row r="495" spans="1:13">
      <c r="A495" s="254">
        <v>485</v>
      </c>
      <c r="B495" s="497" t="s">
        <v>522</v>
      </c>
      <c r="C495" s="494">
        <v>899.05</v>
      </c>
      <c r="D495" s="495">
        <v>895.80000000000007</v>
      </c>
      <c r="E495" s="495">
        <v>888.25000000000011</v>
      </c>
      <c r="F495" s="495">
        <v>877.45</v>
      </c>
      <c r="G495" s="495">
        <v>869.90000000000009</v>
      </c>
      <c r="H495" s="495">
        <v>906.60000000000014</v>
      </c>
      <c r="I495" s="495">
        <v>914.15000000000009</v>
      </c>
      <c r="J495" s="495">
        <v>924.95000000000016</v>
      </c>
      <c r="K495" s="494">
        <v>903.35</v>
      </c>
      <c r="L495" s="494">
        <v>885</v>
      </c>
      <c r="M495" s="494">
        <v>3.4265599999999998</v>
      </c>
    </row>
    <row r="496" spans="1:13">
      <c r="A496" s="254">
        <v>486</v>
      </c>
      <c r="B496" s="497" t="s">
        <v>523</v>
      </c>
      <c r="C496" s="494">
        <v>1525.9</v>
      </c>
      <c r="D496" s="495">
        <v>1529.6333333333332</v>
      </c>
      <c r="E496" s="495">
        <v>1514.2666666666664</v>
      </c>
      <c r="F496" s="495">
        <v>1502.6333333333332</v>
      </c>
      <c r="G496" s="495">
        <v>1487.2666666666664</v>
      </c>
      <c r="H496" s="495">
        <v>1541.2666666666664</v>
      </c>
      <c r="I496" s="495">
        <v>1556.6333333333332</v>
      </c>
      <c r="J496" s="495">
        <v>1568.2666666666664</v>
      </c>
      <c r="K496" s="494">
        <v>1545</v>
      </c>
      <c r="L496" s="494">
        <v>1518</v>
      </c>
      <c r="M496" s="494">
        <v>0.28316000000000002</v>
      </c>
    </row>
    <row r="497" spans="1:13">
      <c r="A497" s="254">
        <v>487</v>
      </c>
      <c r="B497" s="497" t="s">
        <v>524</v>
      </c>
      <c r="C497" s="494">
        <v>1666.35</v>
      </c>
      <c r="D497" s="495">
        <v>1674.45</v>
      </c>
      <c r="E497" s="495">
        <v>1638.9</v>
      </c>
      <c r="F497" s="495">
        <v>1611.45</v>
      </c>
      <c r="G497" s="495">
        <v>1575.9</v>
      </c>
      <c r="H497" s="495">
        <v>1701.9</v>
      </c>
      <c r="I497" s="495">
        <v>1737.4499999999998</v>
      </c>
      <c r="J497" s="495">
        <v>1764.9</v>
      </c>
      <c r="K497" s="494">
        <v>1710</v>
      </c>
      <c r="L497" s="494">
        <v>1647</v>
      </c>
      <c r="M497" s="494">
        <v>1.0697000000000001</v>
      </c>
    </row>
    <row r="498" spans="1:13">
      <c r="A498" s="254">
        <v>488</v>
      </c>
      <c r="B498" s="497" t="s">
        <v>118</v>
      </c>
      <c r="C498" s="494">
        <v>8.4499999999999993</v>
      </c>
      <c r="D498" s="495">
        <v>8.4999999999999982</v>
      </c>
      <c r="E498" s="495">
        <v>8.3999999999999968</v>
      </c>
      <c r="F498" s="495">
        <v>8.3499999999999979</v>
      </c>
      <c r="G498" s="495">
        <v>8.2499999999999964</v>
      </c>
      <c r="H498" s="495">
        <v>8.5499999999999972</v>
      </c>
      <c r="I498" s="495">
        <v>8.6499999999999986</v>
      </c>
      <c r="J498" s="495">
        <v>8.6999999999999975</v>
      </c>
      <c r="K498" s="494">
        <v>8.6</v>
      </c>
      <c r="L498" s="494">
        <v>8.4499999999999993</v>
      </c>
      <c r="M498" s="494">
        <v>558.62755000000004</v>
      </c>
    </row>
    <row r="499" spans="1:13">
      <c r="A499" s="254">
        <v>489</v>
      </c>
      <c r="B499" s="497" t="s">
        <v>195</v>
      </c>
      <c r="C499" s="494">
        <v>946.15</v>
      </c>
      <c r="D499" s="495">
        <v>945.61666666666667</v>
      </c>
      <c r="E499" s="495">
        <v>941.18333333333339</v>
      </c>
      <c r="F499" s="495">
        <v>936.2166666666667</v>
      </c>
      <c r="G499" s="495">
        <v>931.78333333333342</v>
      </c>
      <c r="H499" s="495">
        <v>950.58333333333337</v>
      </c>
      <c r="I499" s="495">
        <v>955.01666666666654</v>
      </c>
      <c r="J499" s="495">
        <v>959.98333333333335</v>
      </c>
      <c r="K499" s="494">
        <v>950.05</v>
      </c>
      <c r="L499" s="494">
        <v>940.65</v>
      </c>
      <c r="M499" s="494">
        <v>7.6829900000000002</v>
      </c>
    </row>
    <row r="500" spans="1:13">
      <c r="A500" s="254">
        <v>490</v>
      </c>
      <c r="B500" s="497" t="s">
        <v>525</v>
      </c>
      <c r="C500" s="494">
        <v>6517.15</v>
      </c>
      <c r="D500" s="495">
        <v>6503.3</v>
      </c>
      <c r="E500" s="495">
        <v>6458.8</v>
      </c>
      <c r="F500" s="495">
        <v>6400.45</v>
      </c>
      <c r="G500" s="495">
        <v>6355.95</v>
      </c>
      <c r="H500" s="495">
        <v>6561.6500000000005</v>
      </c>
      <c r="I500" s="495">
        <v>6606.1500000000005</v>
      </c>
      <c r="J500" s="495">
        <v>6664.5000000000009</v>
      </c>
      <c r="K500" s="494">
        <v>6547.8</v>
      </c>
      <c r="L500" s="494">
        <v>6444.95</v>
      </c>
      <c r="M500" s="494">
        <v>5.2470000000000003E-2</v>
      </c>
    </row>
    <row r="501" spans="1:13">
      <c r="A501" s="254">
        <v>491</v>
      </c>
      <c r="B501" s="497" t="s">
        <v>526</v>
      </c>
      <c r="C501" s="494">
        <v>144.19999999999999</v>
      </c>
      <c r="D501" s="495">
        <v>142.66666666666666</v>
      </c>
      <c r="E501" s="495">
        <v>140.0333333333333</v>
      </c>
      <c r="F501" s="495">
        <v>135.86666666666665</v>
      </c>
      <c r="G501" s="495">
        <v>133.23333333333329</v>
      </c>
      <c r="H501" s="495">
        <v>146.83333333333331</v>
      </c>
      <c r="I501" s="495">
        <v>149.4666666666667</v>
      </c>
      <c r="J501" s="495">
        <v>153.63333333333333</v>
      </c>
      <c r="K501" s="494">
        <v>145.30000000000001</v>
      </c>
      <c r="L501" s="494">
        <v>138.5</v>
      </c>
      <c r="M501" s="494">
        <v>9.6367999999999991</v>
      </c>
    </row>
    <row r="502" spans="1:13">
      <c r="A502" s="254">
        <v>492</v>
      </c>
      <c r="B502" s="497" t="s">
        <v>527</v>
      </c>
      <c r="C502" s="494">
        <v>79.349999999999994</v>
      </c>
      <c r="D502" s="495">
        <v>79.583333333333329</v>
      </c>
      <c r="E502" s="495">
        <v>78.266666666666652</v>
      </c>
      <c r="F502" s="495">
        <v>77.183333333333323</v>
      </c>
      <c r="G502" s="495">
        <v>75.866666666666646</v>
      </c>
      <c r="H502" s="495">
        <v>80.666666666666657</v>
      </c>
      <c r="I502" s="495">
        <v>81.983333333333348</v>
      </c>
      <c r="J502" s="495">
        <v>83.066666666666663</v>
      </c>
      <c r="K502" s="494">
        <v>80.900000000000006</v>
      </c>
      <c r="L502" s="494">
        <v>78.5</v>
      </c>
      <c r="M502" s="494">
        <v>8.9482499999999998</v>
      </c>
    </row>
    <row r="503" spans="1:13">
      <c r="A503" s="254">
        <v>493</v>
      </c>
      <c r="B503" s="497" t="s">
        <v>771</v>
      </c>
      <c r="C503" s="494">
        <v>421.85</v>
      </c>
      <c r="D503" s="495">
        <v>418.95</v>
      </c>
      <c r="E503" s="495">
        <v>411.9</v>
      </c>
      <c r="F503" s="495">
        <v>401.95</v>
      </c>
      <c r="G503" s="495">
        <v>394.9</v>
      </c>
      <c r="H503" s="495">
        <v>428.9</v>
      </c>
      <c r="I503" s="495">
        <v>435.95000000000005</v>
      </c>
      <c r="J503" s="495">
        <v>445.9</v>
      </c>
      <c r="K503" s="494">
        <v>426</v>
      </c>
      <c r="L503" s="494">
        <v>409</v>
      </c>
      <c r="M503" s="494">
        <v>2.03776</v>
      </c>
    </row>
    <row r="504" spans="1:13">
      <c r="A504" s="254">
        <v>494</v>
      </c>
      <c r="B504" s="497" t="s">
        <v>528</v>
      </c>
      <c r="C504" s="494">
        <v>2174.9499999999998</v>
      </c>
      <c r="D504" s="495">
        <v>2172.9333333333329</v>
      </c>
      <c r="E504" s="495">
        <v>2146.8666666666659</v>
      </c>
      <c r="F504" s="495">
        <v>2118.7833333333328</v>
      </c>
      <c r="G504" s="495">
        <v>2092.7166666666658</v>
      </c>
      <c r="H504" s="495">
        <v>2201.016666666666</v>
      </c>
      <c r="I504" s="495">
        <v>2227.0833333333326</v>
      </c>
      <c r="J504" s="495">
        <v>2255.1666666666661</v>
      </c>
      <c r="K504" s="494">
        <v>2199</v>
      </c>
      <c r="L504" s="494">
        <v>2144.85</v>
      </c>
      <c r="M504" s="494">
        <v>1.1089</v>
      </c>
    </row>
    <row r="505" spans="1:13">
      <c r="A505" s="254">
        <v>495</v>
      </c>
      <c r="B505" s="497" t="s">
        <v>196</v>
      </c>
      <c r="C505" s="494">
        <v>480.3</v>
      </c>
      <c r="D505" s="495">
        <v>480.38333333333338</v>
      </c>
      <c r="E505" s="495">
        <v>476.91666666666674</v>
      </c>
      <c r="F505" s="495">
        <v>473.53333333333336</v>
      </c>
      <c r="G505" s="495">
        <v>470.06666666666672</v>
      </c>
      <c r="H505" s="495">
        <v>483.76666666666677</v>
      </c>
      <c r="I505" s="495">
        <v>487.23333333333335</v>
      </c>
      <c r="J505" s="495">
        <v>490.61666666666679</v>
      </c>
      <c r="K505" s="494">
        <v>483.85</v>
      </c>
      <c r="L505" s="494">
        <v>477</v>
      </c>
      <c r="M505" s="494">
        <v>93.146439999999998</v>
      </c>
    </row>
    <row r="506" spans="1:13">
      <c r="A506" s="254">
        <v>496</v>
      </c>
      <c r="B506" s="497" t="s">
        <v>529</v>
      </c>
      <c r="C506" s="494">
        <v>516.9</v>
      </c>
      <c r="D506" s="495">
        <v>516.66666666666663</v>
      </c>
      <c r="E506" s="495">
        <v>503.73333333333323</v>
      </c>
      <c r="F506" s="495">
        <v>490.56666666666661</v>
      </c>
      <c r="G506" s="495">
        <v>477.63333333333321</v>
      </c>
      <c r="H506" s="495">
        <v>529.83333333333326</v>
      </c>
      <c r="I506" s="495">
        <v>542.76666666666665</v>
      </c>
      <c r="J506" s="495">
        <v>555.93333333333328</v>
      </c>
      <c r="K506" s="494">
        <v>529.6</v>
      </c>
      <c r="L506" s="494">
        <v>503.5</v>
      </c>
      <c r="M506" s="494">
        <v>34.251890000000003</v>
      </c>
    </row>
    <row r="507" spans="1:13">
      <c r="A507" s="254">
        <v>497</v>
      </c>
      <c r="B507" s="497" t="s">
        <v>197</v>
      </c>
      <c r="C507" s="494">
        <v>14.05</v>
      </c>
      <c r="D507" s="495">
        <v>14.083333333333334</v>
      </c>
      <c r="E507" s="495">
        <v>13.966666666666669</v>
      </c>
      <c r="F507" s="495">
        <v>13.883333333333335</v>
      </c>
      <c r="G507" s="495">
        <v>13.766666666666669</v>
      </c>
      <c r="H507" s="495">
        <v>14.166666666666668</v>
      </c>
      <c r="I507" s="495">
        <v>14.283333333333331</v>
      </c>
      <c r="J507" s="495">
        <v>14.366666666666667</v>
      </c>
      <c r="K507" s="494">
        <v>14.2</v>
      </c>
      <c r="L507" s="494">
        <v>14</v>
      </c>
      <c r="M507" s="494">
        <v>730.16297999999995</v>
      </c>
    </row>
    <row r="508" spans="1:13">
      <c r="A508" s="254">
        <v>498</v>
      </c>
      <c r="B508" s="497" t="s">
        <v>198</v>
      </c>
      <c r="C508" s="494">
        <v>186.4</v>
      </c>
      <c r="D508" s="495">
        <v>187.53333333333333</v>
      </c>
      <c r="E508" s="495">
        <v>183.96666666666667</v>
      </c>
      <c r="F508" s="495">
        <v>181.53333333333333</v>
      </c>
      <c r="G508" s="495">
        <v>177.96666666666667</v>
      </c>
      <c r="H508" s="495">
        <v>189.96666666666667</v>
      </c>
      <c r="I508" s="495">
        <v>193.53333333333333</v>
      </c>
      <c r="J508" s="495">
        <v>195.96666666666667</v>
      </c>
      <c r="K508" s="494">
        <v>191.1</v>
      </c>
      <c r="L508" s="494">
        <v>185.1</v>
      </c>
      <c r="M508" s="494">
        <v>85.427549999999997</v>
      </c>
    </row>
    <row r="509" spans="1:13">
      <c r="A509" s="254">
        <v>499</v>
      </c>
      <c r="B509" s="497" t="s">
        <v>530</v>
      </c>
      <c r="C509" s="494">
        <v>268.64999999999998</v>
      </c>
      <c r="D509" s="495">
        <v>269.91666666666669</v>
      </c>
      <c r="E509" s="495">
        <v>264.83333333333337</v>
      </c>
      <c r="F509" s="495">
        <v>261.01666666666671</v>
      </c>
      <c r="G509" s="495">
        <v>255.93333333333339</v>
      </c>
      <c r="H509" s="495">
        <v>273.73333333333335</v>
      </c>
      <c r="I509" s="495">
        <v>278.81666666666672</v>
      </c>
      <c r="J509" s="495">
        <v>282.63333333333333</v>
      </c>
      <c r="K509" s="494">
        <v>275</v>
      </c>
      <c r="L509" s="494">
        <v>266.10000000000002</v>
      </c>
      <c r="M509" s="494">
        <v>0.98399999999999999</v>
      </c>
    </row>
    <row r="510" spans="1:13">
      <c r="A510" s="254">
        <v>500</v>
      </c>
      <c r="B510" s="497" t="s">
        <v>531</v>
      </c>
      <c r="C510" s="494">
        <v>2162.6999999999998</v>
      </c>
      <c r="D510" s="495">
        <v>2197.7666666666664</v>
      </c>
      <c r="E510" s="495">
        <v>2096.5333333333328</v>
      </c>
      <c r="F510" s="495">
        <v>2030.3666666666663</v>
      </c>
      <c r="G510" s="495">
        <v>1929.1333333333328</v>
      </c>
      <c r="H510" s="495">
        <v>2263.9333333333329</v>
      </c>
      <c r="I510" s="495">
        <v>2365.1666666666665</v>
      </c>
      <c r="J510" s="495">
        <v>2431.333333333333</v>
      </c>
      <c r="K510" s="494">
        <v>2299</v>
      </c>
      <c r="L510" s="494">
        <v>2131.6</v>
      </c>
      <c r="M510" s="494">
        <v>3.98597</v>
      </c>
    </row>
    <row r="511" spans="1:13">
      <c r="A511" s="254">
        <v>501</v>
      </c>
      <c r="B511" s="497" t="s">
        <v>741</v>
      </c>
      <c r="C511" s="494">
        <v>1171.25</v>
      </c>
      <c r="D511" s="495">
        <v>1182.5</v>
      </c>
      <c r="E511" s="495">
        <v>1151.6500000000001</v>
      </c>
      <c r="F511" s="495">
        <v>1132.0500000000002</v>
      </c>
      <c r="G511" s="495">
        <v>1101.2000000000003</v>
      </c>
      <c r="H511" s="495">
        <v>1202.0999999999999</v>
      </c>
      <c r="I511" s="495">
        <v>1232.9499999999998</v>
      </c>
      <c r="J511" s="495">
        <v>1252.5499999999997</v>
      </c>
      <c r="K511" s="494">
        <v>1213.3499999999999</v>
      </c>
      <c r="L511" s="494">
        <v>1162.9000000000001</v>
      </c>
      <c r="M511" s="494">
        <v>0.36464999999999997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3"/>
      <c r="B5" s="593"/>
      <c r="C5" s="594"/>
      <c r="D5" s="594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5" t="s">
        <v>533</v>
      </c>
      <c r="C7" s="595"/>
      <c r="D7" s="248">
        <f>Main!B10</f>
        <v>44313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44312</v>
      </c>
      <c r="B10" s="253">
        <v>541299</v>
      </c>
      <c r="C10" s="254" t="s">
        <v>1077</v>
      </c>
      <c r="D10" s="254" t="s">
        <v>1078</v>
      </c>
      <c r="E10" s="254" t="s">
        <v>542</v>
      </c>
      <c r="F10" s="356">
        <v>24000</v>
      </c>
      <c r="G10" s="253">
        <v>27.72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44312</v>
      </c>
      <c r="B11" s="253">
        <v>541299</v>
      </c>
      <c r="C11" s="254" t="s">
        <v>1077</v>
      </c>
      <c r="D11" s="254" t="s">
        <v>1078</v>
      </c>
      <c r="E11" s="254" t="s">
        <v>543</v>
      </c>
      <c r="F11" s="356">
        <v>16000</v>
      </c>
      <c r="G11" s="253">
        <v>27.5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44312</v>
      </c>
      <c r="B12" s="253">
        <v>541557</v>
      </c>
      <c r="C12" s="254" t="s">
        <v>355</v>
      </c>
      <c r="D12" s="254" t="s">
        <v>1079</v>
      </c>
      <c r="E12" s="254" t="s">
        <v>543</v>
      </c>
      <c r="F12" s="356">
        <v>233000</v>
      </c>
      <c r="G12" s="253">
        <v>2545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44312</v>
      </c>
      <c r="B13" s="253">
        <v>541627</v>
      </c>
      <c r="C13" s="254" t="s">
        <v>1080</v>
      </c>
      <c r="D13" s="254" t="s">
        <v>1081</v>
      </c>
      <c r="E13" s="254" t="s">
        <v>543</v>
      </c>
      <c r="F13" s="356">
        <v>32100</v>
      </c>
      <c r="G13" s="253">
        <v>5.91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44312</v>
      </c>
      <c r="B14" s="253">
        <v>543286</v>
      </c>
      <c r="C14" s="254" t="s">
        <v>1082</v>
      </c>
      <c r="D14" s="254" t="s">
        <v>1083</v>
      </c>
      <c r="E14" s="254" t="s">
        <v>542</v>
      </c>
      <c r="F14" s="356">
        <v>30000</v>
      </c>
      <c r="G14" s="253">
        <v>17.05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44312</v>
      </c>
      <c r="B15" s="253">
        <v>543286</v>
      </c>
      <c r="C15" s="254" t="s">
        <v>1082</v>
      </c>
      <c r="D15" s="254" t="s">
        <v>1083</v>
      </c>
      <c r="E15" s="254" t="s">
        <v>543</v>
      </c>
      <c r="F15" s="356">
        <v>6000</v>
      </c>
      <c r="G15" s="253">
        <v>18.100000000000001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44312</v>
      </c>
      <c r="B16" s="253">
        <v>539679</v>
      </c>
      <c r="C16" s="254" t="s">
        <v>1084</v>
      </c>
      <c r="D16" s="254" t="s">
        <v>1085</v>
      </c>
      <c r="E16" s="254" t="s">
        <v>542</v>
      </c>
      <c r="F16" s="356">
        <v>100100</v>
      </c>
      <c r="G16" s="253">
        <v>10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44312</v>
      </c>
      <c r="B17" s="253">
        <v>539679</v>
      </c>
      <c r="C17" s="254" t="s">
        <v>1084</v>
      </c>
      <c r="D17" s="254" t="s">
        <v>1086</v>
      </c>
      <c r="E17" s="254" t="s">
        <v>542</v>
      </c>
      <c r="F17" s="356">
        <v>103000</v>
      </c>
      <c r="G17" s="253">
        <v>10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44312</v>
      </c>
      <c r="B18" s="253">
        <v>539679</v>
      </c>
      <c r="C18" s="254" t="s">
        <v>1084</v>
      </c>
      <c r="D18" s="254" t="s">
        <v>1087</v>
      </c>
      <c r="E18" s="254" t="s">
        <v>543</v>
      </c>
      <c r="F18" s="356">
        <v>60500</v>
      </c>
      <c r="G18" s="253">
        <v>10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44312</v>
      </c>
      <c r="B19" s="253">
        <v>539679</v>
      </c>
      <c r="C19" s="254" t="s">
        <v>1084</v>
      </c>
      <c r="D19" s="254" t="s">
        <v>1088</v>
      </c>
      <c r="E19" s="254" t="s">
        <v>543</v>
      </c>
      <c r="F19" s="356">
        <v>139503</v>
      </c>
      <c r="G19" s="253">
        <v>10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44312</v>
      </c>
      <c r="B20" s="253">
        <v>539519</v>
      </c>
      <c r="C20" s="254" t="s">
        <v>1089</v>
      </c>
      <c r="D20" s="254" t="s">
        <v>1090</v>
      </c>
      <c r="E20" s="254" t="s">
        <v>543</v>
      </c>
      <c r="F20" s="356">
        <v>22650</v>
      </c>
      <c r="G20" s="253">
        <v>24.86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44312</v>
      </c>
      <c r="B21" s="253">
        <v>540416</v>
      </c>
      <c r="C21" s="254" t="s">
        <v>1091</v>
      </c>
      <c r="D21" s="254" t="s">
        <v>1092</v>
      </c>
      <c r="E21" s="254" t="s">
        <v>542</v>
      </c>
      <c r="F21" s="356">
        <v>20800</v>
      </c>
      <c r="G21" s="253">
        <v>70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44312</v>
      </c>
      <c r="B22" s="253">
        <v>540416</v>
      </c>
      <c r="C22" s="254" t="s">
        <v>1091</v>
      </c>
      <c r="D22" s="254" t="s">
        <v>1093</v>
      </c>
      <c r="E22" s="254" t="s">
        <v>543</v>
      </c>
      <c r="F22" s="356">
        <v>20800</v>
      </c>
      <c r="G22" s="253">
        <v>70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44312</v>
      </c>
      <c r="B23" s="253">
        <v>539291</v>
      </c>
      <c r="C23" s="254" t="s">
        <v>985</v>
      </c>
      <c r="D23" s="254" t="s">
        <v>1040</v>
      </c>
      <c r="E23" s="254" t="s">
        <v>542</v>
      </c>
      <c r="F23" s="356">
        <v>34167</v>
      </c>
      <c r="G23" s="253">
        <v>70.37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44312</v>
      </c>
      <c r="B24" s="253">
        <v>539291</v>
      </c>
      <c r="C24" s="254" t="s">
        <v>985</v>
      </c>
      <c r="D24" s="254" t="s">
        <v>1040</v>
      </c>
      <c r="E24" s="254" t="s">
        <v>543</v>
      </c>
      <c r="F24" s="356">
        <v>27311</v>
      </c>
      <c r="G24" s="253">
        <v>70.39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44312</v>
      </c>
      <c r="B25" s="253">
        <v>539273</v>
      </c>
      <c r="C25" s="254" t="s">
        <v>1094</v>
      </c>
      <c r="D25" s="254" t="s">
        <v>1095</v>
      </c>
      <c r="E25" s="254" t="s">
        <v>543</v>
      </c>
      <c r="F25" s="356">
        <v>7000</v>
      </c>
      <c r="G25" s="253">
        <v>16.239999999999998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44312</v>
      </c>
      <c r="B26" s="253">
        <v>542145</v>
      </c>
      <c r="C26" s="254" t="s">
        <v>1096</v>
      </c>
      <c r="D26" s="254" t="s">
        <v>1097</v>
      </c>
      <c r="E26" s="254" t="s">
        <v>542</v>
      </c>
      <c r="F26" s="356">
        <v>24000</v>
      </c>
      <c r="G26" s="253">
        <v>65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44312</v>
      </c>
      <c r="B27" s="253">
        <v>542725</v>
      </c>
      <c r="C27" s="254" t="s">
        <v>1098</v>
      </c>
      <c r="D27" s="254" t="s">
        <v>1099</v>
      </c>
      <c r="E27" s="254" t="s">
        <v>543</v>
      </c>
      <c r="F27" s="356">
        <v>75000</v>
      </c>
      <c r="G27" s="253">
        <v>42.14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44312</v>
      </c>
      <c r="B28" s="253">
        <v>540259</v>
      </c>
      <c r="C28" s="254" t="s">
        <v>1100</v>
      </c>
      <c r="D28" s="254" t="s">
        <v>1048</v>
      </c>
      <c r="E28" s="254" t="s">
        <v>542</v>
      </c>
      <c r="F28" s="356">
        <v>727747</v>
      </c>
      <c r="G28" s="253">
        <v>11.54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44312</v>
      </c>
      <c r="B29" s="253">
        <v>540259</v>
      </c>
      <c r="C29" s="254" t="s">
        <v>1100</v>
      </c>
      <c r="D29" s="254" t="s">
        <v>1048</v>
      </c>
      <c r="E29" s="254" t="s">
        <v>543</v>
      </c>
      <c r="F29" s="356">
        <v>243487</v>
      </c>
      <c r="G29" s="253">
        <v>11.79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44312</v>
      </c>
      <c r="B30" s="253">
        <v>540259</v>
      </c>
      <c r="C30" s="254" t="s">
        <v>1100</v>
      </c>
      <c r="D30" s="254" t="s">
        <v>1101</v>
      </c>
      <c r="E30" s="254" t="s">
        <v>542</v>
      </c>
      <c r="F30" s="356">
        <v>173992</v>
      </c>
      <c r="G30" s="253">
        <v>12.05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44312</v>
      </c>
      <c r="B31" s="253">
        <v>540259</v>
      </c>
      <c r="C31" s="254" t="s">
        <v>1100</v>
      </c>
      <c r="D31" s="254" t="s">
        <v>1101</v>
      </c>
      <c r="E31" s="254" t="s">
        <v>543</v>
      </c>
      <c r="F31" s="356">
        <v>10892</v>
      </c>
      <c r="G31" s="253">
        <v>13.04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44312</v>
      </c>
      <c r="B32" s="253">
        <v>540259</v>
      </c>
      <c r="C32" s="254" t="s">
        <v>1100</v>
      </c>
      <c r="D32" s="254" t="s">
        <v>1102</v>
      </c>
      <c r="E32" s="254" t="s">
        <v>542</v>
      </c>
      <c r="F32" s="356">
        <v>200000</v>
      </c>
      <c r="G32" s="253">
        <v>11.7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44312</v>
      </c>
      <c r="B33" s="253">
        <v>540259</v>
      </c>
      <c r="C33" s="254" t="s">
        <v>1100</v>
      </c>
      <c r="D33" s="254" t="s">
        <v>1103</v>
      </c>
      <c r="E33" s="254" t="s">
        <v>543</v>
      </c>
      <c r="F33" s="356">
        <v>1000000</v>
      </c>
      <c r="G33" s="253">
        <v>11.5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44312</v>
      </c>
      <c r="B34" s="253">
        <v>519566</v>
      </c>
      <c r="C34" s="254" t="s">
        <v>1104</v>
      </c>
      <c r="D34" s="254" t="s">
        <v>1105</v>
      </c>
      <c r="E34" s="254" t="s">
        <v>542</v>
      </c>
      <c r="F34" s="356">
        <v>27484</v>
      </c>
      <c r="G34" s="253">
        <v>80.680000000000007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44312</v>
      </c>
      <c r="B35" s="253">
        <v>513305</v>
      </c>
      <c r="C35" s="254" t="s">
        <v>1106</v>
      </c>
      <c r="D35" s="254" t="s">
        <v>1107</v>
      </c>
      <c r="E35" s="254" t="s">
        <v>543</v>
      </c>
      <c r="F35" s="356">
        <v>95998</v>
      </c>
      <c r="G35" s="253">
        <v>2.25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44312</v>
      </c>
      <c r="B36" s="253">
        <v>539222</v>
      </c>
      <c r="C36" s="254" t="s">
        <v>1108</v>
      </c>
      <c r="D36" s="254" t="s">
        <v>1109</v>
      </c>
      <c r="E36" s="254" t="s">
        <v>542</v>
      </c>
      <c r="F36" s="356">
        <v>42500</v>
      </c>
      <c r="G36" s="253">
        <v>9.11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44312</v>
      </c>
      <c r="B37" s="253">
        <v>541445</v>
      </c>
      <c r="C37" s="254" t="s">
        <v>1110</v>
      </c>
      <c r="D37" s="254" t="s">
        <v>1111</v>
      </c>
      <c r="E37" s="254" t="s">
        <v>542</v>
      </c>
      <c r="F37" s="356">
        <v>5600</v>
      </c>
      <c r="G37" s="253">
        <v>97.36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44312</v>
      </c>
      <c r="B38" s="253">
        <v>541445</v>
      </c>
      <c r="C38" s="254" t="s">
        <v>1110</v>
      </c>
      <c r="D38" s="254" t="s">
        <v>1111</v>
      </c>
      <c r="E38" s="254" t="s">
        <v>543</v>
      </c>
      <c r="F38" s="356">
        <v>39200</v>
      </c>
      <c r="G38" s="253">
        <v>97.55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44312</v>
      </c>
      <c r="B39" s="253" t="s">
        <v>1112</v>
      </c>
      <c r="C39" s="254" t="s">
        <v>1113</v>
      </c>
      <c r="D39" s="254" t="s">
        <v>1114</v>
      </c>
      <c r="E39" s="254" t="s">
        <v>542</v>
      </c>
      <c r="F39" s="356">
        <v>488000</v>
      </c>
      <c r="G39" s="253">
        <v>3.2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44312</v>
      </c>
      <c r="B40" s="253" t="s">
        <v>1057</v>
      </c>
      <c r="C40" s="254" t="s">
        <v>1060</v>
      </c>
      <c r="D40" s="254" t="s">
        <v>1058</v>
      </c>
      <c r="E40" s="254" t="s">
        <v>542</v>
      </c>
      <c r="F40" s="356">
        <v>650000</v>
      </c>
      <c r="G40" s="253">
        <v>42.25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44312</v>
      </c>
      <c r="B41" s="253" t="s">
        <v>1061</v>
      </c>
      <c r="C41" s="254" t="s">
        <v>1062</v>
      </c>
      <c r="D41" s="254" t="s">
        <v>1042</v>
      </c>
      <c r="E41" s="254" t="s">
        <v>542</v>
      </c>
      <c r="F41" s="356">
        <v>571760</v>
      </c>
      <c r="G41" s="253">
        <v>146.41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44312</v>
      </c>
      <c r="B42" s="253" t="s">
        <v>1115</v>
      </c>
      <c r="C42" s="254" t="s">
        <v>1116</v>
      </c>
      <c r="D42" s="254" t="s">
        <v>1043</v>
      </c>
      <c r="E42" s="254" t="s">
        <v>542</v>
      </c>
      <c r="F42" s="356">
        <v>141612</v>
      </c>
      <c r="G42" s="253">
        <v>84.25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44312</v>
      </c>
      <c r="B43" s="253" t="s">
        <v>407</v>
      </c>
      <c r="C43" s="254" t="s">
        <v>1117</v>
      </c>
      <c r="D43" s="254" t="s">
        <v>1118</v>
      </c>
      <c r="E43" s="254" t="s">
        <v>542</v>
      </c>
      <c r="F43" s="356">
        <v>1923537</v>
      </c>
      <c r="G43" s="253">
        <v>57.84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44312</v>
      </c>
      <c r="B44" s="253" t="s">
        <v>1119</v>
      </c>
      <c r="C44" s="254" t="s">
        <v>1120</v>
      </c>
      <c r="D44" s="254" t="s">
        <v>1121</v>
      </c>
      <c r="E44" s="254" t="s">
        <v>542</v>
      </c>
      <c r="F44" s="356">
        <v>24800</v>
      </c>
      <c r="G44" s="253">
        <v>145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44312</v>
      </c>
      <c r="B45" s="253" t="s">
        <v>1122</v>
      </c>
      <c r="C45" s="254" t="s">
        <v>1123</v>
      </c>
      <c r="D45" s="254" t="s">
        <v>1048</v>
      </c>
      <c r="E45" s="254" t="s">
        <v>542</v>
      </c>
      <c r="F45" s="356">
        <v>148805</v>
      </c>
      <c r="G45" s="253">
        <v>26.54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44312</v>
      </c>
      <c r="B46" s="253" t="s">
        <v>1124</v>
      </c>
      <c r="C46" s="254" t="s">
        <v>1125</v>
      </c>
      <c r="D46" s="254" t="s">
        <v>1042</v>
      </c>
      <c r="E46" s="254" t="s">
        <v>542</v>
      </c>
      <c r="F46" s="356">
        <v>81018</v>
      </c>
      <c r="G46" s="253">
        <v>38.14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44312</v>
      </c>
      <c r="B47" s="253" t="s">
        <v>1126</v>
      </c>
      <c r="C47" s="254" t="s">
        <v>1127</v>
      </c>
      <c r="D47" s="254" t="s">
        <v>1048</v>
      </c>
      <c r="E47" s="254" t="s">
        <v>542</v>
      </c>
      <c r="F47" s="356">
        <v>477855</v>
      </c>
      <c r="G47" s="253">
        <v>26.51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44312</v>
      </c>
      <c r="B48" s="253" t="s">
        <v>1128</v>
      </c>
      <c r="C48" s="254" t="s">
        <v>1129</v>
      </c>
      <c r="D48" s="254" t="s">
        <v>1130</v>
      </c>
      <c r="E48" s="254" t="s">
        <v>542</v>
      </c>
      <c r="F48" s="356">
        <v>950600</v>
      </c>
      <c r="G48" s="253">
        <v>724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44312</v>
      </c>
      <c r="B49" s="253" t="s">
        <v>1131</v>
      </c>
      <c r="C49" s="254" t="s">
        <v>1132</v>
      </c>
      <c r="D49" s="254" t="s">
        <v>1133</v>
      </c>
      <c r="E49" s="254" t="s">
        <v>542</v>
      </c>
      <c r="F49" s="356">
        <v>399212</v>
      </c>
      <c r="G49" s="253">
        <v>615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44312</v>
      </c>
      <c r="B50" s="253" t="s">
        <v>1134</v>
      </c>
      <c r="C50" s="254" t="s">
        <v>1135</v>
      </c>
      <c r="D50" s="254" t="s">
        <v>1059</v>
      </c>
      <c r="E50" s="254" t="s">
        <v>542</v>
      </c>
      <c r="F50" s="356">
        <v>1440740</v>
      </c>
      <c r="G50" s="253">
        <v>83.08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44312</v>
      </c>
      <c r="B51" s="253" t="s">
        <v>1044</v>
      </c>
      <c r="C51" s="254" t="s">
        <v>1045</v>
      </c>
      <c r="D51" s="254" t="s">
        <v>1041</v>
      </c>
      <c r="E51" s="254" t="s">
        <v>542</v>
      </c>
      <c r="F51" s="356">
        <v>172876</v>
      </c>
      <c r="G51" s="253">
        <v>152.69999999999999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44312</v>
      </c>
      <c r="B52" s="253" t="s">
        <v>1044</v>
      </c>
      <c r="C52" s="254" t="s">
        <v>1045</v>
      </c>
      <c r="D52" s="254" t="s">
        <v>1136</v>
      </c>
      <c r="E52" s="254" t="s">
        <v>542</v>
      </c>
      <c r="F52" s="356">
        <v>143179</v>
      </c>
      <c r="G52" s="253">
        <v>152.78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44312</v>
      </c>
      <c r="B53" s="253" t="s">
        <v>1044</v>
      </c>
      <c r="C53" s="254" t="s">
        <v>1045</v>
      </c>
      <c r="D53" s="254" t="s">
        <v>1137</v>
      </c>
      <c r="E53" s="254" t="s">
        <v>542</v>
      </c>
      <c r="F53" s="356">
        <v>135881</v>
      </c>
      <c r="G53" s="253">
        <v>150.46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44312</v>
      </c>
      <c r="B54" s="253" t="s">
        <v>1138</v>
      </c>
      <c r="C54" s="254" t="s">
        <v>1139</v>
      </c>
      <c r="D54" s="254" t="s">
        <v>1042</v>
      </c>
      <c r="E54" s="254" t="s">
        <v>542</v>
      </c>
      <c r="F54" s="356">
        <v>75010</v>
      </c>
      <c r="G54" s="253">
        <v>42.4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44312</v>
      </c>
      <c r="B55" s="253" t="s">
        <v>1046</v>
      </c>
      <c r="C55" s="254" t="s">
        <v>1047</v>
      </c>
      <c r="D55" s="254" t="s">
        <v>1140</v>
      </c>
      <c r="E55" s="254" t="s">
        <v>542</v>
      </c>
      <c r="F55" s="356">
        <v>85250</v>
      </c>
      <c r="G55" s="253">
        <v>255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44312</v>
      </c>
      <c r="B56" s="253" t="s">
        <v>1046</v>
      </c>
      <c r="C56" s="254" t="s">
        <v>1047</v>
      </c>
      <c r="D56" s="254" t="s">
        <v>1048</v>
      </c>
      <c r="E56" s="254" t="s">
        <v>542</v>
      </c>
      <c r="F56" s="356">
        <v>131698</v>
      </c>
      <c r="G56" s="253">
        <v>258.79000000000002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44312</v>
      </c>
      <c r="B57" s="253" t="s">
        <v>1141</v>
      </c>
      <c r="C57" s="254" t="s">
        <v>1142</v>
      </c>
      <c r="D57" s="254" t="s">
        <v>1048</v>
      </c>
      <c r="E57" s="254" t="s">
        <v>542</v>
      </c>
      <c r="F57" s="356">
        <v>1997769</v>
      </c>
      <c r="G57" s="253">
        <v>2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44312</v>
      </c>
      <c r="B58" s="253" t="s">
        <v>1112</v>
      </c>
      <c r="C58" s="254" t="s">
        <v>1113</v>
      </c>
      <c r="D58" s="254" t="s">
        <v>1143</v>
      </c>
      <c r="E58" s="254" t="s">
        <v>543</v>
      </c>
      <c r="F58" s="356">
        <v>350000</v>
      </c>
      <c r="G58" s="253">
        <v>3.2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44312</v>
      </c>
      <c r="B59" s="253" t="s">
        <v>1057</v>
      </c>
      <c r="C59" s="254" t="s">
        <v>1060</v>
      </c>
      <c r="D59" s="254" t="s">
        <v>1063</v>
      </c>
      <c r="E59" s="254" t="s">
        <v>543</v>
      </c>
      <c r="F59" s="356">
        <v>650000</v>
      </c>
      <c r="G59" s="253">
        <v>42.25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44312</v>
      </c>
      <c r="B60" s="253" t="s">
        <v>1061</v>
      </c>
      <c r="C60" s="254" t="s">
        <v>1062</v>
      </c>
      <c r="D60" s="254" t="s">
        <v>1042</v>
      </c>
      <c r="E60" s="254" t="s">
        <v>543</v>
      </c>
      <c r="F60" s="356">
        <v>613745</v>
      </c>
      <c r="G60" s="253">
        <v>146.99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44312</v>
      </c>
      <c r="B61" s="253" t="s">
        <v>355</v>
      </c>
      <c r="C61" s="254" t="s">
        <v>1144</v>
      </c>
      <c r="D61" s="254" t="s">
        <v>1079</v>
      </c>
      <c r="E61" s="254" t="s">
        <v>543</v>
      </c>
      <c r="F61" s="356">
        <v>237000</v>
      </c>
      <c r="G61" s="253">
        <v>2545.11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44312</v>
      </c>
      <c r="B62" s="118" t="s">
        <v>1115</v>
      </c>
      <c r="C62" s="231" t="s">
        <v>1116</v>
      </c>
      <c r="D62" s="231" t="s">
        <v>1043</v>
      </c>
      <c r="E62" s="254" t="s">
        <v>543</v>
      </c>
      <c r="F62" s="118">
        <v>141612</v>
      </c>
      <c r="G62" s="118">
        <v>84.19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44312</v>
      </c>
      <c r="B63" s="253" t="s">
        <v>1119</v>
      </c>
      <c r="C63" s="254" t="s">
        <v>1120</v>
      </c>
      <c r="D63" s="254" t="s">
        <v>1145</v>
      </c>
      <c r="E63" s="254" t="s">
        <v>543</v>
      </c>
      <c r="F63" s="356">
        <v>24800</v>
      </c>
      <c r="G63" s="253">
        <v>145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44312</v>
      </c>
      <c r="B64" s="253" t="s">
        <v>1122</v>
      </c>
      <c r="C64" s="254" t="s">
        <v>1123</v>
      </c>
      <c r="D64" s="254" t="s">
        <v>1048</v>
      </c>
      <c r="E64" s="254" t="s">
        <v>543</v>
      </c>
      <c r="F64" s="356">
        <v>112742</v>
      </c>
      <c r="G64" s="253">
        <v>27.33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44312</v>
      </c>
      <c r="B65" s="253" t="s">
        <v>1124</v>
      </c>
      <c r="C65" s="254" t="s">
        <v>1125</v>
      </c>
      <c r="D65" s="254" t="s">
        <v>1042</v>
      </c>
      <c r="E65" s="254" t="s">
        <v>543</v>
      </c>
      <c r="F65" s="356">
        <v>18</v>
      </c>
      <c r="G65" s="253">
        <v>38.1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44312</v>
      </c>
      <c r="B66" s="253" t="s">
        <v>1124</v>
      </c>
      <c r="C66" s="254" t="s">
        <v>1125</v>
      </c>
      <c r="D66" s="254" t="s">
        <v>1146</v>
      </c>
      <c r="E66" s="254" t="s">
        <v>543</v>
      </c>
      <c r="F66" s="356">
        <v>176355</v>
      </c>
      <c r="G66" s="253">
        <v>38.15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44312</v>
      </c>
      <c r="B67" s="253" t="s">
        <v>1126</v>
      </c>
      <c r="C67" s="254" t="s">
        <v>1127</v>
      </c>
      <c r="D67" s="254" t="s">
        <v>1048</v>
      </c>
      <c r="E67" s="254" t="s">
        <v>543</v>
      </c>
      <c r="F67" s="356">
        <v>477855</v>
      </c>
      <c r="G67" s="253">
        <v>26.54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44312</v>
      </c>
      <c r="B68" s="253" t="s">
        <v>1128</v>
      </c>
      <c r="C68" s="254" t="s">
        <v>1129</v>
      </c>
      <c r="D68" s="254" t="s">
        <v>1147</v>
      </c>
      <c r="E68" s="254" t="s">
        <v>543</v>
      </c>
      <c r="F68" s="356">
        <v>225000</v>
      </c>
      <c r="G68" s="253">
        <v>724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44312</v>
      </c>
      <c r="B69" s="253" t="s">
        <v>1128</v>
      </c>
      <c r="C69" s="254" t="s">
        <v>1129</v>
      </c>
      <c r="D69" s="254" t="s">
        <v>1148</v>
      </c>
      <c r="E69" s="254" t="s">
        <v>543</v>
      </c>
      <c r="F69" s="356">
        <v>227600</v>
      </c>
      <c r="G69" s="253">
        <v>724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44312</v>
      </c>
      <c r="B70" s="253" t="s">
        <v>1128</v>
      </c>
      <c r="C70" s="254" t="s">
        <v>1129</v>
      </c>
      <c r="D70" s="254" t="s">
        <v>1149</v>
      </c>
      <c r="E70" s="254" t="s">
        <v>543</v>
      </c>
      <c r="F70" s="356">
        <v>225000</v>
      </c>
      <c r="G70" s="253">
        <v>724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44312</v>
      </c>
      <c r="B71" s="253" t="s">
        <v>1128</v>
      </c>
      <c r="C71" s="254" t="s">
        <v>1129</v>
      </c>
      <c r="D71" s="254" t="s">
        <v>1150</v>
      </c>
      <c r="E71" s="254" t="s">
        <v>543</v>
      </c>
      <c r="F71" s="356">
        <v>273000</v>
      </c>
      <c r="G71" s="253">
        <v>724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44312</v>
      </c>
      <c r="B72" s="253" t="s">
        <v>1134</v>
      </c>
      <c r="C72" s="254" t="s">
        <v>1135</v>
      </c>
      <c r="D72" s="254" t="s">
        <v>1059</v>
      </c>
      <c r="E72" s="254" t="s">
        <v>543</v>
      </c>
      <c r="F72" s="356">
        <v>758740</v>
      </c>
      <c r="G72" s="253">
        <v>83.95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44312</v>
      </c>
      <c r="B73" s="253" t="s">
        <v>1044</v>
      </c>
      <c r="C73" s="254" t="s">
        <v>1045</v>
      </c>
      <c r="D73" s="254" t="s">
        <v>1136</v>
      </c>
      <c r="E73" s="254" t="s">
        <v>543</v>
      </c>
      <c r="F73" s="356">
        <v>143179</v>
      </c>
      <c r="G73" s="253">
        <v>152.97999999999999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44312</v>
      </c>
      <c r="B74" s="253" t="s">
        <v>1044</v>
      </c>
      <c r="C74" s="254" t="s">
        <v>1045</v>
      </c>
      <c r="D74" s="254" t="s">
        <v>1137</v>
      </c>
      <c r="E74" s="254" t="s">
        <v>543</v>
      </c>
      <c r="F74" s="356">
        <v>134532</v>
      </c>
      <c r="G74" s="253">
        <v>151.02000000000001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44312</v>
      </c>
      <c r="B75" s="253" t="s">
        <v>1044</v>
      </c>
      <c r="C75" s="254" t="s">
        <v>1045</v>
      </c>
      <c r="D75" s="254" t="s">
        <v>1041</v>
      </c>
      <c r="E75" s="254" t="s">
        <v>543</v>
      </c>
      <c r="F75" s="356">
        <v>172876</v>
      </c>
      <c r="G75" s="253">
        <v>152.83000000000001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44312</v>
      </c>
      <c r="B76" s="253" t="s">
        <v>1151</v>
      </c>
      <c r="C76" s="254" t="s">
        <v>1152</v>
      </c>
      <c r="D76" s="254" t="s">
        <v>1153</v>
      </c>
      <c r="E76" s="254" t="s">
        <v>543</v>
      </c>
      <c r="F76" s="356">
        <v>70965</v>
      </c>
      <c r="G76" s="253">
        <v>135.54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44312</v>
      </c>
      <c r="B77" s="253" t="s">
        <v>1138</v>
      </c>
      <c r="C77" s="254" t="s">
        <v>1139</v>
      </c>
      <c r="D77" s="254" t="s">
        <v>1154</v>
      </c>
      <c r="E77" s="254" t="s">
        <v>543</v>
      </c>
      <c r="F77" s="356">
        <v>99840</v>
      </c>
      <c r="G77" s="253">
        <v>42.4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44312</v>
      </c>
      <c r="B78" s="253" t="s">
        <v>1046</v>
      </c>
      <c r="C78" s="254" t="s">
        <v>1047</v>
      </c>
      <c r="D78" s="254" t="s">
        <v>1048</v>
      </c>
      <c r="E78" s="254" t="s">
        <v>543</v>
      </c>
      <c r="F78" s="356">
        <v>99485</v>
      </c>
      <c r="G78" s="253">
        <v>256.31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44312</v>
      </c>
      <c r="B79" s="253" t="s">
        <v>1046</v>
      </c>
      <c r="C79" s="254" t="s">
        <v>1047</v>
      </c>
      <c r="D79" s="254" t="s">
        <v>1155</v>
      </c>
      <c r="E79" s="254" t="s">
        <v>543</v>
      </c>
      <c r="F79" s="356">
        <v>75000</v>
      </c>
      <c r="G79" s="253">
        <v>254.72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44312</v>
      </c>
      <c r="B80" s="253" t="s">
        <v>1141</v>
      </c>
      <c r="C80" s="254" t="s">
        <v>1142</v>
      </c>
      <c r="D80" s="254" t="s">
        <v>1048</v>
      </c>
      <c r="E80" s="254" t="s">
        <v>543</v>
      </c>
      <c r="F80" s="356">
        <v>1997769</v>
      </c>
      <c r="G80" s="253">
        <v>2.17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44312</v>
      </c>
      <c r="B81" s="253" t="s">
        <v>1141</v>
      </c>
      <c r="C81" s="254" t="s">
        <v>1142</v>
      </c>
      <c r="D81" s="254" t="s">
        <v>1156</v>
      </c>
      <c r="E81" s="254" t="s">
        <v>543</v>
      </c>
      <c r="F81" s="356">
        <v>2500000</v>
      </c>
      <c r="G81" s="253">
        <v>2.0099999999999998</v>
      </c>
      <c r="H81" s="325" t="s">
        <v>842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85" zoomScaleNormal="85" workbookViewId="0">
      <selection activeCell="B37" sqref="B3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948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913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947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927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894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893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970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971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539">
        <v>11</v>
      </c>
      <c r="B20" s="531">
        <v>44291</v>
      </c>
      <c r="C20" s="540"/>
      <c r="D20" s="459" t="s">
        <v>878</v>
      </c>
      <c r="E20" s="541" t="s">
        <v>557</v>
      </c>
      <c r="F20" s="542">
        <v>182</v>
      </c>
      <c r="G20" s="542">
        <v>174</v>
      </c>
      <c r="H20" s="541">
        <v>173</v>
      </c>
      <c r="I20" s="543" t="s">
        <v>879</v>
      </c>
      <c r="J20" s="461" t="s">
        <v>1020</v>
      </c>
      <c r="K20" s="461">
        <f t="shared" ref="K20:K21" si="14">H20-F20</f>
        <v>-9</v>
      </c>
      <c r="L20" s="526">
        <f t="shared" ref="L20:L21" si="15">(F20*-0.8)/100</f>
        <v>-1.456</v>
      </c>
      <c r="M20" s="535">
        <f t="shared" ref="M20:M21" si="16">(K20+L20)/F20</f>
        <v>-5.7450549450549449E-2</v>
      </c>
      <c r="N20" s="461" t="s">
        <v>620</v>
      </c>
      <c r="O20" s="536">
        <v>44308</v>
      </c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481">
        <v>12</v>
      </c>
      <c r="B21" s="572">
        <v>44293</v>
      </c>
      <c r="C21" s="483"/>
      <c r="D21" s="573" t="s">
        <v>116</v>
      </c>
      <c r="E21" s="485" t="s">
        <v>557</v>
      </c>
      <c r="F21" s="486">
        <v>569</v>
      </c>
      <c r="G21" s="487">
        <v>534</v>
      </c>
      <c r="H21" s="485">
        <v>600</v>
      </c>
      <c r="I21" s="488" t="s">
        <v>905</v>
      </c>
      <c r="J21" s="574" t="s">
        <v>1069</v>
      </c>
      <c r="K21" s="574">
        <f t="shared" si="14"/>
        <v>31</v>
      </c>
      <c r="L21" s="575">
        <f t="shared" si="15"/>
        <v>-4.5520000000000005</v>
      </c>
      <c r="M21" s="491">
        <f t="shared" si="16"/>
        <v>4.6481546572934976E-2</v>
      </c>
      <c r="N21" s="574" t="s">
        <v>556</v>
      </c>
      <c r="O21" s="493">
        <v>44312</v>
      </c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938</v>
      </c>
      <c r="G22" s="383">
        <v>1370</v>
      </c>
      <c r="H22" s="378"/>
      <c r="I22" s="375" t="s">
        <v>939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963</v>
      </c>
      <c r="G23" s="383">
        <v>3850</v>
      </c>
      <c r="H23" s="378"/>
      <c r="I23" s="375" t="s">
        <v>964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481">
        <v>15</v>
      </c>
      <c r="B24" s="572">
        <v>44305</v>
      </c>
      <c r="C24" s="483"/>
      <c r="D24" s="573" t="s">
        <v>160</v>
      </c>
      <c r="E24" s="485" t="s">
        <v>557</v>
      </c>
      <c r="F24" s="486">
        <v>1765</v>
      </c>
      <c r="G24" s="487">
        <v>1680</v>
      </c>
      <c r="H24" s="485">
        <v>1837.5</v>
      </c>
      <c r="I24" s="488" t="s">
        <v>1000</v>
      </c>
      <c r="J24" s="574" t="s">
        <v>1070</v>
      </c>
      <c r="K24" s="574">
        <f t="shared" ref="K24" si="17">H24-F24</f>
        <v>72.5</v>
      </c>
      <c r="L24" s="575">
        <f t="shared" ref="L24" si="18">(F24*-0.8)/100</f>
        <v>-14.12</v>
      </c>
      <c r="M24" s="491">
        <f t="shared" ref="M24" si="19">(K24+L24)/F24</f>
        <v>3.3076487252124649E-2</v>
      </c>
      <c r="N24" s="574" t="s">
        <v>556</v>
      </c>
      <c r="O24" s="493">
        <v>44312</v>
      </c>
      <c r="P24" s="454"/>
      <c r="Q24" s="4"/>
      <c r="R24" s="455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895</v>
      </c>
      <c r="K36" s="445">
        <f t="shared" ref="K36" si="20">H36-F36</f>
        <v>14.5</v>
      </c>
      <c r="L36" s="502">
        <f t="shared" ref="L36:L42" si="21">(F36*-0.7)/100</f>
        <v>-4.8194999999999997</v>
      </c>
      <c r="M36" s="442">
        <f t="shared" ref="M36" si="22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23">H37-F37</f>
        <v>21.5</v>
      </c>
      <c r="L37" s="502">
        <f t="shared" si="21"/>
        <v>-4.7669999999999995</v>
      </c>
      <c r="M37" s="442">
        <f t="shared" ref="M37" si="24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881</v>
      </c>
      <c r="K38" s="445">
        <f t="shared" ref="K38:K40" si="25">H38-F38</f>
        <v>90</v>
      </c>
      <c r="L38" s="502">
        <f t="shared" si="21"/>
        <v>-25.795000000000002</v>
      </c>
      <c r="M38" s="442">
        <f t="shared" ref="M38:M40" si="26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883</v>
      </c>
      <c r="K39" s="445">
        <f t="shared" si="25"/>
        <v>6.5</v>
      </c>
      <c r="L39" s="502">
        <f t="shared" si="21"/>
        <v>-1.6414999999999997</v>
      </c>
      <c r="M39" s="442">
        <f t="shared" si="26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987</v>
      </c>
      <c r="K40" s="461">
        <f t="shared" si="25"/>
        <v>-72.5</v>
      </c>
      <c r="L40" s="526">
        <f t="shared" si="21"/>
        <v>-12.477499999999999</v>
      </c>
      <c r="M40" s="535">
        <f t="shared" si="26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942</v>
      </c>
      <c r="K41" s="461">
        <f t="shared" ref="K41" si="27">H41-F41</f>
        <v>-30</v>
      </c>
      <c r="L41" s="526">
        <f t="shared" si="21"/>
        <v>-6.1950000000000003</v>
      </c>
      <c r="M41" s="535">
        <f t="shared" ref="M41" si="28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882</v>
      </c>
      <c r="J42" s="445" t="s">
        <v>933</v>
      </c>
      <c r="K42" s="445">
        <f t="shared" ref="K42" si="29">H42-F42</f>
        <v>20</v>
      </c>
      <c r="L42" s="502">
        <f t="shared" si="21"/>
        <v>-3.8359999999999999</v>
      </c>
      <c r="M42" s="442">
        <f t="shared" ref="M42" si="30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890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891</v>
      </c>
      <c r="K43" s="445">
        <f>F43-H43</f>
        <v>9.5</v>
      </c>
      <c r="L43" s="502">
        <f>(F43*-0.07)/100</f>
        <v>-0.41300000000000003</v>
      </c>
      <c r="M43" s="442">
        <f t="shared" ref="M43:M45" si="31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898</v>
      </c>
      <c r="J44" s="445" t="s">
        <v>899</v>
      </c>
      <c r="K44" s="445">
        <f t="shared" ref="K44:K45" si="32">H44-F44</f>
        <v>10.5</v>
      </c>
      <c r="L44" s="502">
        <f>(F44*-0.07)/100</f>
        <v>-0.29750000000000004</v>
      </c>
      <c r="M44" s="442">
        <f t="shared" si="31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900</v>
      </c>
      <c r="J45" s="445" t="s">
        <v>926</v>
      </c>
      <c r="K45" s="445">
        <f t="shared" si="32"/>
        <v>14</v>
      </c>
      <c r="L45" s="502">
        <f>(F45*-0.7)/100</f>
        <v>-3.5069999999999997</v>
      </c>
      <c r="M45" s="442">
        <f t="shared" si="31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914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915</v>
      </c>
      <c r="J46" s="445" t="s">
        <v>934</v>
      </c>
      <c r="K46" s="445">
        <f t="shared" ref="K46" si="33">H46-F46</f>
        <v>115</v>
      </c>
      <c r="L46" s="502">
        <f>(F46*-0.7)/100</f>
        <v>-30.24</v>
      </c>
      <c r="M46" s="442">
        <f t="shared" ref="M46" si="34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931</v>
      </c>
      <c r="J47" s="445" t="s">
        <v>932</v>
      </c>
      <c r="K47" s="445">
        <f t="shared" ref="K47" si="35">H47-F47</f>
        <v>50</v>
      </c>
      <c r="L47" s="502">
        <f>(F47*-0.07)/100</f>
        <v>-0.99750000000000016</v>
      </c>
      <c r="M47" s="442">
        <f t="shared" ref="M47:M48" si="36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935</v>
      </c>
      <c r="E48" s="444" t="s">
        <v>890</v>
      </c>
      <c r="F48" s="444">
        <v>59.25</v>
      </c>
      <c r="G48" s="471">
        <v>61</v>
      </c>
      <c r="H48" s="471">
        <v>56.75</v>
      </c>
      <c r="I48" s="444" t="s">
        <v>936</v>
      </c>
      <c r="J48" s="537" t="s">
        <v>880</v>
      </c>
      <c r="K48" s="445">
        <f>F48-H48</f>
        <v>2.5</v>
      </c>
      <c r="L48" s="502">
        <f t="shared" ref="L48:L53" si="37">(F48*-0.7)/100</f>
        <v>-0.41474999999999995</v>
      </c>
      <c r="M48" s="442">
        <f t="shared" si="36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941</v>
      </c>
      <c r="K49" s="461">
        <f t="shared" ref="K49" si="38">H49-F49</f>
        <v>-13.5</v>
      </c>
      <c r="L49" s="526">
        <f t="shared" si="37"/>
        <v>-2.5549999999999997</v>
      </c>
      <c r="M49" s="535">
        <f t="shared" ref="M49" si="39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937</v>
      </c>
      <c r="J50" s="461" t="s">
        <v>943</v>
      </c>
      <c r="K50" s="461">
        <f t="shared" ref="K50:K53" si="40">H50-F50</f>
        <v>-50</v>
      </c>
      <c r="L50" s="526">
        <f t="shared" si="37"/>
        <v>-12.67</v>
      </c>
      <c r="M50" s="535">
        <f t="shared" ref="M50:M53" si="41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949</v>
      </c>
      <c r="K51" s="461">
        <f t="shared" si="40"/>
        <v>-5.5</v>
      </c>
      <c r="L51" s="526">
        <f t="shared" si="37"/>
        <v>-1.4664999999999997</v>
      </c>
      <c r="M51" s="535">
        <f t="shared" si="41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960</v>
      </c>
      <c r="J52" s="445" t="s">
        <v>982</v>
      </c>
      <c r="K52" s="445">
        <f t="shared" si="40"/>
        <v>63.5</v>
      </c>
      <c r="L52" s="502">
        <f t="shared" si="37"/>
        <v>-18.164999999999999</v>
      </c>
      <c r="M52" s="442">
        <f t="shared" si="41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969</v>
      </c>
      <c r="J53" s="461" t="s">
        <v>1003</v>
      </c>
      <c r="K53" s="461">
        <f t="shared" si="40"/>
        <v>-23.5</v>
      </c>
      <c r="L53" s="526">
        <f t="shared" si="37"/>
        <v>-4.8895</v>
      </c>
      <c r="M53" s="535">
        <f t="shared" si="41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980</v>
      </c>
      <c r="J54" s="445" t="s">
        <v>981</v>
      </c>
      <c r="K54" s="445">
        <f t="shared" ref="K54:K55" si="42">H54-F54</f>
        <v>12.5</v>
      </c>
      <c r="L54" s="502">
        <f>(F54*-0.07)/100</f>
        <v>-0.37485000000000007</v>
      </c>
      <c r="M54" s="442">
        <f t="shared" ref="M54:M55" si="43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30">
        <v>20</v>
      </c>
      <c r="B55" s="472">
        <v>44302</v>
      </c>
      <c r="C55" s="532"/>
      <c r="D55" s="533" t="s">
        <v>914</v>
      </c>
      <c r="E55" s="460" t="s">
        <v>557</v>
      </c>
      <c r="F55" s="460">
        <v>4100</v>
      </c>
      <c r="G55" s="534">
        <v>3945</v>
      </c>
      <c r="H55" s="534">
        <v>3945</v>
      </c>
      <c r="I55" s="460" t="s">
        <v>983</v>
      </c>
      <c r="J55" s="461" t="s">
        <v>1006</v>
      </c>
      <c r="K55" s="461">
        <f t="shared" si="42"/>
        <v>-155</v>
      </c>
      <c r="L55" s="526">
        <f t="shared" ref="L55" si="44">(F55*-0.7)/100</f>
        <v>-28.7</v>
      </c>
      <c r="M55" s="535">
        <f t="shared" si="43"/>
        <v>-4.4804878048780486E-2</v>
      </c>
      <c r="N55" s="461" t="s">
        <v>620</v>
      </c>
      <c r="O55" s="536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992</v>
      </c>
      <c r="J56" s="445" t="s">
        <v>922</v>
      </c>
      <c r="K56" s="445">
        <f t="shared" ref="K56:K58" si="45">H56-F56</f>
        <v>16</v>
      </c>
      <c r="L56" s="502">
        <f>(F56*-0.07)/100</f>
        <v>-0.3906</v>
      </c>
      <c r="M56" s="442">
        <f t="shared" ref="M56:M58" si="46">(K56+L56)/F56</f>
        <v>2.7973835125448029E-2</v>
      </c>
      <c r="N56" s="445" t="s">
        <v>556</v>
      </c>
      <c r="O56" s="524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8">
        <v>22</v>
      </c>
      <c r="B57" s="467">
        <v>44305</v>
      </c>
      <c r="C57" s="469"/>
      <c r="D57" s="470" t="s">
        <v>996</v>
      </c>
      <c r="E57" s="444" t="s">
        <v>557</v>
      </c>
      <c r="F57" s="444">
        <v>1209</v>
      </c>
      <c r="G57" s="471">
        <v>1174</v>
      </c>
      <c r="H57" s="471">
        <v>1238</v>
      </c>
      <c r="I57" s="444" t="s">
        <v>997</v>
      </c>
      <c r="J57" s="445" t="s">
        <v>1007</v>
      </c>
      <c r="K57" s="445">
        <f t="shared" si="45"/>
        <v>29</v>
      </c>
      <c r="L57" s="502">
        <f t="shared" ref="L57:L58" si="47">(F57*-0.7)/100</f>
        <v>-8.4629999999999992</v>
      </c>
      <c r="M57" s="442">
        <f t="shared" si="46"/>
        <v>1.6986765922249791E-2</v>
      </c>
      <c r="N57" s="445" t="s">
        <v>556</v>
      </c>
      <c r="O57" s="443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30">
        <v>23</v>
      </c>
      <c r="B58" s="472">
        <v>44305</v>
      </c>
      <c r="C58" s="532"/>
      <c r="D58" s="533" t="s">
        <v>50</v>
      </c>
      <c r="E58" s="460" t="s">
        <v>557</v>
      </c>
      <c r="F58" s="460">
        <v>2590</v>
      </c>
      <c r="G58" s="534">
        <v>2520</v>
      </c>
      <c r="H58" s="534">
        <v>2510</v>
      </c>
      <c r="I58" s="460" t="s">
        <v>960</v>
      </c>
      <c r="J58" s="461" t="s">
        <v>1021</v>
      </c>
      <c r="K58" s="461">
        <f t="shared" si="45"/>
        <v>-80</v>
      </c>
      <c r="L58" s="526">
        <f t="shared" si="47"/>
        <v>-18.13</v>
      </c>
      <c r="M58" s="535">
        <f t="shared" si="46"/>
        <v>-3.7888030888030888E-2</v>
      </c>
      <c r="N58" s="461" t="s">
        <v>620</v>
      </c>
      <c r="O58" s="536">
        <v>44308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8">
        <v>24</v>
      </c>
      <c r="B59" s="467">
        <v>44305</v>
      </c>
      <c r="C59" s="469"/>
      <c r="D59" s="470" t="s">
        <v>372</v>
      </c>
      <c r="E59" s="444" t="s">
        <v>557</v>
      </c>
      <c r="F59" s="444">
        <v>534</v>
      </c>
      <c r="G59" s="471">
        <v>517</v>
      </c>
      <c r="H59" s="471">
        <v>550.5</v>
      </c>
      <c r="I59" s="444" t="s">
        <v>980</v>
      </c>
      <c r="J59" s="445" t="s">
        <v>1008</v>
      </c>
      <c r="K59" s="445">
        <f t="shared" ref="K59" si="48">H59-F59</f>
        <v>16.5</v>
      </c>
      <c r="L59" s="502">
        <f t="shared" ref="L59" si="49">(F59*-0.7)/100</f>
        <v>-3.7379999999999995</v>
      </c>
      <c r="M59" s="442">
        <f t="shared" ref="M59" si="50">(K59+L59)/F59</f>
        <v>2.3898876404494382E-2</v>
      </c>
      <c r="N59" s="445" t="s">
        <v>556</v>
      </c>
      <c r="O59" s="443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8">
        <v>44306</v>
      </c>
      <c r="C60" s="421"/>
      <c r="D60" s="528" t="s">
        <v>1011</v>
      </c>
      <c r="E60" s="387" t="s">
        <v>557</v>
      </c>
      <c r="F60" s="387" t="s">
        <v>1012</v>
      </c>
      <c r="G60" s="422">
        <v>494</v>
      </c>
      <c r="H60" s="422"/>
      <c r="I60" s="387" t="s">
        <v>1013</v>
      </c>
      <c r="J60" s="352" t="s">
        <v>558</v>
      </c>
      <c r="K60" s="352"/>
      <c r="L60" s="404"/>
      <c r="M60" s="402"/>
      <c r="N60" s="352"/>
      <c r="O60" s="409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61">
        <v>26</v>
      </c>
      <c r="B61" s="562">
        <v>44306</v>
      </c>
      <c r="C61" s="563"/>
      <c r="D61" s="564" t="s">
        <v>96</v>
      </c>
      <c r="E61" s="551" t="s">
        <v>557</v>
      </c>
      <c r="F61" s="551">
        <v>1210</v>
      </c>
      <c r="G61" s="565">
        <v>1174</v>
      </c>
      <c r="H61" s="565">
        <v>1215</v>
      </c>
      <c r="I61" s="551" t="s">
        <v>997</v>
      </c>
      <c r="J61" s="566" t="s">
        <v>959</v>
      </c>
      <c r="K61" s="566">
        <f t="shared" ref="K61:K62" si="51">H61-F61</f>
        <v>5</v>
      </c>
      <c r="L61" s="567">
        <f>(F61*-0.07)/100</f>
        <v>-0.84699999999999998</v>
      </c>
      <c r="M61" s="556">
        <f t="shared" ref="M61:M62" si="52">(K61+L61)/F61</f>
        <v>3.4322314049586781E-3</v>
      </c>
      <c r="N61" s="566" t="s">
        <v>665</v>
      </c>
      <c r="O61" s="568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8">
        <v>27</v>
      </c>
      <c r="B62" s="467">
        <v>44308</v>
      </c>
      <c r="C62" s="469"/>
      <c r="D62" s="470" t="s">
        <v>372</v>
      </c>
      <c r="E62" s="444" t="s">
        <v>557</v>
      </c>
      <c r="F62" s="444">
        <v>533.5</v>
      </c>
      <c r="G62" s="471">
        <v>517</v>
      </c>
      <c r="H62" s="471">
        <v>548</v>
      </c>
      <c r="I62" s="444" t="s">
        <v>980</v>
      </c>
      <c r="J62" s="445" t="s">
        <v>895</v>
      </c>
      <c r="K62" s="445">
        <f t="shared" si="51"/>
        <v>14.5</v>
      </c>
      <c r="L62" s="502">
        <f t="shared" ref="L62" si="53">(F62*-0.7)/100</f>
        <v>-3.7344999999999997</v>
      </c>
      <c r="M62" s="442">
        <f t="shared" si="52"/>
        <v>2.0179006560449859E-2</v>
      </c>
      <c r="N62" s="445" t="s">
        <v>556</v>
      </c>
      <c r="O62" s="443">
        <v>44309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>
        <v>28</v>
      </c>
      <c r="B63" s="418">
        <v>44308</v>
      </c>
      <c r="C63" s="421"/>
      <c r="D63" s="528" t="s">
        <v>96</v>
      </c>
      <c r="E63" s="387" t="s">
        <v>557</v>
      </c>
      <c r="F63" s="387" t="s">
        <v>1029</v>
      </c>
      <c r="G63" s="422">
        <v>1130</v>
      </c>
      <c r="H63" s="422"/>
      <c r="I63" s="387" t="s">
        <v>1030</v>
      </c>
      <c r="J63" s="352" t="s">
        <v>558</v>
      </c>
      <c r="K63" s="352"/>
      <c r="L63" s="404"/>
      <c r="M63" s="402"/>
      <c r="N63" s="352"/>
      <c r="O63" s="409"/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394">
        <v>29</v>
      </c>
      <c r="B64" s="373">
        <v>44312</v>
      </c>
      <c r="C64" s="421"/>
      <c r="D64" s="528" t="s">
        <v>1066</v>
      </c>
      <c r="E64" s="387" t="s">
        <v>890</v>
      </c>
      <c r="F64" s="387" t="s">
        <v>1067</v>
      </c>
      <c r="G64" s="422">
        <v>187</v>
      </c>
      <c r="H64" s="422"/>
      <c r="I64" s="387">
        <v>172</v>
      </c>
      <c r="J64" s="352" t="s">
        <v>558</v>
      </c>
      <c r="K64" s="352"/>
      <c r="L64" s="404"/>
      <c r="M64" s="402"/>
      <c r="N64" s="352"/>
      <c r="O64" s="409"/>
      <c r="P64" s="4"/>
      <c r="Q64" s="4"/>
      <c r="R64" s="324" t="s">
        <v>792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68">
        <v>30</v>
      </c>
      <c r="B65" s="467">
        <v>44312</v>
      </c>
      <c r="C65" s="469"/>
      <c r="D65" s="470" t="s">
        <v>1068</v>
      </c>
      <c r="E65" s="444" t="s">
        <v>557</v>
      </c>
      <c r="F65" s="444">
        <v>1059</v>
      </c>
      <c r="G65" s="471">
        <v>1020</v>
      </c>
      <c r="H65" s="471">
        <v>1080</v>
      </c>
      <c r="I65" s="444">
        <v>1120</v>
      </c>
      <c r="J65" s="445" t="s">
        <v>606</v>
      </c>
      <c r="K65" s="445">
        <f t="shared" ref="K65" si="54">H65-F65</f>
        <v>21</v>
      </c>
      <c r="L65" s="502">
        <f>(F65*-0.07)/100</f>
        <v>-0.74130000000000007</v>
      </c>
      <c r="M65" s="442">
        <f t="shared" ref="M65" si="55">(K65+L65)/F65</f>
        <v>1.9130028328611898E-2</v>
      </c>
      <c r="N65" s="445" t="s">
        <v>556</v>
      </c>
      <c r="O65" s="524">
        <v>44312</v>
      </c>
      <c r="P65" s="4"/>
      <c r="Q65" s="4"/>
      <c r="R65" s="324" t="s">
        <v>792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394">
        <v>31</v>
      </c>
      <c r="B66" s="418">
        <v>44312</v>
      </c>
      <c r="C66" s="421"/>
      <c r="D66" s="386" t="s">
        <v>1072</v>
      </c>
      <c r="E66" s="387" t="s">
        <v>557</v>
      </c>
      <c r="F66" s="387" t="s">
        <v>1073</v>
      </c>
      <c r="G66" s="422">
        <v>385</v>
      </c>
      <c r="H66" s="422"/>
      <c r="I66" s="387">
        <v>420</v>
      </c>
      <c r="J66" s="352" t="s">
        <v>558</v>
      </c>
      <c r="K66" s="352"/>
      <c r="L66" s="404"/>
      <c r="M66" s="402"/>
      <c r="N66" s="380"/>
      <c r="O66" s="393"/>
      <c r="P66" s="4"/>
      <c r="Q66" s="4"/>
      <c r="R66" s="324" t="s">
        <v>792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32</v>
      </c>
      <c r="B67" s="418">
        <v>44312</v>
      </c>
      <c r="C67" s="421"/>
      <c r="D67" s="386" t="s">
        <v>1074</v>
      </c>
      <c r="E67" s="387" t="s">
        <v>557</v>
      </c>
      <c r="F67" s="387" t="s">
        <v>1075</v>
      </c>
      <c r="G67" s="422">
        <v>536</v>
      </c>
      <c r="H67" s="422"/>
      <c r="I67" s="387">
        <v>590</v>
      </c>
      <c r="J67" s="352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394"/>
      <c r="B68" s="418"/>
      <c r="C68" s="421"/>
      <c r="D68" s="386"/>
      <c r="E68" s="387"/>
      <c r="F68" s="387"/>
      <c r="G68" s="422"/>
      <c r="H68" s="422"/>
      <c r="I68" s="387"/>
      <c r="J68" s="352"/>
      <c r="K68" s="352"/>
      <c r="L68" s="404"/>
      <c r="M68" s="402"/>
      <c r="N68" s="380"/>
      <c r="O68" s="393"/>
      <c r="P68" s="4"/>
      <c r="Q68" s="4"/>
      <c r="R68" s="324"/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394"/>
      <c r="B69" s="418"/>
      <c r="C69" s="421"/>
      <c r="D69" s="386"/>
      <c r="E69" s="387"/>
      <c r="F69" s="387"/>
      <c r="G69" s="422"/>
      <c r="H69" s="422"/>
      <c r="I69" s="387"/>
      <c r="J69" s="352"/>
      <c r="K69" s="352"/>
      <c r="L69" s="404"/>
      <c r="M69" s="402"/>
      <c r="N69" s="380"/>
      <c r="O69" s="393"/>
      <c r="P69" s="4"/>
      <c r="Q69" s="4"/>
      <c r="R69" s="324"/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/>
      <c r="B70" s="418"/>
      <c r="C70" s="421"/>
      <c r="D70" s="386"/>
      <c r="E70" s="387"/>
      <c r="F70" s="387"/>
      <c r="G70" s="422"/>
      <c r="H70" s="422"/>
      <c r="I70" s="387"/>
      <c r="J70" s="352"/>
      <c r="K70" s="352"/>
      <c r="L70" s="404"/>
      <c r="M70" s="402"/>
      <c r="N70" s="380"/>
      <c r="O70" s="393"/>
      <c r="P70" s="4"/>
      <c r="Q70" s="4"/>
      <c r="R70" s="324"/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/>
      <c r="B71" s="418"/>
      <c r="C71" s="421"/>
      <c r="D71" s="386"/>
      <c r="E71" s="387"/>
      <c r="F71" s="387"/>
      <c r="G71" s="422"/>
      <c r="H71" s="422"/>
      <c r="I71" s="387"/>
      <c r="J71" s="352"/>
      <c r="K71" s="352"/>
      <c r="L71" s="404"/>
      <c r="M71" s="402"/>
      <c r="N71" s="380"/>
      <c r="O71" s="393"/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394"/>
      <c r="B72" s="418"/>
      <c r="C72" s="421"/>
      <c r="D72" s="386"/>
      <c r="E72" s="387"/>
      <c r="F72" s="387"/>
      <c r="G72" s="422"/>
      <c r="H72" s="422"/>
      <c r="I72" s="387"/>
      <c r="J72" s="352"/>
      <c r="K72" s="352"/>
      <c r="L72" s="404"/>
      <c r="M72" s="402"/>
      <c r="N72" s="380"/>
      <c r="O72" s="393"/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422"/>
      <c r="H73" s="422"/>
      <c r="I73" s="387"/>
      <c r="J73" s="352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352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576"/>
      <c r="B75" s="424"/>
      <c r="C75" s="577"/>
      <c r="D75" s="578"/>
      <c r="E75" s="399"/>
      <c r="F75" s="399"/>
      <c r="G75" s="579"/>
      <c r="H75" s="579"/>
      <c r="I75" s="399"/>
      <c r="J75" s="395"/>
      <c r="K75" s="395"/>
      <c r="L75" s="580"/>
      <c r="M75" s="411"/>
      <c r="N75" s="401"/>
      <c r="O75" s="581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821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819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67">
        <v>44287</v>
      </c>
      <c r="C82" s="518"/>
      <c r="D82" s="446" t="s">
        <v>858</v>
      </c>
      <c r="E82" s="519" t="s">
        <v>557</v>
      </c>
      <c r="F82" s="444">
        <v>2250</v>
      </c>
      <c r="G82" s="444">
        <v>2198</v>
      </c>
      <c r="H82" s="444">
        <v>2295</v>
      </c>
      <c r="I82" s="445" t="s">
        <v>859</v>
      </c>
      <c r="J82" s="445" t="s">
        <v>889</v>
      </c>
      <c r="K82" s="520">
        <f t="shared" ref="K82" si="56">H82-F82</f>
        <v>45</v>
      </c>
      <c r="L82" s="523">
        <f t="shared" ref="L82" si="57">(H82*N82)*0.035%</f>
        <v>200.81250000000003</v>
      </c>
      <c r="M82" s="521">
        <f t="shared" ref="M82" si="58">(K82*N82)-L82</f>
        <v>11049.1875</v>
      </c>
      <c r="N82" s="445">
        <v>250</v>
      </c>
      <c r="O82" s="522" t="s">
        <v>556</v>
      </c>
      <c r="P82" s="443">
        <v>44292</v>
      </c>
      <c r="Q82" s="363"/>
      <c r="R82" s="324" t="s">
        <v>559</v>
      </c>
      <c r="S82" s="37"/>
      <c r="Y82" s="37"/>
      <c r="Z82" s="37"/>
    </row>
    <row r="83" spans="1:26" s="369" customFormat="1" ht="13.9" customHeight="1">
      <c r="A83" s="517">
        <v>2</v>
      </c>
      <c r="B83" s="467">
        <v>44287</v>
      </c>
      <c r="C83" s="518"/>
      <c r="D83" s="446" t="s">
        <v>870</v>
      </c>
      <c r="E83" s="519" t="s">
        <v>557</v>
      </c>
      <c r="F83" s="444">
        <v>524.5</v>
      </c>
      <c r="G83" s="444">
        <v>517</v>
      </c>
      <c r="H83" s="444">
        <v>527</v>
      </c>
      <c r="I83" s="445" t="s">
        <v>871</v>
      </c>
      <c r="J83" s="445" t="s">
        <v>880</v>
      </c>
      <c r="K83" s="520">
        <f t="shared" ref="K83" si="59">H83-F83</f>
        <v>2.5</v>
      </c>
      <c r="L83" s="523">
        <f t="shared" ref="L83" si="60">(H83*N83)*0.035%</f>
        <v>341.41695000000004</v>
      </c>
      <c r="M83" s="521">
        <f t="shared" ref="M83" si="61">(K83*N83)-L83</f>
        <v>4286.0830500000002</v>
      </c>
      <c r="N83" s="445">
        <v>1851</v>
      </c>
      <c r="O83" s="522" t="s">
        <v>556</v>
      </c>
      <c r="P83" s="443">
        <v>44291</v>
      </c>
      <c r="Q83" s="363"/>
      <c r="R83" s="324" t="s">
        <v>559</v>
      </c>
      <c r="S83" s="37"/>
      <c r="Y83" s="37"/>
      <c r="Z83" s="37"/>
    </row>
    <row r="84" spans="1:26" s="369" customFormat="1" ht="13.9" customHeight="1">
      <c r="A84" s="517">
        <v>3</v>
      </c>
      <c r="B84" s="467">
        <v>44293</v>
      </c>
      <c r="C84" s="518"/>
      <c r="D84" s="446" t="s">
        <v>896</v>
      </c>
      <c r="E84" s="519" t="s">
        <v>557</v>
      </c>
      <c r="F84" s="444">
        <v>1352</v>
      </c>
      <c r="G84" s="444">
        <v>1320</v>
      </c>
      <c r="H84" s="444">
        <v>1383.5</v>
      </c>
      <c r="I84" s="445" t="s">
        <v>897</v>
      </c>
      <c r="J84" s="445" t="s">
        <v>893</v>
      </c>
      <c r="K84" s="520">
        <f t="shared" ref="K84" si="62">H84-F84</f>
        <v>31.5</v>
      </c>
      <c r="L84" s="523">
        <f t="shared" ref="L84" si="63">(H84*N84)*0.035%</f>
        <v>193.69000000000003</v>
      </c>
      <c r="M84" s="521">
        <f t="shared" ref="M84" si="64">(K84*N84)-L84</f>
        <v>12406.31</v>
      </c>
      <c r="N84" s="445">
        <v>400</v>
      </c>
      <c r="O84" s="522" t="s">
        <v>556</v>
      </c>
      <c r="P84" s="443">
        <v>44293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17">
        <v>4</v>
      </c>
      <c r="B85" s="467">
        <v>44293</v>
      </c>
      <c r="C85" s="518"/>
      <c r="D85" s="446" t="s">
        <v>906</v>
      </c>
      <c r="E85" s="519" t="s">
        <v>557</v>
      </c>
      <c r="F85" s="444">
        <v>3292.5</v>
      </c>
      <c r="G85" s="444">
        <v>3245</v>
      </c>
      <c r="H85" s="444">
        <v>3321</v>
      </c>
      <c r="I85" s="445" t="s">
        <v>907</v>
      </c>
      <c r="J85" s="445" t="s">
        <v>925</v>
      </c>
      <c r="K85" s="520">
        <f t="shared" ref="K85:K86" si="65">H85-F85</f>
        <v>28.5</v>
      </c>
      <c r="L85" s="523">
        <f t="shared" ref="L85" si="66">(H85*N85)*0.035%</f>
        <v>348.70500000000004</v>
      </c>
      <c r="M85" s="521">
        <f t="shared" ref="M85" si="67">(K85*N85)-L85</f>
        <v>8201.2950000000001</v>
      </c>
      <c r="N85" s="445">
        <v>300</v>
      </c>
      <c r="O85" s="522" t="s">
        <v>556</v>
      </c>
      <c r="P85" s="443">
        <v>44294</v>
      </c>
      <c r="Q85" s="363"/>
      <c r="R85" s="324" t="s">
        <v>792</v>
      </c>
      <c r="S85" s="37"/>
      <c r="Y85" s="37"/>
      <c r="Z85" s="37"/>
    </row>
    <row r="86" spans="1:26" s="369" customFormat="1" ht="13.9" customHeight="1">
      <c r="A86" s="600">
        <v>5</v>
      </c>
      <c r="B86" s="602">
        <v>44293</v>
      </c>
      <c r="C86" s="479"/>
      <c r="D86" s="459" t="s">
        <v>908</v>
      </c>
      <c r="E86" s="480" t="s">
        <v>557</v>
      </c>
      <c r="F86" s="460">
        <v>2943</v>
      </c>
      <c r="G86" s="460">
        <v>2870</v>
      </c>
      <c r="H86" s="460">
        <v>2870</v>
      </c>
      <c r="I86" s="461">
        <v>3100</v>
      </c>
      <c r="J86" s="604" t="s">
        <v>944</v>
      </c>
      <c r="K86" s="525">
        <f t="shared" si="65"/>
        <v>-73</v>
      </c>
      <c r="L86" s="525">
        <v>200.81250000000003</v>
      </c>
      <c r="M86" s="604">
        <f>(-46*300)-300.81</f>
        <v>-14100.81</v>
      </c>
      <c r="N86" s="604">
        <v>300</v>
      </c>
      <c r="O86" s="596" t="s">
        <v>620</v>
      </c>
      <c r="P86" s="606">
        <v>44267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601"/>
      <c r="B87" s="603"/>
      <c r="C87" s="479"/>
      <c r="D87" s="459" t="s">
        <v>912</v>
      </c>
      <c r="E87" s="480" t="s">
        <v>890</v>
      </c>
      <c r="F87" s="460">
        <v>48.5</v>
      </c>
      <c r="G87" s="460"/>
      <c r="H87" s="460">
        <v>21.5</v>
      </c>
      <c r="I87" s="461"/>
      <c r="J87" s="605"/>
      <c r="K87" s="526">
        <f>F87-H87</f>
        <v>27</v>
      </c>
      <c r="L87" s="525">
        <v>100</v>
      </c>
      <c r="M87" s="605"/>
      <c r="N87" s="605"/>
      <c r="O87" s="597"/>
      <c r="P87" s="607"/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600">
        <v>6</v>
      </c>
      <c r="B88" s="602">
        <v>44293</v>
      </c>
      <c r="C88" s="479"/>
      <c r="D88" s="459" t="s">
        <v>909</v>
      </c>
      <c r="E88" s="480" t="s">
        <v>557</v>
      </c>
      <c r="F88" s="460">
        <v>1048</v>
      </c>
      <c r="G88" s="460">
        <v>1018</v>
      </c>
      <c r="H88" s="460">
        <v>1018</v>
      </c>
      <c r="I88" s="461">
        <v>1100</v>
      </c>
      <c r="J88" s="604" t="s">
        <v>945</v>
      </c>
      <c r="K88" s="525">
        <f>H88-F88</f>
        <v>-30</v>
      </c>
      <c r="L88" s="525">
        <v>200.81250000000003</v>
      </c>
      <c r="M88" s="604">
        <f>(-22*700)-300.81</f>
        <v>-15700.81</v>
      </c>
      <c r="N88" s="604">
        <v>700</v>
      </c>
      <c r="O88" s="596" t="s">
        <v>620</v>
      </c>
      <c r="P88" s="606">
        <v>44267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601"/>
      <c r="B89" s="603"/>
      <c r="C89" s="479"/>
      <c r="D89" s="459" t="s">
        <v>910</v>
      </c>
      <c r="E89" s="480" t="s">
        <v>890</v>
      </c>
      <c r="F89" s="460">
        <v>21</v>
      </c>
      <c r="G89" s="460"/>
      <c r="H89" s="460">
        <v>13</v>
      </c>
      <c r="I89" s="461"/>
      <c r="J89" s="605"/>
      <c r="K89" s="526">
        <v>8</v>
      </c>
      <c r="L89" s="525">
        <v>100</v>
      </c>
      <c r="M89" s="605"/>
      <c r="N89" s="605"/>
      <c r="O89" s="597"/>
      <c r="P89" s="607"/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600">
        <v>7</v>
      </c>
      <c r="B90" s="602">
        <v>44294</v>
      </c>
      <c r="C90" s="479"/>
      <c r="D90" s="459" t="s">
        <v>916</v>
      </c>
      <c r="E90" s="480" t="s">
        <v>557</v>
      </c>
      <c r="F90" s="460">
        <v>1049</v>
      </c>
      <c r="G90" s="460">
        <v>1018</v>
      </c>
      <c r="H90" s="460">
        <v>1034</v>
      </c>
      <c r="I90" s="461">
        <v>1100</v>
      </c>
      <c r="J90" s="604" t="s">
        <v>918</v>
      </c>
      <c r="K90" s="525">
        <v>-15</v>
      </c>
      <c r="L90" s="525">
        <f t="shared" ref="L90" si="68">(H90*N90)*0.035%</f>
        <v>434.28000000000009</v>
      </c>
      <c r="M90" s="604">
        <v>-12000</v>
      </c>
      <c r="N90" s="604">
        <v>1200</v>
      </c>
      <c r="O90" s="596" t="s">
        <v>620</v>
      </c>
      <c r="P90" s="598">
        <v>44294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601"/>
      <c r="B91" s="603"/>
      <c r="C91" s="479"/>
      <c r="D91" s="459" t="s">
        <v>917</v>
      </c>
      <c r="E91" s="480" t="s">
        <v>890</v>
      </c>
      <c r="F91" s="460">
        <v>21</v>
      </c>
      <c r="G91" s="460"/>
      <c r="H91" s="460">
        <v>16</v>
      </c>
      <c r="I91" s="461"/>
      <c r="J91" s="605"/>
      <c r="K91" s="526">
        <v>5</v>
      </c>
      <c r="L91" s="525">
        <v>100</v>
      </c>
      <c r="M91" s="605"/>
      <c r="N91" s="605"/>
      <c r="O91" s="597"/>
      <c r="P91" s="599"/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17">
        <v>8</v>
      </c>
      <c r="B92" s="467">
        <v>44302</v>
      </c>
      <c r="C92" s="518"/>
      <c r="D92" s="446" t="s">
        <v>984</v>
      </c>
      <c r="E92" s="519" t="s">
        <v>557</v>
      </c>
      <c r="F92" s="444">
        <v>327.5</v>
      </c>
      <c r="G92" s="444">
        <v>318</v>
      </c>
      <c r="H92" s="444">
        <v>333.5</v>
      </c>
      <c r="I92" s="445">
        <v>345</v>
      </c>
      <c r="J92" s="445" t="s">
        <v>993</v>
      </c>
      <c r="K92" s="520">
        <f t="shared" ref="K92" si="69">H92-F92</f>
        <v>6</v>
      </c>
      <c r="L92" s="523">
        <f t="shared" ref="L92" si="70">(H92*N92)*0.035%</f>
        <v>180.92375000000001</v>
      </c>
      <c r="M92" s="521">
        <f t="shared" ref="M92" si="71">(K92*N92)-L92</f>
        <v>9119.0762500000001</v>
      </c>
      <c r="N92" s="445">
        <v>1550</v>
      </c>
      <c r="O92" s="522" t="s">
        <v>556</v>
      </c>
      <c r="P92" s="443">
        <v>44305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17">
        <v>9</v>
      </c>
      <c r="B93" s="467">
        <v>44305</v>
      </c>
      <c r="C93" s="518"/>
      <c r="D93" s="446" t="s">
        <v>994</v>
      </c>
      <c r="E93" s="519" t="s">
        <v>557</v>
      </c>
      <c r="F93" s="444">
        <v>2765</v>
      </c>
      <c r="G93" s="444">
        <v>2695</v>
      </c>
      <c r="H93" s="444">
        <v>2805</v>
      </c>
      <c r="I93" s="445" t="s">
        <v>995</v>
      </c>
      <c r="J93" s="445" t="s">
        <v>593</v>
      </c>
      <c r="K93" s="520">
        <f t="shared" ref="K93" si="72">H93-F93</f>
        <v>40</v>
      </c>
      <c r="L93" s="523">
        <f t="shared" ref="L93" si="73">(H93*N93)*0.035%</f>
        <v>196.35000000000002</v>
      </c>
      <c r="M93" s="521">
        <f t="shared" ref="M93" si="74">(K93*N93)-L93</f>
        <v>7803.65</v>
      </c>
      <c r="N93" s="445">
        <v>200</v>
      </c>
      <c r="O93" s="522" t="s">
        <v>556</v>
      </c>
      <c r="P93" s="443">
        <v>44308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7">
        <v>10</v>
      </c>
      <c r="B94" s="467">
        <v>44305</v>
      </c>
      <c r="C94" s="518"/>
      <c r="D94" s="446" t="s">
        <v>998</v>
      </c>
      <c r="E94" s="519" t="s">
        <v>557</v>
      </c>
      <c r="F94" s="444">
        <v>949</v>
      </c>
      <c r="G94" s="444">
        <v>928</v>
      </c>
      <c r="H94" s="444">
        <v>962</v>
      </c>
      <c r="I94" s="445">
        <v>990</v>
      </c>
      <c r="J94" s="445" t="s">
        <v>1004</v>
      </c>
      <c r="K94" s="520">
        <f t="shared" ref="K94:K96" si="75">H94-F94</f>
        <v>13</v>
      </c>
      <c r="L94" s="523">
        <f t="shared" ref="L94:L96" si="76">(H94*N94)*0.035%</f>
        <v>218.85500000000002</v>
      </c>
      <c r="M94" s="521">
        <f t="shared" ref="M94:M96" si="77">(K94*N94)-L94</f>
        <v>8231.1450000000004</v>
      </c>
      <c r="N94" s="445">
        <v>650</v>
      </c>
      <c r="O94" s="522" t="s">
        <v>556</v>
      </c>
      <c r="P94" s="524">
        <v>44305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08">
        <v>11</v>
      </c>
      <c r="B95" s="472">
        <v>44305</v>
      </c>
      <c r="C95" s="479"/>
      <c r="D95" s="459" t="s">
        <v>999</v>
      </c>
      <c r="E95" s="480" t="s">
        <v>557</v>
      </c>
      <c r="F95" s="460">
        <v>992</v>
      </c>
      <c r="G95" s="460">
        <v>972</v>
      </c>
      <c r="H95" s="460">
        <v>972</v>
      </c>
      <c r="I95" s="461">
        <v>1030</v>
      </c>
      <c r="J95" s="461" t="s">
        <v>1014</v>
      </c>
      <c r="K95" s="560">
        <f t="shared" si="75"/>
        <v>-20</v>
      </c>
      <c r="L95" s="525">
        <f t="shared" si="76"/>
        <v>238.14000000000004</v>
      </c>
      <c r="M95" s="498">
        <f t="shared" si="77"/>
        <v>-14238.14</v>
      </c>
      <c r="N95" s="461">
        <v>700</v>
      </c>
      <c r="O95" s="499" t="s">
        <v>620</v>
      </c>
      <c r="P95" s="536">
        <v>44306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17">
        <v>12</v>
      </c>
      <c r="B96" s="467">
        <v>44306</v>
      </c>
      <c r="C96" s="518"/>
      <c r="D96" s="446" t="s">
        <v>1025</v>
      </c>
      <c r="E96" s="519" t="s">
        <v>557</v>
      </c>
      <c r="F96" s="444">
        <v>2800</v>
      </c>
      <c r="G96" s="444">
        <v>2735</v>
      </c>
      <c r="H96" s="444">
        <v>2845</v>
      </c>
      <c r="I96" s="445" t="s">
        <v>1026</v>
      </c>
      <c r="J96" s="445" t="s">
        <v>889</v>
      </c>
      <c r="K96" s="520">
        <f t="shared" si="75"/>
        <v>45</v>
      </c>
      <c r="L96" s="523">
        <f t="shared" si="76"/>
        <v>199.15000000000003</v>
      </c>
      <c r="M96" s="521">
        <f t="shared" si="77"/>
        <v>8800.85</v>
      </c>
      <c r="N96" s="445">
        <v>200</v>
      </c>
      <c r="O96" s="522" t="s">
        <v>556</v>
      </c>
      <c r="P96" s="443">
        <v>44308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517">
        <v>13</v>
      </c>
      <c r="B97" s="467">
        <v>44308</v>
      </c>
      <c r="C97" s="518"/>
      <c r="D97" s="446" t="s">
        <v>1037</v>
      </c>
      <c r="E97" s="519" t="s">
        <v>557</v>
      </c>
      <c r="F97" s="444">
        <v>2782.5</v>
      </c>
      <c r="G97" s="444">
        <v>2718</v>
      </c>
      <c r="H97" s="444">
        <v>2824</v>
      </c>
      <c r="I97" s="445" t="s">
        <v>1026</v>
      </c>
      <c r="J97" s="445" t="s">
        <v>1052</v>
      </c>
      <c r="K97" s="520">
        <f t="shared" ref="K97" si="78">H97-F97</f>
        <v>41.5</v>
      </c>
      <c r="L97" s="523">
        <f t="shared" ref="L97" si="79">(H97*N97)*0.035%</f>
        <v>197.68000000000004</v>
      </c>
      <c r="M97" s="521">
        <f t="shared" ref="M97" si="80">(K97*N97)-L97</f>
        <v>8102.32</v>
      </c>
      <c r="N97" s="445">
        <v>200</v>
      </c>
      <c r="O97" s="522" t="s">
        <v>556</v>
      </c>
      <c r="P97" s="443">
        <v>44309</v>
      </c>
      <c r="Q97" s="363"/>
      <c r="R97" s="324" t="s">
        <v>792</v>
      </c>
      <c r="S97" s="37"/>
      <c r="Y97" s="37"/>
      <c r="Z97" s="37"/>
    </row>
    <row r="98" spans="1:34" s="369" customFormat="1" ht="13.9" customHeight="1">
      <c r="A98" s="517">
        <v>14</v>
      </c>
      <c r="B98" s="467">
        <v>44309</v>
      </c>
      <c r="C98" s="518"/>
      <c r="D98" s="446" t="s">
        <v>994</v>
      </c>
      <c r="E98" s="519" t="s">
        <v>557</v>
      </c>
      <c r="F98" s="444">
        <v>2745</v>
      </c>
      <c r="G98" s="444">
        <v>2685</v>
      </c>
      <c r="H98" s="444">
        <v>2785</v>
      </c>
      <c r="I98" s="445">
        <v>2850</v>
      </c>
      <c r="J98" s="445" t="s">
        <v>593</v>
      </c>
      <c r="K98" s="520">
        <f t="shared" ref="K98" si="81">H98-F98</f>
        <v>40</v>
      </c>
      <c r="L98" s="523">
        <f t="shared" ref="L98" si="82">(H98*N98)*0.035%</f>
        <v>194.95000000000002</v>
      </c>
      <c r="M98" s="521">
        <f t="shared" ref="M98" si="83">(K98*N98)-L98</f>
        <v>7805.05</v>
      </c>
      <c r="N98" s="445">
        <v>200</v>
      </c>
      <c r="O98" s="522" t="s">
        <v>556</v>
      </c>
      <c r="P98" s="524">
        <v>44309</v>
      </c>
      <c r="Q98" s="363"/>
      <c r="R98" s="324" t="s">
        <v>559</v>
      </c>
      <c r="S98" s="37"/>
      <c r="Y98" s="37"/>
      <c r="Z98" s="37"/>
    </row>
    <row r="99" spans="1:34" s="369" customFormat="1" ht="13.9" customHeight="1">
      <c r="A99" s="509"/>
      <c r="B99" s="418"/>
      <c r="C99" s="419"/>
      <c r="D99" s="412"/>
      <c r="E99" s="413"/>
      <c r="F99" s="387"/>
      <c r="G99" s="387"/>
      <c r="H99" s="387"/>
      <c r="I99" s="352"/>
      <c r="J99" s="352"/>
      <c r="K99" s="510"/>
      <c r="L99" s="406"/>
      <c r="M99" s="496"/>
      <c r="N99" s="352"/>
      <c r="O99" s="380"/>
      <c r="P99" s="393"/>
      <c r="Q99" s="363"/>
      <c r="R99" s="324"/>
      <c r="S99" s="37"/>
      <c r="Y99" s="37"/>
      <c r="Z99" s="37"/>
    </row>
    <row r="100" spans="1:34" s="369" customFormat="1" ht="13.9" customHeight="1">
      <c r="A100" s="509"/>
      <c r="B100" s="418"/>
      <c r="C100" s="419"/>
      <c r="D100" s="412"/>
      <c r="E100" s="413"/>
      <c r="F100" s="387"/>
      <c r="G100" s="387"/>
      <c r="H100" s="387"/>
      <c r="I100" s="352"/>
      <c r="J100" s="352"/>
      <c r="K100" s="510"/>
      <c r="L100" s="406"/>
      <c r="M100" s="496"/>
      <c r="N100" s="352"/>
      <c r="O100" s="380"/>
      <c r="P100" s="393"/>
      <c r="Q100" s="363"/>
      <c r="R100" s="324"/>
      <c r="S100" s="37"/>
      <c r="Y100" s="37"/>
      <c r="Z100" s="37"/>
    </row>
    <row r="101" spans="1:34" s="369" customFormat="1" ht="13.9" customHeight="1">
      <c r="A101" s="509"/>
      <c r="B101" s="418"/>
      <c r="C101" s="419"/>
      <c r="D101" s="412"/>
      <c r="E101" s="413"/>
      <c r="F101" s="387"/>
      <c r="G101" s="387"/>
      <c r="H101" s="387"/>
      <c r="I101" s="352"/>
      <c r="J101" s="352"/>
      <c r="K101" s="510"/>
      <c r="L101" s="406"/>
      <c r="M101" s="496"/>
      <c r="N101" s="352"/>
      <c r="O101" s="380"/>
      <c r="P101" s="393"/>
      <c r="Q101" s="363"/>
      <c r="R101" s="324"/>
      <c r="S101" s="37"/>
      <c r="Y101" s="37"/>
      <c r="Z101" s="37"/>
    </row>
    <row r="102" spans="1:34" s="369" customFormat="1" ht="13.9" customHeight="1">
      <c r="A102" s="509"/>
      <c r="B102" s="418"/>
      <c r="C102" s="419"/>
      <c r="D102" s="412"/>
      <c r="E102" s="413"/>
      <c r="F102" s="387"/>
      <c r="G102" s="387"/>
      <c r="H102" s="387"/>
      <c r="I102" s="352"/>
      <c r="J102" s="352"/>
      <c r="K102" s="510"/>
      <c r="L102" s="406"/>
      <c r="M102" s="496"/>
      <c r="N102" s="352"/>
      <c r="O102" s="380"/>
      <c r="P102" s="393"/>
      <c r="Q102" s="363"/>
      <c r="R102" s="324"/>
      <c r="S102" s="37"/>
      <c r="Y102" s="37"/>
      <c r="Z102" s="37"/>
    </row>
    <row r="103" spans="1:34" s="369" customFormat="1" ht="13.9" customHeight="1">
      <c r="A103" s="420"/>
      <c r="B103" s="418"/>
      <c r="C103" s="419"/>
      <c r="D103" s="412"/>
      <c r="E103" s="413"/>
      <c r="F103" s="387"/>
      <c r="G103" s="387"/>
      <c r="H103" s="387"/>
      <c r="I103" s="352"/>
      <c r="J103" s="352"/>
      <c r="K103" s="352"/>
      <c r="L103" s="352"/>
      <c r="M103" s="352"/>
      <c r="N103" s="352"/>
      <c r="O103" s="352"/>
      <c r="P103" s="352"/>
      <c r="Q103" s="363"/>
      <c r="R103" s="324"/>
      <c r="S103" s="37"/>
      <c r="Y103" s="37"/>
      <c r="Z103" s="37"/>
    </row>
    <row r="104" spans="1:34" s="369" customFormat="1" ht="13.9" customHeight="1">
      <c r="A104" s="430"/>
      <c r="B104" s="424"/>
      <c r="C104" s="431"/>
      <c r="D104" s="432"/>
      <c r="E104" s="353"/>
      <c r="F104" s="399"/>
      <c r="G104" s="399"/>
      <c r="H104" s="399"/>
      <c r="I104" s="395"/>
      <c r="J104" s="395"/>
      <c r="K104" s="395"/>
      <c r="L104" s="395"/>
      <c r="M104" s="395"/>
      <c r="N104" s="395"/>
      <c r="O104" s="395"/>
      <c r="P104" s="395"/>
      <c r="Q104" s="363"/>
      <c r="R104" s="324"/>
      <c r="S104" s="37"/>
      <c r="Y104" s="37"/>
      <c r="Z104" s="37"/>
    </row>
    <row r="105" spans="1:34" s="3" customFormat="1">
      <c r="A105" s="41"/>
      <c r="B105" s="42"/>
      <c r="C105" s="43"/>
      <c r="D105" s="44"/>
      <c r="E105" s="45"/>
      <c r="F105" s="46"/>
      <c r="G105" s="46"/>
      <c r="H105" s="46"/>
      <c r="I105" s="46"/>
      <c r="J105" s="14"/>
      <c r="K105" s="88"/>
      <c r="L105" s="88"/>
      <c r="M105" s="14"/>
      <c r="N105" s="13"/>
      <c r="O105" s="89"/>
      <c r="P105" s="2"/>
      <c r="Q105" s="1"/>
      <c r="R105" s="14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" customFormat="1" ht="15">
      <c r="A106" s="47" t="s">
        <v>573</v>
      </c>
      <c r="B106" s="47"/>
      <c r="C106" s="47"/>
      <c r="D106" s="47"/>
      <c r="E106" s="48"/>
      <c r="F106" s="46"/>
      <c r="G106" s="46"/>
      <c r="H106" s="46"/>
      <c r="I106" s="46"/>
      <c r="J106" s="50"/>
      <c r="K106" s="9"/>
      <c r="L106" s="9"/>
      <c r="M106" s="9"/>
      <c r="N106" s="8"/>
      <c r="O106" s="50"/>
      <c r="P106" s="2"/>
      <c r="Q106" s="1"/>
      <c r="R106" s="14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3" customFormat="1" ht="38.25">
      <c r="A107" s="18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49" t="s">
        <v>566</v>
      </c>
      <c r="H107" s="18" t="s">
        <v>549</v>
      </c>
      <c r="I107" s="18" t="s">
        <v>550</v>
      </c>
      <c r="J107" s="17" t="s">
        <v>551</v>
      </c>
      <c r="K107" s="17" t="s">
        <v>574</v>
      </c>
      <c r="L107" s="60" t="s">
        <v>819</v>
      </c>
      <c r="M107" s="74" t="s">
        <v>568</v>
      </c>
      <c r="N107" s="18" t="s">
        <v>569</v>
      </c>
      <c r="O107" s="18" t="s">
        <v>554</v>
      </c>
      <c r="P107" s="19" t="s">
        <v>555</v>
      </c>
      <c r="Q107" s="1"/>
      <c r="R107" s="14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369" customFormat="1" ht="13.9" customHeight="1">
      <c r="A108" s="508">
        <v>1</v>
      </c>
      <c r="B108" s="472">
        <v>44287</v>
      </c>
      <c r="C108" s="479"/>
      <c r="D108" s="459" t="s">
        <v>866</v>
      </c>
      <c r="E108" s="480" t="s">
        <v>557</v>
      </c>
      <c r="F108" s="460">
        <v>94</v>
      </c>
      <c r="G108" s="460">
        <v>58</v>
      </c>
      <c r="H108" s="460">
        <v>58</v>
      </c>
      <c r="I108" s="507" t="s">
        <v>867</v>
      </c>
      <c r="J108" s="461" t="s">
        <v>868</v>
      </c>
      <c r="K108" s="506">
        <f>H108-F108</f>
        <v>-36</v>
      </c>
      <c r="L108" s="461">
        <v>100</v>
      </c>
      <c r="M108" s="498">
        <f t="shared" ref="M108" si="84">(K108*N108)-L108</f>
        <v>-2800</v>
      </c>
      <c r="N108" s="461">
        <v>75</v>
      </c>
      <c r="O108" s="499" t="s">
        <v>620</v>
      </c>
      <c r="P108" s="503">
        <v>44287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517">
        <v>2</v>
      </c>
      <c r="B109" s="467">
        <v>44287</v>
      </c>
      <c r="C109" s="518"/>
      <c r="D109" s="446" t="s">
        <v>869</v>
      </c>
      <c r="E109" s="519" t="s">
        <v>557</v>
      </c>
      <c r="F109" s="444">
        <v>295</v>
      </c>
      <c r="G109" s="444">
        <v>95</v>
      </c>
      <c r="H109" s="444">
        <v>395</v>
      </c>
      <c r="I109" s="445">
        <v>600</v>
      </c>
      <c r="J109" s="445" t="s">
        <v>875</v>
      </c>
      <c r="K109" s="520">
        <f>H109-F109</f>
        <v>100</v>
      </c>
      <c r="L109" s="445">
        <v>100</v>
      </c>
      <c r="M109" s="521">
        <f t="shared" ref="M109" si="85">(K109*N109)-L109</f>
        <v>2400</v>
      </c>
      <c r="N109" s="445">
        <v>25</v>
      </c>
      <c r="O109" s="522" t="s">
        <v>556</v>
      </c>
      <c r="P109" s="443">
        <v>44291</v>
      </c>
      <c r="Q109" s="363"/>
      <c r="R109" s="324" t="s">
        <v>559</v>
      </c>
      <c r="S109" s="37"/>
      <c r="Y109" s="37"/>
      <c r="Z109" s="37"/>
    </row>
    <row r="110" spans="1:34" s="369" customFormat="1" ht="13.9" customHeight="1">
      <c r="A110" s="517">
        <v>3</v>
      </c>
      <c r="B110" s="467">
        <v>44291</v>
      </c>
      <c r="C110" s="518"/>
      <c r="D110" s="446" t="s">
        <v>876</v>
      </c>
      <c r="E110" s="519" t="s">
        <v>557</v>
      </c>
      <c r="F110" s="444">
        <v>62.5</v>
      </c>
      <c r="G110" s="444">
        <v>30</v>
      </c>
      <c r="H110" s="444">
        <v>77.5</v>
      </c>
      <c r="I110" s="445">
        <v>140</v>
      </c>
      <c r="J110" s="445" t="s">
        <v>887</v>
      </c>
      <c r="K110" s="520">
        <f>H110-F110</f>
        <v>15</v>
      </c>
      <c r="L110" s="445">
        <v>100</v>
      </c>
      <c r="M110" s="521">
        <f t="shared" ref="M110" si="86">(K110*N110)-L110</f>
        <v>1025</v>
      </c>
      <c r="N110" s="445">
        <v>75</v>
      </c>
      <c r="O110" s="522" t="s">
        <v>556</v>
      </c>
      <c r="P110" s="443">
        <v>44292</v>
      </c>
      <c r="Q110" s="363"/>
      <c r="R110" s="324" t="s">
        <v>792</v>
      </c>
      <c r="S110" s="37"/>
      <c r="Y110" s="37"/>
      <c r="Z110" s="37"/>
    </row>
    <row r="111" spans="1:34" s="369" customFormat="1" ht="13.9" customHeight="1">
      <c r="A111" s="517">
        <v>4</v>
      </c>
      <c r="B111" s="467">
        <v>44292</v>
      </c>
      <c r="C111" s="518"/>
      <c r="D111" s="446" t="s">
        <v>866</v>
      </c>
      <c r="E111" s="519" t="s">
        <v>557</v>
      </c>
      <c r="F111" s="444">
        <v>72</v>
      </c>
      <c r="G111" s="444">
        <v>30</v>
      </c>
      <c r="H111" s="444">
        <v>89</v>
      </c>
      <c r="I111" s="445">
        <v>140</v>
      </c>
      <c r="J111" s="445" t="s">
        <v>888</v>
      </c>
      <c r="K111" s="520">
        <f t="shared" ref="K111:K114" si="87">H111-F111</f>
        <v>17</v>
      </c>
      <c r="L111" s="445">
        <v>100</v>
      </c>
      <c r="M111" s="521">
        <f t="shared" ref="M111:M116" si="88">(K111*N111)-L111</f>
        <v>1175</v>
      </c>
      <c r="N111" s="445">
        <v>75</v>
      </c>
      <c r="O111" s="522" t="s">
        <v>556</v>
      </c>
      <c r="P111" s="524">
        <v>44292</v>
      </c>
      <c r="Q111" s="363"/>
      <c r="R111" s="324" t="s">
        <v>792</v>
      </c>
      <c r="S111" s="37"/>
      <c r="Y111" s="37"/>
      <c r="Z111" s="37"/>
    </row>
    <row r="112" spans="1:34" s="369" customFormat="1" ht="13.9" customHeight="1">
      <c r="A112" s="517">
        <v>5</v>
      </c>
      <c r="B112" s="467">
        <v>44292</v>
      </c>
      <c r="C112" s="518"/>
      <c r="D112" s="446" t="s">
        <v>884</v>
      </c>
      <c r="E112" s="519" t="s">
        <v>557</v>
      </c>
      <c r="F112" s="444">
        <v>8.15</v>
      </c>
      <c r="G112" s="444">
        <v>5</v>
      </c>
      <c r="H112" s="444">
        <v>9.1999999999999993</v>
      </c>
      <c r="I112" s="445">
        <v>14</v>
      </c>
      <c r="J112" s="445" t="s">
        <v>892</v>
      </c>
      <c r="K112" s="520">
        <f t="shared" si="87"/>
        <v>1.0499999999999989</v>
      </c>
      <c r="L112" s="445">
        <v>100</v>
      </c>
      <c r="M112" s="521">
        <f t="shared" si="88"/>
        <v>1789.9999999999982</v>
      </c>
      <c r="N112" s="445">
        <v>1800</v>
      </c>
      <c r="O112" s="522" t="s">
        <v>556</v>
      </c>
      <c r="P112" s="524">
        <v>44292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17">
        <v>6</v>
      </c>
      <c r="B113" s="467">
        <v>44292</v>
      </c>
      <c r="C113" s="518"/>
      <c r="D113" s="446" t="s">
        <v>866</v>
      </c>
      <c r="E113" s="519" t="s">
        <v>557</v>
      </c>
      <c r="F113" s="444">
        <v>65</v>
      </c>
      <c r="G113" s="444">
        <v>28</v>
      </c>
      <c r="H113" s="444">
        <v>82</v>
      </c>
      <c r="I113" s="445">
        <v>140</v>
      </c>
      <c r="J113" s="445" t="s">
        <v>888</v>
      </c>
      <c r="K113" s="520">
        <f t="shared" si="87"/>
        <v>17</v>
      </c>
      <c r="L113" s="445">
        <v>100</v>
      </c>
      <c r="M113" s="521">
        <f t="shared" si="88"/>
        <v>1175</v>
      </c>
      <c r="N113" s="445">
        <v>75</v>
      </c>
      <c r="O113" s="522" t="s">
        <v>556</v>
      </c>
      <c r="P113" s="524">
        <v>44292</v>
      </c>
      <c r="Q113" s="363"/>
      <c r="R113" s="324" t="s">
        <v>792</v>
      </c>
      <c r="S113" s="37"/>
      <c r="Y113" s="37"/>
      <c r="Z113" s="37"/>
    </row>
    <row r="114" spans="1:26" s="369" customFormat="1" ht="13.9" customHeight="1">
      <c r="A114" s="517">
        <v>7</v>
      </c>
      <c r="B114" s="467">
        <v>44292</v>
      </c>
      <c r="C114" s="518"/>
      <c r="D114" s="446" t="s">
        <v>885</v>
      </c>
      <c r="E114" s="519" t="s">
        <v>557</v>
      </c>
      <c r="F114" s="444">
        <v>85</v>
      </c>
      <c r="G114" s="444">
        <v>40</v>
      </c>
      <c r="H114" s="444">
        <v>100</v>
      </c>
      <c r="I114" s="445" t="s">
        <v>886</v>
      </c>
      <c r="J114" s="445" t="s">
        <v>887</v>
      </c>
      <c r="K114" s="520">
        <f t="shared" si="87"/>
        <v>15</v>
      </c>
      <c r="L114" s="445">
        <v>100</v>
      </c>
      <c r="M114" s="521">
        <f t="shared" si="88"/>
        <v>1025</v>
      </c>
      <c r="N114" s="445">
        <v>75</v>
      </c>
      <c r="O114" s="522" t="s">
        <v>556</v>
      </c>
      <c r="P114" s="524">
        <v>44292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08">
        <v>8</v>
      </c>
      <c r="B115" s="472">
        <v>44293</v>
      </c>
      <c r="C115" s="479"/>
      <c r="D115" s="459" t="s">
        <v>901</v>
      </c>
      <c r="E115" s="480" t="s">
        <v>557</v>
      </c>
      <c r="F115" s="460">
        <v>72</v>
      </c>
      <c r="G115" s="460">
        <v>30</v>
      </c>
      <c r="H115" s="460">
        <v>30</v>
      </c>
      <c r="I115" s="461" t="s">
        <v>886</v>
      </c>
      <c r="J115" s="461" t="s">
        <v>902</v>
      </c>
      <c r="K115" s="506">
        <f>H115-F115</f>
        <v>-42</v>
      </c>
      <c r="L115" s="461">
        <v>100</v>
      </c>
      <c r="M115" s="498">
        <f t="shared" si="88"/>
        <v>-3250</v>
      </c>
      <c r="N115" s="461">
        <v>75</v>
      </c>
      <c r="O115" s="499" t="s">
        <v>620</v>
      </c>
      <c r="P115" s="503">
        <v>44293</v>
      </c>
      <c r="Q115" s="363"/>
      <c r="R115" s="324" t="s">
        <v>792</v>
      </c>
      <c r="S115" s="37"/>
      <c r="Y115" s="37"/>
      <c r="Z115" s="37"/>
    </row>
    <row r="116" spans="1:26" s="369" customFormat="1" ht="13.9" customHeight="1">
      <c r="A116" s="517">
        <v>9</v>
      </c>
      <c r="B116" s="467">
        <v>44293</v>
      </c>
      <c r="C116" s="518"/>
      <c r="D116" s="446" t="s">
        <v>903</v>
      </c>
      <c r="E116" s="519" t="s">
        <v>557</v>
      </c>
      <c r="F116" s="444">
        <v>330</v>
      </c>
      <c r="G116" s="444">
        <v>70</v>
      </c>
      <c r="H116" s="444">
        <v>390</v>
      </c>
      <c r="I116" s="445">
        <v>600</v>
      </c>
      <c r="J116" s="445" t="s">
        <v>787</v>
      </c>
      <c r="K116" s="520">
        <f>H116-F116</f>
        <v>60</v>
      </c>
      <c r="L116" s="445">
        <v>100</v>
      </c>
      <c r="M116" s="521">
        <f t="shared" si="88"/>
        <v>1400</v>
      </c>
      <c r="N116" s="445">
        <v>25</v>
      </c>
      <c r="O116" s="522" t="s">
        <v>556</v>
      </c>
      <c r="P116" s="524">
        <v>44293</v>
      </c>
      <c r="Q116" s="363"/>
      <c r="R116" s="324" t="s">
        <v>559</v>
      </c>
      <c r="S116" s="37"/>
      <c r="Y116" s="37"/>
      <c r="Z116" s="37"/>
    </row>
    <row r="117" spans="1:26" s="369" customFormat="1" ht="13.9" customHeight="1">
      <c r="A117" s="508">
        <v>10</v>
      </c>
      <c r="B117" s="472">
        <v>44293</v>
      </c>
      <c r="C117" s="479"/>
      <c r="D117" s="459" t="s">
        <v>903</v>
      </c>
      <c r="E117" s="480" t="s">
        <v>557</v>
      </c>
      <c r="F117" s="460">
        <v>330</v>
      </c>
      <c r="G117" s="460">
        <v>70</v>
      </c>
      <c r="H117" s="460">
        <v>130</v>
      </c>
      <c r="I117" s="461">
        <v>600</v>
      </c>
      <c r="J117" s="461" t="s">
        <v>904</v>
      </c>
      <c r="K117" s="506">
        <f>H117-F117</f>
        <v>-200</v>
      </c>
      <c r="L117" s="461">
        <v>100</v>
      </c>
      <c r="M117" s="498">
        <f t="shared" ref="M117:M119" si="89">(K117*N117)-L117</f>
        <v>-5100</v>
      </c>
      <c r="N117" s="461">
        <v>25</v>
      </c>
      <c r="O117" s="499" t="s">
        <v>620</v>
      </c>
      <c r="P117" s="503">
        <v>44293</v>
      </c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17">
        <v>11</v>
      </c>
      <c r="B118" s="467">
        <v>44293</v>
      </c>
      <c r="C118" s="518"/>
      <c r="D118" s="446" t="s">
        <v>884</v>
      </c>
      <c r="E118" s="519" t="s">
        <v>557</v>
      </c>
      <c r="F118" s="444">
        <v>7.15</v>
      </c>
      <c r="G118" s="444">
        <v>4</v>
      </c>
      <c r="H118" s="444">
        <v>8.15</v>
      </c>
      <c r="I118" s="445">
        <v>12</v>
      </c>
      <c r="J118" s="445" t="s">
        <v>911</v>
      </c>
      <c r="K118" s="520">
        <f t="shared" ref="K118:K120" si="90">H118-F118</f>
        <v>1</v>
      </c>
      <c r="L118" s="445">
        <v>100</v>
      </c>
      <c r="M118" s="521">
        <f t="shared" si="89"/>
        <v>1700</v>
      </c>
      <c r="N118" s="445">
        <v>1800</v>
      </c>
      <c r="O118" s="522" t="s">
        <v>556</v>
      </c>
      <c r="P118" s="524">
        <v>44294</v>
      </c>
      <c r="Q118" s="363"/>
      <c r="R118" s="324" t="s">
        <v>792</v>
      </c>
      <c r="S118" s="37"/>
      <c r="Y118" s="37"/>
      <c r="Z118" s="37"/>
    </row>
    <row r="119" spans="1:26" s="369" customFormat="1" ht="13.9" customHeight="1">
      <c r="A119" s="517">
        <v>12</v>
      </c>
      <c r="B119" s="467">
        <v>44294</v>
      </c>
      <c r="C119" s="518"/>
      <c r="D119" s="446" t="s">
        <v>921</v>
      </c>
      <c r="E119" s="519" t="s">
        <v>557</v>
      </c>
      <c r="F119" s="444">
        <v>28</v>
      </c>
      <c r="G119" s="444"/>
      <c r="H119" s="444">
        <v>44</v>
      </c>
      <c r="I119" s="445">
        <v>70</v>
      </c>
      <c r="J119" s="445" t="s">
        <v>922</v>
      </c>
      <c r="K119" s="520">
        <f t="shared" si="90"/>
        <v>16</v>
      </c>
      <c r="L119" s="445">
        <v>100</v>
      </c>
      <c r="M119" s="521">
        <f t="shared" si="89"/>
        <v>1100</v>
      </c>
      <c r="N119" s="445">
        <v>75</v>
      </c>
      <c r="O119" s="522" t="s">
        <v>556</v>
      </c>
      <c r="P119" s="524">
        <v>44294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17">
        <v>13</v>
      </c>
      <c r="B120" s="467">
        <v>44294</v>
      </c>
      <c r="C120" s="518"/>
      <c r="D120" s="446" t="s">
        <v>921</v>
      </c>
      <c r="E120" s="519" t="s">
        <v>557</v>
      </c>
      <c r="F120" s="444">
        <v>17</v>
      </c>
      <c r="G120" s="444"/>
      <c r="H120" s="444">
        <v>33</v>
      </c>
      <c r="I120" s="445">
        <v>50</v>
      </c>
      <c r="J120" s="445" t="s">
        <v>922</v>
      </c>
      <c r="K120" s="520">
        <f t="shared" si="90"/>
        <v>16</v>
      </c>
      <c r="L120" s="445">
        <v>100</v>
      </c>
      <c r="M120" s="521">
        <f t="shared" ref="M120:M122" si="91">(K120*N120)-L120</f>
        <v>1100</v>
      </c>
      <c r="N120" s="445">
        <v>75</v>
      </c>
      <c r="O120" s="522" t="s">
        <v>556</v>
      </c>
      <c r="P120" s="524">
        <v>44294</v>
      </c>
      <c r="Q120" s="363"/>
      <c r="R120" s="324" t="s">
        <v>792</v>
      </c>
      <c r="S120" s="37"/>
      <c r="Y120" s="37"/>
      <c r="Z120" s="37"/>
    </row>
    <row r="121" spans="1:26" s="369" customFormat="1" ht="13.9" customHeight="1">
      <c r="A121" s="517">
        <v>14</v>
      </c>
      <c r="B121" s="467">
        <v>44294</v>
      </c>
      <c r="C121" s="518"/>
      <c r="D121" s="446" t="s">
        <v>923</v>
      </c>
      <c r="E121" s="519" t="s">
        <v>557</v>
      </c>
      <c r="F121" s="444">
        <v>7.1</v>
      </c>
      <c r="G121" s="444">
        <v>5.5</v>
      </c>
      <c r="H121" s="444">
        <v>7.85</v>
      </c>
      <c r="I121" s="445" t="s">
        <v>924</v>
      </c>
      <c r="J121" s="445" t="s">
        <v>928</v>
      </c>
      <c r="K121" s="520">
        <f t="shared" ref="K121:K122" si="92">H121-F121</f>
        <v>0.75</v>
      </c>
      <c r="L121" s="445">
        <v>100</v>
      </c>
      <c r="M121" s="521">
        <f t="shared" si="91"/>
        <v>2150</v>
      </c>
      <c r="N121" s="445">
        <v>3000</v>
      </c>
      <c r="O121" s="522" t="s">
        <v>556</v>
      </c>
      <c r="P121" s="443">
        <v>44295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17">
        <v>15</v>
      </c>
      <c r="B122" s="467">
        <v>44295</v>
      </c>
      <c r="C122" s="518"/>
      <c r="D122" s="446" t="s">
        <v>923</v>
      </c>
      <c r="E122" s="519" t="s">
        <v>557</v>
      </c>
      <c r="F122" s="444">
        <v>7.1</v>
      </c>
      <c r="G122" s="444">
        <v>5.5</v>
      </c>
      <c r="H122" s="444">
        <v>8.0500000000000007</v>
      </c>
      <c r="I122" s="445" t="s">
        <v>924</v>
      </c>
      <c r="J122" s="445" t="s">
        <v>940</v>
      </c>
      <c r="K122" s="520">
        <f t="shared" si="92"/>
        <v>0.95000000000000107</v>
      </c>
      <c r="L122" s="445">
        <v>100</v>
      </c>
      <c r="M122" s="521">
        <f t="shared" si="91"/>
        <v>2750.0000000000032</v>
      </c>
      <c r="N122" s="445">
        <v>3000</v>
      </c>
      <c r="O122" s="522" t="s">
        <v>556</v>
      </c>
      <c r="P122" s="524">
        <v>44295</v>
      </c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38">
        <v>16</v>
      </c>
      <c r="B123" s="472">
        <v>44295</v>
      </c>
      <c r="C123" s="479"/>
      <c r="D123" s="459" t="s">
        <v>929</v>
      </c>
      <c r="E123" s="480" t="s">
        <v>557</v>
      </c>
      <c r="F123" s="460">
        <v>35.5</v>
      </c>
      <c r="G123" s="460">
        <v>25.5</v>
      </c>
      <c r="H123" s="460">
        <v>20</v>
      </c>
      <c r="I123" s="507" t="s">
        <v>930</v>
      </c>
      <c r="J123" s="461" t="s">
        <v>946</v>
      </c>
      <c r="K123" s="529">
        <f t="shared" ref="K123" si="93">H123-F123</f>
        <v>-15.5</v>
      </c>
      <c r="L123" s="461">
        <v>100</v>
      </c>
      <c r="M123" s="498">
        <f t="shared" ref="M123:M124" si="94">(K123*N123)-L123</f>
        <v>-8625</v>
      </c>
      <c r="N123" s="461">
        <v>550</v>
      </c>
      <c r="O123" s="499" t="s">
        <v>620</v>
      </c>
      <c r="P123" s="536">
        <v>44298</v>
      </c>
      <c r="Q123" s="363"/>
      <c r="R123" s="324" t="s">
        <v>792</v>
      </c>
      <c r="S123" s="37"/>
      <c r="Y123" s="37"/>
      <c r="Z123" s="37"/>
    </row>
    <row r="124" spans="1:26" s="369" customFormat="1" ht="13.9" customHeight="1">
      <c r="A124" s="538">
        <v>17</v>
      </c>
      <c r="B124" s="472">
        <v>44299</v>
      </c>
      <c r="C124" s="479"/>
      <c r="D124" s="459" t="s">
        <v>950</v>
      </c>
      <c r="E124" s="480" t="s">
        <v>557</v>
      </c>
      <c r="F124" s="460">
        <v>54</v>
      </c>
      <c r="G124" s="460">
        <v>5</v>
      </c>
      <c r="H124" s="460">
        <v>12.5</v>
      </c>
      <c r="I124" s="461">
        <v>110</v>
      </c>
      <c r="J124" s="461" t="s">
        <v>962</v>
      </c>
      <c r="K124" s="558">
        <f>H124-F124</f>
        <v>-41.5</v>
      </c>
      <c r="L124" s="461">
        <v>100</v>
      </c>
      <c r="M124" s="498">
        <f t="shared" si="94"/>
        <v>-3212.5</v>
      </c>
      <c r="N124" s="461">
        <v>75</v>
      </c>
      <c r="O124" s="499" t="s">
        <v>620</v>
      </c>
      <c r="P124" s="536">
        <v>44301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38">
        <v>18</v>
      </c>
      <c r="B125" s="472">
        <v>44299</v>
      </c>
      <c r="C125" s="479"/>
      <c r="D125" s="459" t="s">
        <v>951</v>
      </c>
      <c r="E125" s="480" t="s">
        <v>557</v>
      </c>
      <c r="F125" s="460">
        <v>310</v>
      </c>
      <c r="G125" s="460">
        <v>90</v>
      </c>
      <c r="H125" s="460">
        <v>160</v>
      </c>
      <c r="I125" s="507" t="s">
        <v>952</v>
      </c>
      <c r="J125" s="461" t="s">
        <v>953</v>
      </c>
      <c r="K125" s="544">
        <f>H125-F125</f>
        <v>-150</v>
      </c>
      <c r="L125" s="461">
        <v>100</v>
      </c>
      <c r="M125" s="498">
        <f t="shared" ref="M125:M126" si="95">(K125*N125)-L125</f>
        <v>-3850</v>
      </c>
      <c r="N125" s="461">
        <v>25</v>
      </c>
      <c r="O125" s="499" t="s">
        <v>620</v>
      </c>
      <c r="P125" s="503">
        <v>44299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45">
        <v>19</v>
      </c>
      <c r="B126" s="467">
        <v>44299</v>
      </c>
      <c r="C126" s="518"/>
      <c r="D126" s="446" t="s">
        <v>954</v>
      </c>
      <c r="E126" s="519" t="s">
        <v>557</v>
      </c>
      <c r="F126" s="444">
        <v>30</v>
      </c>
      <c r="G126" s="444">
        <v>22</v>
      </c>
      <c r="H126" s="444">
        <v>34.5</v>
      </c>
      <c r="I126" s="445" t="s">
        <v>955</v>
      </c>
      <c r="J126" s="445" t="s">
        <v>958</v>
      </c>
      <c r="K126" s="520">
        <f t="shared" ref="K126" si="96">H126-F126</f>
        <v>4.5</v>
      </c>
      <c r="L126" s="445">
        <v>100</v>
      </c>
      <c r="M126" s="521">
        <f t="shared" si="95"/>
        <v>2600</v>
      </c>
      <c r="N126" s="445">
        <v>600</v>
      </c>
      <c r="O126" s="522" t="s">
        <v>556</v>
      </c>
      <c r="P126" s="524">
        <v>44299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45">
        <v>20</v>
      </c>
      <c r="B127" s="467">
        <v>44299</v>
      </c>
      <c r="C127" s="518"/>
      <c r="D127" s="446" t="s">
        <v>954</v>
      </c>
      <c r="E127" s="519" t="s">
        <v>557</v>
      </c>
      <c r="F127" s="444">
        <v>29.5</v>
      </c>
      <c r="G127" s="444">
        <v>22</v>
      </c>
      <c r="H127" s="444">
        <v>34.5</v>
      </c>
      <c r="I127" s="445" t="s">
        <v>955</v>
      </c>
      <c r="J127" s="445" t="s">
        <v>959</v>
      </c>
      <c r="K127" s="520">
        <f t="shared" ref="K127" si="97">H127-F127</f>
        <v>5</v>
      </c>
      <c r="L127" s="445">
        <v>100</v>
      </c>
      <c r="M127" s="521">
        <f t="shared" ref="M127" si="98">(K127*N127)-L127</f>
        <v>2900</v>
      </c>
      <c r="N127" s="445">
        <v>600</v>
      </c>
      <c r="O127" s="522" t="s">
        <v>556</v>
      </c>
      <c r="P127" s="524">
        <v>44299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45">
        <v>21</v>
      </c>
      <c r="B128" s="467">
        <v>44299</v>
      </c>
      <c r="C128" s="518"/>
      <c r="D128" s="446" t="s">
        <v>956</v>
      </c>
      <c r="E128" s="519" t="s">
        <v>557</v>
      </c>
      <c r="F128" s="444">
        <v>34</v>
      </c>
      <c r="G128" s="444">
        <v>20</v>
      </c>
      <c r="H128" s="444">
        <v>41</v>
      </c>
      <c r="I128" s="445">
        <v>60</v>
      </c>
      <c r="J128" s="445" t="s">
        <v>957</v>
      </c>
      <c r="K128" s="520">
        <f t="shared" ref="K128" si="99">H128-F128</f>
        <v>7</v>
      </c>
      <c r="L128" s="445">
        <v>100</v>
      </c>
      <c r="M128" s="521">
        <f t="shared" ref="M128" si="100">(K128*N128)-L128</f>
        <v>2000</v>
      </c>
      <c r="N128" s="445">
        <v>300</v>
      </c>
      <c r="O128" s="522" t="s">
        <v>556</v>
      </c>
      <c r="P128" s="524">
        <v>44299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45">
        <v>22</v>
      </c>
      <c r="B129" s="467">
        <v>44301</v>
      </c>
      <c r="C129" s="518"/>
      <c r="D129" s="446" t="s">
        <v>956</v>
      </c>
      <c r="E129" s="519" t="s">
        <v>557</v>
      </c>
      <c r="F129" s="444">
        <v>39</v>
      </c>
      <c r="G129" s="444">
        <v>25</v>
      </c>
      <c r="H129" s="444">
        <v>46</v>
      </c>
      <c r="I129" s="445">
        <v>60</v>
      </c>
      <c r="J129" s="445" t="s">
        <v>957</v>
      </c>
      <c r="K129" s="520">
        <f t="shared" ref="K129" si="101">H129-F129</f>
        <v>7</v>
      </c>
      <c r="L129" s="445">
        <v>100</v>
      </c>
      <c r="M129" s="521">
        <f t="shared" ref="M129" si="102">(K129*N129)-L129</f>
        <v>2000</v>
      </c>
      <c r="N129" s="445">
        <v>300</v>
      </c>
      <c r="O129" s="522" t="s">
        <v>556</v>
      </c>
      <c r="P129" s="443">
        <v>44302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45">
        <v>23</v>
      </c>
      <c r="B130" s="467">
        <v>44301</v>
      </c>
      <c r="C130" s="518"/>
      <c r="D130" s="446" t="s">
        <v>929</v>
      </c>
      <c r="E130" s="519" t="s">
        <v>557</v>
      </c>
      <c r="F130" s="444">
        <v>17.5</v>
      </c>
      <c r="G130" s="444">
        <v>9</v>
      </c>
      <c r="H130" s="444">
        <v>21</v>
      </c>
      <c r="I130" s="445" t="s">
        <v>965</v>
      </c>
      <c r="J130" s="445" t="s">
        <v>966</v>
      </c>
      <c r="K130" s="520">
        <f t="shared" ref="K130" si="103">H130-F130</f>
        <v>3.5</v>
      </c>
      <c r="L130" s="445">
        <v>100</v>
      </c>
      <c r="M130" s="521">
        <f t="shared" ref="M130:M131" si="104">(K130*N130)-L130</f>
        <v>1825</v>
      </c>
      <c r="N130" s="445">
        <v>550</v>
      </c>
      <c r="O130" s="522" t="s">
        <v>556</v>
      </c>
      <c r="P130" s="524">
        <v>44301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38">
        <v>24</v>
      </c>
      <c r="B131" s="472">
        <v>44301</v>
      </c>
      <c r="C131" s="479"/>
      <c r="D131" s="459" t="s">
        <v>967</v>
      </c>
      <c r="E131" s="480" t="s">
        <v>557</v>
      </c>
      <c r="F131" s="460">
        <v>27</v>
      </c>
      <c r="G131" s="460"/>
      <c r="H131" s="460">
        <v>0</v>
      </c>
      <c r="I131" s="461">
        <v>70</v>
      </c>
      <c r="J131" s="461" t="s">
        <v>968</v>
      </c>
      <c r="K131" s="558">
        <f>H131-F131</f>
        <v>-27</v>
      </c>
      <c r="L131" s="461">
        <v>100</v>
      </c>
      <c r="M131" s="498">
        <f t="shared" si="104"/>
        <v>-2125</v>
      </c>
      <c r="N131" s="461">
        <v>75</v>
      </c>
      <c r="O131" s="499" t="s">
        <v>620</v>
      </c>
      <c r="P131" s="503">
        <v>44301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45">
        <v>25</v>
      </c>
      <c r="B132" s="467">
        <v>44302</v>
      </c>
      <c r="C132" s="518"/>
      <c r="D132" s="446" t="s">
        <v>972</v>
      </c>
      <c r="E132" s="519" t="s">
        <v>557</v>
      </c>
      <c r="F132" s="444">
        <v>25</v>
      </c>
      <c r="G132" s="444">
        <v>14</v>
      </c>
      <c r="H132" s="444">
        <v>30</v>
      </c>
      <c r="I132" s="445" t="s">
        <v>973</v>
      </c>
      <c r="J132" s="445" t="s">
        <v>959</v>
      </c>
      <c r="K132" s="520">
        <f t="shared" ref="K132" si="105">H132-F132</f>
        <v>5</v>
      </c>
      <c r="L132" s="445">
        <v>100</v>
      </c>
      <c r="M132" s="521">
        <f t="shared" ref="M132" si="106">(K132*N132)-L132</f>
        <v>2650</v>
      </c>
      <c r="N132" s="445">
        <v>550</v>
      </c>
      <c r="O132" s="522" t="s">
        <v>556</v>
      </c>
      <c r="P132" s="524">
        <v>44302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45">
        <v>26</v>
      </c>
      <c r="B133" s="467">
        <v>44302</v>
      </c>
      <c r="C133" s="518"/>
      <c r="D133" s="446" t="s">
        <v>974</v>
      </c>
      <c r="E133" s="519" t="s">
        <v>557</v>
      </c>
      <c r="F133" s="444">
        <v>61</v>
      </c>
      <c r="G133" s="444">
        <v>40</v>
      </c>
      <c r="H133" s="444">
        <v>72</v>
      </c>
      <c r="I133" s="445">
        <v>100</v>
      </c>
      <c r="J133" s="445" t="s">
        <v>979</v>
      </c>
      <c r="K133" s="520">
        <f t="shared" ref="K133:K134" si="107">H133-F133</f>
        <v>11</v>
      </c>
      <c r="L133" s="445">
        <v>100</v>
      </c>
      <c r="M133" s="521">
        <f t="shared" ref="M133:M134" si="108">(K133*N133)-L133</f>
        <v>2650</v>
      </c>
      <c r="N133" s="445">
        <v>250</v>
      </c>
      <c r="O133" s="522" t="s">
        <v>556</v>
      </c>
      <c r="P133" s="524">
        <v>44302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8">
        <v>27</v>
      </c>
      <c r="B134" s="472">
        <v>44302</v>
      </c>
      <c r="C134" s="479"/>
      <c r="D134" s="459" t="s">
        <v>975</v>
      </c>
      <c r="E134" s="480" t="s">
        <v>557</v>
      </c>
      <c r="F134" s="460">
        <v>6.75</v>
      </c>
      <c r="G134" s="460">
        <v>4.5</v>
      </c>
      <c r="H134" s="460">
        <v>4.5</v>
      </c>
      <c r="I134" s="461">
        <v>12</v>
      </c>
      <c r="J134" s="461" t="s">
        <v>986</v>
      </c>
      <c r="K134" s="559">
        <f t="shared" si="107"/>
        <v>-2.25</v>
      </c>
      <c r="L134" s="461">
        <v>100</v>
      </c>
      <c r="M134" s="498">
        <f t="shared" si="108"/>
        <v>-4262.5</v>
      </c>
      <c r="N134" s="461">
        <v>1850</v>
      </c>
      <c r="O134" s="499" t="s">
        <v>620</v>
      </c>
      <c r="P134" s="536">
        <v>44305</v>
      </c>
      <c r="Q134" s="363"/>
      <c r="R134" s="324" t="s">
        <v>792</v>
      </c>
      <c r="S134" s="37"/>
      <c r="Y134" s="37"/>
      <c r="Z134" s="37"/>
    </row>
    <row r="135" spans="1:26" s="369" customFormat="1" ht="13.9" customHeight="1">
      <c r="A135" s="538">
        <v>28</v>
      </c>
      <c r="B135" s="472">
        <v>44302</v>
      </c>
      <c r="C135" s="479"/>
      <c r="D135" s="459" t="s">
        <v>976</v>
      </c>
      <c r="E135" s="480" t="s">
        <v>557</v>
      </c>
      <c r="F135" s="460">
        <v>20.5</v>
      </c>
      <c r="G135" s="460">
        <v>13</v>
      </c>
      <c r="H135" s="460">
        <v>11</v>
      </c>
      <c r="I135" s="507" t="s">
        <v>977</v>
      </c>
      <c r="J135" s="461" t="s">
        <v>1005</v>
      </c>
      <c r="K135" s="559">
        <f t="shared" ref="K135:K136" si="109">H135-F135</f>
        <v>-9.5</v>
      </c>
      <c r="L135" s="461">
        <v>100</v>
      </c>
      <c r="M135" s="498">
        <f t="shared" ref="M135:M136" si="110">(K135*N135)-L135</f>
        <v>-5325</v>
      </c>
      <c r="N135" s="461">
        <v>550</v>
      </c>
      <c r="O135" s="499" t="s">
        <v>620</v>
      </c>
      <c r="P135" s="536">
        <v>44305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45">
        <v>29</v>
      </c>
      <c r="B136" s="467">
        <v>44302</v>
      </c>
      <c r="C136" s="518"/>
      <c r="D136" s="446" t="s">
        <v>978</v>
      </c>
      <c r="E136" s="519" t="s">
        <v>557</v>
      </c>
      <c r="F136" s="444">
        <v>16.5</v>
      </c>
      <c r="G136" s="444">
        <v>10</v>
      </c>
      <c r="H136" s="444">
        <v>18.5</v>
      </c>
      <c r="I136" s="445">
        <v>25</v>
      </c>
      <c r="J136" s="445" t="s">
        <v>1002</v>
      </c>
      <c r="K136" s="520">
        <f t="shared" si="109"/>
        <v>2</v>
      </c>
      <c r="L136" s="445">
        <v>100</v>
      </c>
      <c r="M136" s="521">
        <f t="shared" si="110"/>
        <v>1600</v>
      </c>
      <c r="N136" s="445">
        <v>850</v>
      </c>
      <c r="O136" s="522" t="s">
        <v>556</v>
      </c>
      <c r="P136" s="443">
        <v>44305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45">
        <v>30</v>
      </c>
      <c r="B137" s="467">
        <v>44305</v>
      </c>
      <c r="C137" s="518"/>
      <c r="D137" s="446" t="s">
        <v>988</v>
      </c>
      <c r="E137" s="519" t="s">
        <v>557</v>
      </c>
      <c r="F137" s="444">
        <v>12.5</v>
      </c>
      <c r="G137" s="444">
        <v>5</v>
      </c>
      <c r="H137" s="444">
        <v>16</v>
      </c>
      <c r="I137" s="445" t="s">
        <v>989</v>
      </c>
      <c r="J137" s="445" t="s">
        <v>966</v>
      </c>
      <c r="K137" s="520">
        <f t="shared" ref="K137" si="111">H137-F137</f>
        <v>3.5</v>
      </c>
      <c r="L137" s="445">
        <v>100</v>
      </c>
      <c r="M137" s="521">
        <f t="shared" ref="M137" si="112">(K137*N137)-L137</f>
        <v>2350</v>
      </c>
      <c r="N137" s="445">
        <v>700</v>
      </c>
      <c r="O137" s="522" t="s">
        <v>556</v>
      </c>
      <c r="P137" s="524">
        <v>44305</v>
      </c>
      <c r="Q137" s="363"/>
      <c r="R137" s="324" t="s">
        <v>559</v>
      </c>
      <c r="S137" s="37"/>
      <c r="Y137" s="37"/>
      <c r="Z137" s="37"/>
    </row>
    <row r="138" spans="1:26" s="369" customFormat="1" ht="13.9" customHeight="1">
      <c r="A138" s="545">
        <v>31</v>
      </c>
      <c r="B138" s="467">
        <v>44305</v>
      </c>
      <c r="C138" s="518"/>
      <c r="D138" s="446" t="s">
        <v>990</v>
      </c>
      <c r="E138" s="519" t="s">
        <v>557</v>
      </c>
      <c r="F138" s="444">
        <v>92.5</v>
      </c>
      <c r="G138" s="444">
        <v>52</v>
      </c>
      <c r="H138" s="444">
        <v>112</v>
      </c>
      <c r="I138" s="445">
        <v>200</v>
      </c>
      <c r="J138" s="445" t="s">
        <v>1001</v>
      </c>
      <c r="K138" s="520">
        <f t="shared" ref="K138" si="113">H138-F138</f>
        <v>19.5</v>
      </c>
      <c r="L138" s="445">
        <v>100</v>
      </c>
      <c r="M138" s="521">
        <f t="shared" ref="M138" si="114">(K138*N138)-L138</f>
        <v>1362.5</v>
      </c>
      <c r="N138" s="445">
        <v>75</v>
      </c>
      <c r="O138" s="522" t="s">
        <v>556</v>
      </c>
      <c r="P138" s="524">
        <v>44305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45">
        <v>32</v>
      </c>
      <c r="B139" s="467">
        <v>44305</v>
      </c>
      <c r="C139" s="518"/>
      <c r="D139" s="446" t="s">
        <v>988</v>
      </c>
      <c r="E139" s="519" t="s">
        <v>557</v>
      </c>
      <c r="F139" s="444">
        <v>13.5</v>
      </c>
      <c r="G139" s="444">
        <v>5</v>
      </c>
      <c r="H139" s="444">
        <v>17</v>
      </c>
      <c r="I139" s="445" t="s">
        <v>989</v>
      </c>
      <c r="J139" s="445" t="s">
        <v>966</v>
      </c>
      <c r="K139" s="520">
        <f t="shared" ref="K139" si="115">H139-F139</f>
        <v>3.5</v>
      </c>
      <c r="L139" s="445">
        <v>100</v>
      </c>
      <c r="M139" s="521">
        <f t="shared" ref="M139:M141" si="116">(K139*N139)-L139</f>
        <v>2350</v>
      </c>
      <c r="N139" s="445">
        <v>700</v>
      </c>
      <c r="O139" s="522" t="s">
        <v>556</v>
      </c>
      <c r="P139" s="524">
        <v>44305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38">
        <v>33</v>
      </c>
      <c r="B140" s="472">
        <v>44305</v>
      </c>
      <c r="C140" s="479"/>
      <c r="D140" s="459" t="s">
        <v>991</v>
      </c>
      <c r="E140" s="480" t="s">
        <v>557</v>
      </c>
      <c r="F140" s="460">
        <v>90</v>
      </c>
      <c r="G140" s="460">
        <v>52</v>
      </c>
      <c r="H140" s="460">
        <v>37.5</v>
      </c>
      <c r="I140" s="461">
        <v>170</v>
      </c>
      <c r="J140" s="461" t="s">
        <v>1009</v>
      </c>
      <c r="K140" s="560">
        <f>H140-F140</f>
        <v>-52.5</v>
      </c>
      <c r="L140" s="461">
        <v>100</v>
      </c>
      <c r="M140" s="498">
        <f t="shared" si="116"/>
        <v>-4037.5</v>
      </c>
      <c r="N140" s="461">
        <v>75</v>
      </c>
      <c r="O140" s="499" t="s">
        <v>620</v>
      </c>
      <c r="P140" s="536">
        <v>44306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45">
        <v>34</v>
      </c>
      <c r="B141" s="467">
        <v>44306</v>
      </c>
      <c r="C141" s="518"/>
      <c r="D141" s="446" t="s">
        <v>1010</v>
      </c>
      <c r="E141" s="519" t="s">
        <v>557</v>
      </c>
      <c r="F141" s="444">
        <v>5</v>
      </c>
      <c r="G141" s="444">
        <v>2.2000000000000002</v>
      </c>
      <c r="H141" s="444">
        <v>6</v>
      </c>
      <c r="I141" s="445">
        <v>10</v>
      </c>
      <c r="J141" s="445" t="s">
        <v>1017</v>
      </c>
      <c r="K141" s="520">
        <f t="shared" ref="K141" si="117">H141-F141</f>
        <v>1</v>
      </c>
      <c r="L141" s="445">
        <v>100</v>
      </c>
      <c r="M141" s="521">
        <f t="shared" si="116"/>
        <v>1750</v>
      </c>
      <c r="N141" s="445">
        <v>1850</v>
      </c>
      <c r="O141" s="522" t="s">
        <v>556</v>
      </c>
      <c r="P141" s="524">
        <v>44306</v>
      </c>
      <c r="Q141" s="363"/>
      <c r="R141" s="324" t="s">
        <v>792</v>
      </c>
      <c r="S141" s="37"/>
      <c r="Y141" s="37"/>
      <c r="Z141" s="37"/>
    </row>
    <row r="142" spans="1:26" s="369" customFormat="1" ht="13.9" customHeight="1">
      <c r="A142" s="545">
        <v>35</v>
      </c>
      <c r="B142" s="467">
        <v>44306</v>
      </c>
      <c r="C142" s="518"/>
      <c r="D142" s="446" t="s">
        <v>978</v>
      </c>
      <c r="E142" s="519" t="s">
        <v>557</v>
      </c>
      <c r="F142" s="444">
        <v>16</v>
      </c>
      <c r="G142" s="444">
        <v>10</v>
      </c>
      <c r="H142" s="444">
        <v>20</v>
      </c>
      <c r="I142" s="445">
        <v>25</v>
      </c>
      <c r="J142" s="445" t="s">
        <v>1015</v>
      </c>
      <c r="K142" s="520">
        <f t="shared" ref="K142:K143" si="118">H142-F142</f>
        <v>4</v>
      </c>
      <c r="L142" s="445">
        <v>100</v>
      </c>
      <c r="M142" s="521">
        <f t="shared" ref="M142:M143" si="119">(K142*N142)-L142</f>
        <v>3300</v>
      </c>
      <c r="N142" s="445">
        <v>850</v>
      </c>
      <c r="O142" s="522" t="s">
        <v>556</v>
      </c>
      <c r="P142" s="524">
        <v>44306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45">
        <v>36</v>
      </c>
      <c r="B143" s="467">
        <v>44306</v>
      </c>
      <c r="C143" s="518"/>
      <c r="D143" s="446" t="s">
        <v>1016</v>
      </c>
      <c r="E143" s="519" t="s">
        <v>557</v>
      </c>
      <c r="F143" s="444">
        <v>6.5</v>
      </c>
      <c r="G143" s="444">
        <v>3.6</v>
      </c>
      <c r="H143" s="444">
        <v>8</v>
      </c>
      <c r="I143" s="445">
        <v>12</v>
      </c>
      <c r="J143" s="445" t="s">
        <v>1038</v>
      </c>
      <c r="K143" s="520">
        <f t="shared" si="118"/>
        <v>1.5</v>
      </c>
      <c r="L143" s="445">
        <v>100</v>
      </c>
      <c r="M143" s="521">
        <f t="shared" si="119"/>
        <v>12.5</v>
      </c>
      <c r="N143" s="445">
        <v>75</v>
      </c>
      <c r="O143" s="522" t="s">
        <v>556</v>
      </c>
      <c r="P143" s="443">
        <v>44308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45">
        <v>37</v>
      </c>
      <c r="B144" s="467">
        <v>44306</v>
      </c>
      <c r="C144" s="518"/>
      <c r="D144" s="446" t="s">
        <v>1018</v>
      </c>
      <c r="E144" s="519" t="s">
        <v>557</v>
      </c>
      <c r="F144" s="444">
        <v>31.5</v>
      </c>
      <c r="G144" s="444"/>
      <c r="H144" s="444">
        <v>39</v>
      </c>
      <c r="I144" s="445" t="s">
        <v>1019</v>
      </c>
      <c r="J144" s="445" t="s">
        <v>1039</v>
      </c>
      <c r="K144" s="520">
        <f t="shared" ref="K144" si="120">H144-F144</f>
        <v>7.5</v>
      </c>
      <c r="L144" s="445">
        <v>100</v>
      </c>
      <c r="M144" s="521">
        <f t="shared" ref="M144" si="121">(K144*N144)-L144</f>
        <v>462.5</v>
      </c>
      <c r="N144" s="445">
        <v>75</v>
      </c>
      <c r="O144" s="522" t="s">
        <v>556</v>
      </c>
      <c r="P144" s="443">
        <v>44308</v>
      </c>
      <c r="Q144" s="363"/>
      <c r="R144" s="324" t="s">
        <v>559</v>
      </c>
      <c r="S144" s="37"/>
      <c r="Y144" s="37"/>
      <c r="Z144" s="37"/>
    </row>
    <row r="145" spans="1:34" s="369" customFormat="1" ht="13.9" customHeight="1">
      <c r="A145" s="545">
        <v>38</v>
      </c>
      <c r="B145" s="467">
        <v>44308</v>
      </c>
      <c r="C145" s="518"/>
      <c r="D145" s="446" t="s">
        <v>1023</v>
      </c>
      <c r="E145" s="519" t="s">
        <v>557</v>
      </c>
      <c r="F145" s="444">
        <v>8.25</v>
      </c>
      <c r="G145" s="444">
        <v>3.75</v>
      </c>
      <c r="H145" s="444">
        <v>10</v>
      </c>
      <c r="I145" s="445" t="s">
        <v>1024</v>
      </c>
      <c r="J145" s="445" t="s">
        <v>1031</v>
      </c>
      <c r="K145" s="520">
        <f t="shared" ref="K145:K146" si="122">H145-F145</f>
        <v>1.75</v>
      </c>
      <c r="L145" s="445">
        <v>100</v>
      </c>
      <c r="M145" s="521">
        <f t="shared" ref="M145:M146" si="123">(K145*N145)-L145</f>
        <v>1825</v>
      </c>
      <c r="N145" s="445">
        <v>1100</v>
      </c>
      <c r="O145" s="522" t="s">
        <v>556</v>
      </c>
      <c r="P145" s="524">
        <v>44308</v>
      </c>
      <c r="Q145" s="363"/>
      <c r="R145" s="324" t="s">
        <v>559</v>
      </c>
      <c r="S145" s="37"/>
      <c r="Y145" s="37"/>
      <c r="Z145" s="37"/>
    </row>
    <row r="146" spans="1:34" s="369" customFormat="1" ht="13.9" customHeight="1">
      <c r="A146" s="538">
        <v>39</v>
      </c>
      <c r="B146" s="472">
        <v>44308</v>
      </c>
      <c r="C146" s="479"/>
      <c r="D146" s="459" t="s">
        <v>1027</v>
      </c>
      <c r="E146" s="480" t="s">
        <v>557</v>
      </c>
      <c r="F146" s="460">
        <v>19.5</v>
      </c>
      <c r="G146" s="460">
        <v>10</v>
      </c>
      <c r="H146" s="460">
        <v>11.5</v>
      </c>
      <c r="I146" s="461">
        <v>40</v>
      </c>
      <c r="J146" s="461" t="s">
        <v>1053</v>
      </c>
      <c r="K146" s="570">
        <f t="shared" si="122"/>
        <v>-8</v>
      </c>
      <c r="L146" s="461">
        <v>100</v>
      </c>
      <c r="M146" s="498">
        <f t="shared" si="123"/>
        <v>-4500</v>
      </c>
      <c r="N146" s="461">
        <v>550</v>
      </c>
      <c r="O146" s="499" t="s">
        <v>620</v>
      </c>
      <c r="P146" s="536">
        <v>44309</v>
      </c>
      <c r="Q146" s="363"/>
      <c r="R146" s="324" t="s">
        <v>792</v>
      </c>
      <c r="S146" s="37"/>
      <c r="Y146" s="37"/>
      <c r="Z146" s="37"/>
    </row>
    <row r="147" spans="1:34" s="369" customFormat="1" ht="13.9" customHeight="1">
      <c r="A147" s="538">
        <v>40</v>
      </c>
      <c r="B147" s="472">
        <v>44308</v>
      </c>
      <c r="C147" s="479"/>
      <c r="D147" s="459" t="s">
        <v>990</v>
      </c>
      <c r="E147" s="480" t="s">
        <v>557</v>
      </c>
      <c r="F147" s="460">
        <v>42</v>
      </c>
      <c r="G147" s="460">
        <v>0</v>
      </c>
      <c r="H147" s="460">
        <v>0</v>
      </c>
      <c r="I147" s="461" t="s">
        <v>1028</v>
      </c>
      <c r="J147" s="461" t="s">
        <v>902</v>
      </c>
      <c r="K147" s="569">
        <f>H147-F147</f>
        <v>-42</v>
      </c>
      <c r="L147" s="461">
        <v>100</v>
      </c>
      <c r="M147" s="498">
        <f t="shared" ref="M147:M148" si="124">(K147*N147)-L147</f>
        <v>-3250</v>
      </c>
      <c r="N147" s="461">
        <v>75</v>
      </c>
      <c r="O147" s="499" t="s">
        <v>620</v>
      </c>
      <c r="P147" s="503">
        <v>44308</v>
      </c>
      <c r="Q147" s="363"/>
      <c r="R147" s="324" t="s">
        <v>792</v>
      </c>
      <c r="S147" s="37"/>
      <c r="Y147" s="37"/>
      <c r="Z147" s="37"/>
    </row>
    <row r="148" spans="1:34" s="369" customFormat="1" ht="13.9" customHeight="1">
      <c r="A148" s="538">
        <v>41</v>
      </c>
      <c r="B148" s="472">
        <v>44308</v>
      </c>
      <c r="C148" s="479"/>
      <c r="D148" s="459" t="s">
        <v>1010</v>
      </c>
      <c r="E148" s="480" t="s">
        <v>557</v>
      </c>
      <c r="F148" s="460">
        <v>4</v>
      </c>
      <c r="G148" s="460">
        <v>1.1000000000000001</v>
      </c>
      <c r="H148" s="460">
        <v>1.1000000000000001</v>
      </c>
      <c r="I148" s="461">
        <v>10</v>
      </c>
      <c r="J148" s="461" t="s">
        <v>1064</v>
      </c>
      <c r="K148" s="571">
        <f t="shared" ref="K148" si="125">H148-F148</f>
        <v>-2.9</v>
      </c>
      <c r="L148" s="461">
        <v>100</v>
      </c>
      <c r="M148" s="498">
        <f t="shared" si="124"/>
        <v>-5465</v>
      </c>
      <c r="N148" s="461">
        <v>1850</v>
      </c>
      <c r="O148" s="499" t="s">
        <v>620</v>
      </c>
      <c r="P148" s="536">
        <v>44312</v>
      </c>
      <c r="Q148" s="363"/>
      <c r="R148" s="324" t="s">
        <v>792</v>
      </c>
      <c r="S148" s="37"/>
      <c r="Y148" s="37"/>
      <c r="Z148" s="37"/>
    </row>
    <row r="149" spans="1:34" s="369" customFormat="1" ht="13.9" customHeight="1">
      <c r="A149" s="538">
        <v>42</v>
      </c>
      <c r="B149" s="472">
        <v>44308</v>
      </c>
      <c r="C149" s="479"/>
      <c r="D149" s="459" t="s">
        <v>1032</v>
      </c>
      <c r="E149" s="480" t="s">
        <v>890</v>
      </c>
      <c r="F149" s="460">
        <v>57.5</v>
      </c>
      <c r="G149" s="460">
        <v>101</v>
      </c>
      <c r="H149" s="460">
        <v>85</v>
      </c>
      <c r="I149" s="461">
        <v>1</v>
      </c>
      <c r="J149" s="461" t="s">
        <v>1033</v>
      </c>
      <c r="K149" s="569">
        <f>H149-F149</f>
        <v>27.5</v>
      </c>
      <c r="L149" s="461">
        <v>100</v>
      </c>
      <c r="M149" s="498">
        <f t="shared" ref="M149:M151" si="126">(K149*N149)-L149</f>
        <v>587.5</v>
      </c>
      <c r="N149" s="461">
        <v>25</v>
      </c>
      <c r="O149" s="499" t="s">
        <v>620</v>
      </c>
      <c r="P149" s="503">
        <v>44308</v>
      </c>
      <c r="Q149" s="363"/>
      <c r="R149" s="324" t="s">
        <v>559</v>
      </c>
      <c r="S149" s="37"/>
      <c r="Y149" s="37"/>
      <c r="Z149" s="37"/>
    </row>
    <row r="150" spans="1:34" s="369" customFormat="1" ht="13.9" customHeight="1">
      <c r="A150" s="545">
        <v>43</v>
      </c>
      <c r="B150" s="467">
        <v>44308</v>
      </c>
      <c r="C150" s="518"/>
      <c r="D150" s="446" t="s">
        <v>1034</v>
      </c>
      <c r="E150" s="519" t="s">
        <v>557</v>
      </c>
      <c r="F150" s="444">
        <v>39</v>
      </c>
      <c r="G150" s="444">
        <v>19</v>
      </c>
      <c r="H150" s="444">
        <v>47</v>
      </c>
      <c r="I150" s="445" t="s">
        <v>1019</v>
      </c>
      <c r="J150" s="445" t="s">
        <v>1031</v>
      </c>
      <c r="K150" s="520">
        <f t="shared" ref="K150:K151" si="127">H150-F150</f>
        <v>8</v>
      </c>
      <c r="L150" s="445">
        <v>100</v>
      </c>
      <c r="M150" s="521">
        <f t="shared" si="126"/>
        <v>2300</v>
      </c>
      <c r="N150" s="445">
        <v>300</v>
      </c>
      <c r="O150" s="522" t="s">
        <v>556</v>
      </c>
      <c r="P150" s="524">
        <v>44308</v>
      </c>
      <c r="Q150" s="363"/>
      <c r="R150" s="324" t="s">
        <v>559</v>
      </c>
      <c r="S150" s="37"/>
      <c r="Y150" s="37"/>
      <c r="Z150" s="37"/>
    </row>
    <row r="151" spans="1:34" s="369" customFormat="1" ht="13.9" customHeight="1">
      <c r="A151" s="538">
        <v>44</v>
      </c>
      <c r="B151" s="472">
        <v>44308</v>
      </c>
      <c r="C151" s="479"/>
      <c r="D151" s="459" t="s">
        <v>1035</v>
      </c>
      <c r="E151" s="480" t="s">
        <v>557</v>
      </c>
      <c r="F151" s="460">
        <v>2.1</v>
      </c>
      <c r="G151" s="460">
        <v>0.95</v>
      </c>
      <c r="H151" s="460">
        <v>0.95</v>
      </c>
      <c r="I151" s="461" t="s">
        <v>1036</v>
      </c>
      <c r="J151" s="461" t="s">
        <v>1065</v>
      </c>
      <c r="K151" s="571">
        <f t="shared" si="127"/>
        <v>-1.1500000000000001</v>
      </c>
      <c r="L151" s="461">
        <v>100</v>
      </c>
      <c r="M151" s="498">
        <f t="shared" si="126"/>
        <v>-4240.0000000000009</v>
      </c>
      <c r="N151" s="461">
        <v>3600</v>
      </c>
      <c r="O151" s="499" t="s">
        <v>620</v>
      </c>
      <c r="P151" s="536">
        <v>44312</v>
      </c>
      <c r="Q151" s="363"/>
      <c r="R151" s="324" t="s">
        <v>559</v>
      </c>
      <c r="S151" s="37"/>
      <c r="Y151" s="37"/>
      <c r="Z151" s="37"/>
    </row>
    <row r="152" spans="1:34" s="369" customFormat="1" ht="13.9" customHeight="1">
      <c r="A152" s="545">
        <v>45</v>
      </c>
      <c r="B152" s="467">
        <v>44308</v>
      </c>
      <c r="C152" s="518"/>
      <c r="D152" s="446" t="s">
        <v>1023</v>
      </c>
      <c r="E152" s="519" t="s">
        <v>557</v>
      </c>
      <c r="F152" s="444">
        <v>8.1999999999999993</v>
      </c>
      <c r="G152" s="444">
        <v>3.75</v>
      </c>
      <c r="H152" s="444">
        <v>10</v>
      </c>
      <c r="I152" s="445" t="s">
        <v>1024</v>
      </c>
      <c r="J152" s="445" t="s">
        <v>1050</v>
      </c>
      <c r="K152" s="520">
        <f t="shared" ref="K152" si="128">H152-F152</f>
        <v>1.8000000000000007</v>
      </c>
      <c r="L152" s="445">
        <v>100</v>
      </c>
      <c r="M152" s="521">
        <f t="shared" ref="M152" si="129">(K152*N152)-L152</f>
        <v>1880.0000000000007</v>
      </c>
      <c r="N152" s="445">
        <v>1100</v>
      </c>
      <c r="O152" s="522" t="s">
        <v>556</v>
      </c>
      <c r="P152" s="443">
        <v>44309</v>
      </c>
      <c r="Q152" s="363"/>
      <c r="R152" s="324" t="s">
        <v>559</v>
      </c>
      <c r="S152" s="37"/>
      <c r="Y152" s="37"/>
      <c r="Z152" s="37"/>
    </row>
    <row r="153" spans="1:34" s="37" customFormat="1" ht="14.25">
      <c r="A153" s="538">
        <v>46</v>
      </c>
      <c r="B153" s="472">
        <v>44308</v>
      </c>
      <c r="C153" s="479"/>
      <c r="D153" s="459" t="s">
        <v>978</v>
      </c>
      <c r="E153" s="480" t="s">
        <v>557</v>
      </c>
      <c r="F153" s="460">
        <v>15.5</v>
      </c>
      <c r="G153" s="460">
        <v>9</v>
      </c>
      <c r="H153" s="460">
        <v>9</v>
      </c>
      <c r="I153" s="461">
        <v>25</v>
      </c>
      <c r="J153" s="461" t="s">
        <v>1049</v>
      </c>
      <c r="K153" s="570">
        <f t="shared" ref="K153:K154" si="130">H153-F153</f>
        <v>-6.5</v>
      </c>
      <c r="L153" s="461">
        <v>100</v>
      </c>
      <c r="M153" s="498">
        <f t="shared" ref="M153:M154" si="131">(K153*N153)-L153</f>
        <v>-5625</v>
      </c>
      <c r="N153" s="461">
        <v>850</v>
      </c>
      <c r="O153" s="499" t="s">
        <v>620</v>
      </c>
      <c r="P153" s="536">
        <v>44309</v>
      </c>
      <c r="Q153" s="363"/>
      <c r="R153" s="324" t="s">
        <v>792</v>
      </c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545">
        <v>47</v>
      </c>
      <c r="B154" s="467">
        <v>44309</v>
      </c>
      <c r="C154" s="518"/>
      <c r="D154" s="446" t="s">
        <v>1051</v>
      </c>
      <c r="E154" s="519" t="s">
        <v>557</v>
      </c>
      <c r="F154" s="444">
        <v>8</v>
      </c>
      <c r="G154" s="444">
        <v>3.8</v>
      </c>
      <c r="H154" s="444">
        <v>10</v>
      </c>
      <c r="I154" s="445">
        <v>16</v>
      </c>
      <c r="J154" s="445" t="s">
        <v>1050</v>
      </c>
      <c r="K154" s="520">
        <f t="shared" si="130"/>
        <v>2</v>
      </c>
      <c r="L154" s="445">
        <v>100</v>
      </c>
      <c r="M154" s="521">
        <f t="shared" si="131"/>
        <v>2650</v>
      </c>
      <c r="N154" s="445">
        <v>1375</v>
      </c>
      <c r="O154" s="522" t="s">
        <v>556</v>
      </c>
      <c r="P154" s="524">
        <v>44309</v>
      </c>
      <c r="Q154" s="363"/>
      <c r="R154" s="324" t="s">
        <v>559</v>
      </c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s="369" customFormat="1" ht="13.9" customHeight="1">
      <c r="A155" s="545">
        <v>48</v>
      </c>
      <c r="B155" s="467">
        <v>44309</v>
      </c>
      <c r="C155" s="518"/>
      <c r="D155" s="446" t="s">
        <v>1051</v>
      </c>
      <c r="E155" s="519" t="s">
        <v>557</v>
      </c>
      <c r="F155" s="444">
        <v>8</v>
      </c>
      <c r="G155" s="444">
        <v>3.8</v>
      </c>
      <c r="H155" s="444">
        <v>14</v>
      </c>
      <c r="I155" s="445">
        <v>16</v>
      </c>
      <c r="J155" s="445" t="s">
        <v>993</v>
      </c>
      <c r="K155" s="520">
        <f t="shared" ref="K155" si="132">H155-F155</f>
        <v>6</v>
      </c>
      <c r="L155" s="445">
        <v>100</v>
      </c>
      <c r="M155" s="521">
        <f t="shared" ref="M155" si="133">(K155*N155)-L155</f>
        <v>8150</v>
      </c>
      <c r="N155" s="445">
        <v>1375</v>
      </c>
      <c r="O155" s="522" t="s">
        <v>556</v>
      </c>
      <c r="P155" s="443">
        <v>44312</v>
      </c>
      <c r="Q155" s="363"/>
      <c r="R155" s="324" t="s">
        <v>559</v>
      </c>
      <c r="S155" s="37"/>
      <c r="Y155" s="37"/>
      <c r="Z155" s="37"/>
    </row>
    <row r="156" spans="1:34" s="37" customFormat="1" ht="14.25">
      <c r="A156" s="545">
        <v>49</v>
      </c>
      <c r="B156" s="467">
        <v>44309</v>
      </c>
      <c r="C156" s="518"/>
      <c r="D156" s="446" t="s">
        <v>1054</v>
      </c>
      <c r="E156" s="519" t="s">
        <v>557</v>
      </c>
      <c r="F156" s="444">
        <v>9.5</v>
      </c>
      <c r="G156" s="444">
        <v>4.75</v>
      </c>
      <c r="H156" s="444">
        <v>11.75</v>
      </c>
      <c r="I156" s="445" t="s">
        <v>1055</v>
      </c>
      <c r="J156" s="445" t="s">
        <v>1056</v>
      </c>
      <c r="K156" s="520">
        <f t="shared" ref="K156" si="134">H156-F156</f>
        <v>2.25</v>
      </c>
      <c r="L156" s="445">
        <v>100</v>
      </c>
      <c r="M156" s="521">
        <f t="shared" ref="M156" si="135">(K156*N156)-L156</f>
        <v>2375</v>
      </c>
      <c r="N156" s="445">
        <v>1100</v>
      </c>
      <c r="O156" s="522" t="s">
        <v>556</v>
      </c>
      <c r="P156" s="524">
        <v>44309</v>
      </c>
      <c r="Q156" s="363"/>
      <c r="R156" s="324" t="s">
        <v>559</v>
      </c>
      <c r="Z156" s="369"/>
      <c r="AA156" s="369"/>
      <c r="AB156" s="369"/>
      <c r="AC156" s="369"/>
      <c r="AD156" s="369"/>
      <c r="AE156" s="369"/>
      <c r="AF156" s="369"/>
      <c r="AG156" s="369"/>
      <c r="AH156" s="369"/>
    </row>
    <row r="157" spans="1:34" s="37" customFormat="1" ht="14.25">
      <c r="A157" s="545">
        <v>50</v>
      </c>
      <c r="B157" s="467">
        <v>44309</v>
      </c>
      <c r="C157" s="518"/>
      <c r="D157" s="446" t="s">
        <v>1034</v>
      </c>
      <c r="E157" s="519" t="s">
        <v>557</v>
      </c>
      <c r="F157" s="444">
        <v>31</v>
      </c>
      <c r="G157" s="444">
        <v>13</v>
      </c>
      <c r="H157" s="444">
        <v>37.5</v>
      </c>
      <c r="I157" s="445">
        <v>60</v>
      </c>
      <c r="J157" s="445" t="s">
        <v>883</v>
      </c>
      <c r="K157" s="520">
        <f t="shared" ref="K157" si="136">H157-F157</f>
        <v>6.5</v>
      </c>
      <c r="L157" s="445">
        <v>100</v>
      </c>
      <c r="M157" s="521">
        <f t="shared" ref="M157" si="137">(K157*N157)-L157</f>
        <v>1850</v>
      </c>
      <c r="N157" s="445">
        <v>300</v>
      </c>
      <c r="O157" s="522" t="s">
        <v>556</v>
      </c>
      <c r="P157" s="524">
        <v>44309</v>
      </c>
      <c r="Q157" s="363"/>
      <c r="R157" s="324" t="s">
        <v>792</v>
      </c>
      <c r="Z157" s="369"/>
      <c r="AA157" s="369"/>
      <c r="AB157" s="369"/>
      <c r="AC157" s="369"/>
      <c r="AD157" s="369"/>
      <c r="AE157" s="369"/>
      <c r="AF157" s="369"/>
      <c r="AG157" s="369"/>
      <c r="AH157" s="369"/>
    </row>
    <row r="158" spans="1:34" s="37" customFormat="1" ht="14.25">
      <c r="A158" s="545">
        <v>51</v>
      </c>
      <c r="B158" s="467">
        <v>44312</v>
      </c>
      <c r="C158" s="518"/>
      <c r="D158" s="446" t="s">
        <v>1071</v>
      </c>
      <c r="E158" s="519" t="s">
        <v>557</v>
      </c>
      <c r="F158" s="444">
        <v>100</v>
      </c>
      <c r="G158" s="444">
        <v>60</v>
      </c>
      <c r="H158" s="444">
        <v>115.5</v>
      </c>
      <c r="I158" s="445">
        <v>180</v>
      </c>
      <c r="J158" s="445" t="s">
        <v>1076</v>
      </c>
      <c r="K158" s="520">
        <f t="shared" ref="K158" si="138">H158-F158</f>
        <v>15.5</v>
      </c>
      <c r="L158" s="445">
        <v>100</v>
      </c>
      <c r="M158" s="521">
        <f t="shared" ref="M158" si="139">(K158*N158)-L158</f>
        <v>1062.5</v>
      </c>
      <c r="N158" s="445">
        <v>75</v>
      </c>
      <c r="O158" s="522" t="s">
        <v>556</v>
      </c>
      <c r="P158" s="524">
        <v>44312</v>
      </c>
      <c r="Q158" s="363"/>
      <c r="R158" s="324" t="s">
        <v>792</v>
      </c>
      <c r="Z158" s="369"/>
      <c r="AA158" s="369"/>
      <c r="AB158" s="369"/>
      <c r="AC158" s="369"/>
      <c r="AD158" s="369"/>
      <c r="AE158" s="369"/>
      <c r="AF158" s="369"/>
      <c r="AG158" s="369"/>
      <c r="AH158" s="369"/>
    </row>
    <row r="159" spans="1:34" s="37" customFormat="1" ht="14.25">
      <c r="A159" s="420"/>
      <c r="B159" s="418"/>
      <c r="C159" s="527"/>
      <c r="D159" s="528"/>
      <c r="E159" s="387"/>
      <c r="F159" s="387"/>
      <c r="G159" s="383"/>
      <c r="H159" s="383"/>
      <c r="I159" s="352"/>
      <c r="J159" s="352"/>
      <c r="K159" s="352"/>
      <c r="L159" s="352"/>
      <c r="M159" s="352"/>
      <c r="N159" s="352"/>
      <c r="O159" s="352"/>
      <c r="P159" s="352"/>
      <c r="Q159" s="363"/>
      <c r="R159" s="324"/>
      <c r="Z159" s="369"/>
      <c r="AA159" s="369"/>
      <c r="AB159" s="369"/>
      <c r="AC159" s="369"/>
      <c r="AD159" s="369"/>
      <c r="AE159" s="369"/>
      <c r="AF159" s="369"/>
      <c r="AG159" s="369"/>
      <c r="AH159" s="369"/>
    </row>
    <row r="160" spans="1:34" s="37" customFormat="1" ht="14.25">
      <c r="A160" s="420"/>
      <c r="B160" s="418"/>
      <c r="C160" s="527"/>
      <c r="D160" s="528"/>
      <c r="E160" s="387"/>
      <c r="F160" s="387"/>
      <c r="G160" s="383"/>
      <c r="H160" s="383"/>
      <c r="I160" s="352"/>
      <c r="J160" s="352"/>
      <c r="K160" s="352"/>
      <c r="L160" s="352"/>
      <c r="M160" s="352"/>
      <c r="N160" s="352"/>
      <c r="O160" s="352"/>
      <c r="P160" s="352"/>
      <c r="Q160" s="363"/>
      <c r="R160" s="324"/>
      <c r="Z160" s="369"/>
      <c r="AA160" s="369"/>
      <c r="AB160" s="369"/>
      <c r="AC160" s="369"/>
      <c r="AD160" s="369"/>
      <c r="AE160" s="369"/>
      <c r="AF160" s="369"/>
      <c r="AG160" s="369"/>
      <c r="AH160" s="369"/>
    </row>
    <row r="161" spans="1:34" s="37" customFormat="1" ht="14.25">
      <c r="A161" s="396"/>
      <c r="B161" s="527"/>
      <c r="C161" s="527"/>
      <c r="D161" s="528"/>
      <c r="E161" s="387"/>
      <c r="F161" s="387"/>
      <c r="G161" s="383"/>
      <c r="H161" s="383"/>
      <c r="I161" s="387"/>
      <c r="J161" s="352"/>
      <c r="K161" s="352"/>
      <c r="L161" s="352"/>
      <c r="M161" s="352"/>
      <c r="N161" s="352"/>
      <c r="O161" s="352"/>
      <c r="P161" s="352"/>
      <c r="Q161" s="363"/>
      <c r="R161" s="324"/>
      <c r="Z161" s="369"/>
      <c r="AA161" s="369"/>
      <c r="AB161" s="369"/>
      <c r="AC161" s="369"/>
      <c r="AD161" s="369"/>
      <c r="AE161" s="369"/>
      <c r="AF161" s="369"/>
      <c r="AG161" s="369"/>
      <c r="AH161" s="369"/>
    </row>
    <row r="162" spans="1:34" s="37" customFormat="1" ht="14.25">
      <c r="A162" s="33"/>
      <c r="B162" s="397"/>
      <c r="C162" s="397"/>
      <c r="D162" s="398"/>
      <c r="E162" s="399"/>
      <c r="F162" s="399"/>
      <c r="G162" s="400"/>
      <c r="H162" s="400"/>
      <c r="I162" s="399"/>
      <c r="J162" s="395"/>
      <c r="K162" s="395"/>
      <c r="L162" s="395"/>
      <c r="M162" s="395"/>
      <c r="N162" s="395"/>
      <c r="O162" s="395"/>
      <c r="P162" s="395"/>
      <c r="Q162" s="363"/>
      <c r="R162" s="324"/>
      <c r="Z162" s="369"/>
      <c r="AA162" s="369"/>
      <c r="AB162" s="369"/>
      <c r="AC162" s="369"/>
      <c r="AD162" s="369"/>
      <c r="AE162" s="369"/>
      <c r="AF162" s="369"/>
      <c r="AG162" s="369"/>
      <c r="AH162" s="369"/>
    </row>
    <row r="163" spans="1:34" s="37" customFormat="1" ht="14.25">
      <c r="A163" s="33"/>
      <c r="B163" s="397"/>
      <c r="C163" s="397"/>
      <c r="D163" s="398"/>
      <c r="E163" s="399"/>
      <c r="F163" s="399"/>
      <c r="G163" s="400"/>
      <c r="H163" s="400"/>
      <c r="I163" s="399"/>
      <c r="J163" s="395"/>
      <c r="K163" s="395"/>
      <c r="L163" s="395"/>
      <c r="M163" s="395"/>
      <c r="N163" s="395"/>
      <c r="O163" s="395"/>
      <c r="P163" s="395"/>
      <c r="Q163" s="363"/>
      <c r="R163" s="324"/>
      <c r="Z163" s="369"/>
      <c r="AA163" s="369"/>
      <c r="AB163" s="369"/>
      <c r="AC163" s="369"/>
      <c r="AD163" s="369"/>
      <c r="AE163" s="369"/>
      <c r="AF163" s="369"/>
      <c r="AG163" s="369"/>
      <c r="AH163" s="369"/>
    </row>
    <row r="164" spans="1:34" s="37" customFormat="1" ht="14.25">
      <c r="A164" s="33"/>
      <c r="B164" s="397"/>
      <c r="C164" s="397"/>
      <c r="D164" s="398"/>
      <c r="E164" s="399"/>
      <c r="F164" s="399"/>
      <c r="G164" s="400"/>
      <c r="H164" s="400"/>
      <c r="I164" s="399"/>
      <c r="J164" s="395"/>
      <c r="K164" s="395"/>
      <c r="L164" s="395"/>
      <c r="M164" s="395"/>
      <c r="N164" s="395"/>
      <c r="O164" s="401"/>
      <c r="P164" s="395"/>
      <c r="Q164" s="363"/>
      <c r="R164" s="324"/>
      <c r="Z164" s="369"/>
      <c r="AA164" s="369"/>
      <c r="AB164" s="369"/>
      <c r="AC164" s="369"/>
      <c r="AD164" s="369"/>
      <c r="AE164" s="369"/>
      <c r="AF164" s="369"/>
      <c r="AG164" s="369"/>
      <c r="AH164" s="369"/>
    </row>
    <row r="165" spans="1:34" s="37" customFormat="1" ht="14.25">
      <c r="A165" s="353"/>
      <c r="B165" s="354"/>
      <c r="C165" s="354"/>
      <c r="D165" s="355"/>
      <c r="E165" s="353"/>
      <c r="F165" s="370"/>
      <c r="G165" s="353"/>
      <c r="H165" s="353"/>
      <c r="I165" s="353"/>
      <c r="J165" s="354"/>
      <c r="K165" s="371"/>
      <c r="L165" s="353"/>
      <c r="M165" s="353"/>
      <c r="N165" s="353"/>
      <c r="O165" s="372"/>
      <c r="P165" s="363"/>
      <c r="Q165" s="363"/>
      <c r="R165" s="324"/>
      <c r="Z165" s="369"/>
      <c r="AA165" s="369"/>
      <c r="AB165" s="369"/>
      <c r="AC165" s="369"/>
      <c r="AD165" s="369"/>
      <c r="AE165" s="369"/>
      <c r="AF165" s="369"/>
      <c r="AG165" s="369"/>
      <c r="AH165" s="369"/>
    </row>
    <row r="166" spans="1:34" ht="15">
      <c r="A166" s="96" t="s">
        <v>575</v>
      </c>
      <c r="B166" s="97"/>
      <c r="C166" s="97"/>
      <c r="D166" s="98"/>
      <c r="E166" s="31"/>
      <c r="F166" s="29"/>
      <c r="G166" s="29"/>
      <c r="H166" s="70"/>
      <c r="I166" s="116"/>
      <c r="J166" s="117"/>
      <c r="K166" s="14"/>
      <c r="L166" s="14"/>
      <c r="M166" s="14"/>
      <c r="N166" s="8"/>
      <c r="O166" s="50"/>
      <c r="Q166" s="92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34" ht="38.25">
      <c r="A167" s="17" t="s">
        <v>16</v>
      </c>
      <c r="B167" s="18" t="s">
        <v>534</v>
      </c>
      <c r="C167" s="18"/>
      <c r="D167" s="19" t="s">
        <v>545</v>
      </c>
      <c r="E167" s="18" t="s">
        <v>546</v>
      </c>
      <c r="F167" s="18" t="s">
        <v>547</v>
      </c>
      <c r="G167" s="18" t="s">
        <v>548</v>
      </c>
      <c r="H167" s="18" t="s">
        <v>549</v>
      </c>
      <c r="I167" s="18" t="s">
        <v>550</v>
      </c>
      <c r="J167" s="17" t="s">
        <v>551</v>
      </c>
      <c r="K167" s="59" t="s">
        <v>567</v>
      </c>
      <c r="L167" s="392" t="s">
        <v>819</v>
      </c>
      <c r="M167" s="60" t="s">
        <v>818</v>
      </c>
      <c r="N167" s="18" t="s">
        <v>554</v>
      </c>
      <c r="O167" s="75" t="s">
        <v>555</v>
      </c>
      <c r="P167" s="94"/>
      <c r="Q167" s="8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34" s="369" customFormat="1" ht="14.25">
      <c r="A168" s="546">
        <v>1</v>
      </c>
      <c r="B168" s="547">
        <v>44203</v>
      </c>
      <c r="C168" s="548"/>
      <c r="D168" s="549" t="s">
        <v>480</v>
      </c>
      <c r="E168" s="550" t="s">
        <v>856</v>
      </c>
      <c r="F168" s="551">
        <v>422</v>
      </c>
      <c r="G168" s="552">
        <v>385</v>
      </c>
      <c r="H168" s="551">
        <v>422</v>
      </c>
      <c r="I168" s="553" t="s">
        <v>829</v>
      </c>
      <c r="J168" s="554" t="s">
        <v>961</v>
      </c>
      <c r="K168" s="554">
        <f t="shared" ref="K168" si="140">H168-F168</f>
        <v>0</v>
      </c>
      <c r="L168" s="555">
        <f>(F168*-0.8)/100</f>
        <v>-3.3760000000000003</v>
      </c>
      <c r="M168" s="556">
        <f t="shared" ref="M168" si="141">(K168+L168)/F168</f>
        <v>-8.0000000000000002E-3</v>
      </c>
      <c r="N168" s="554" t="s">
        <v>665</v>
      </c>
      <c r="O168" s="557">
        <v>44298</v>
      </c>
      <c r="P168" s="95"/>
      <c r="Q168" s="416"/>
      <c r="R168" s="453" t="s">
        <v>559</v>
      </c>
      <c r="S168" s="410"/>
      <c r="T168" s="410"/>
      <c r="U168" s="410"/>
      <c r="V168" s="410"/>
      <c r="W168" s="410"/>
      <c r="X168" s="410"/>
      <c r="Y168" s="410"/>
      <c r="Z168" s="410"/>
    </row>
    <row r="169" spans="1:34" s="369" customFormat="1" ht="14.25">
      <c r="A169" s="481">
        <v>2</v>
      </c>
      <c r="B169" s="482">
        <v>44238</v>
      </c>
      <c r="C169" s="483"/>
      <c r="D169" s="484" t="s">
        <v>445</v>
      </c>
      <c r="E169" s="485" t="s">
        <v>557</v>
      </c>
      <c r="F169" s="486">
        <v>1515</v>
      </c>
      <c r="G169" s="487">
        <v>1390</v>
      </c>
      <c r="H169" s="486">
        <v>1595</v>
      </c>
      <c r="I169" s="488" t="s">
        <v>838</v>
      </c>
      <c r="J169" s="489" t="s">
        <v>845</v>
      </c>
      <c r="K169" s="489">
        <f t="shared" ref="K169" si="142">H169-F169</f>
        <v>80</v>
      </c>
      <c r="L169" s="490">
        <f>(F169*-0.8)/100</f>
        <v>-12.12</v>
      </c>
      <c r="M169" s="491">
        <f t="shared" ref="M169" si="143">(K169+L169)/F169</f>
        <v>4.4805280528052799E-2</v>
      </c>
      <c r="N169" s="492" t="s">
        <v>556</v>
      </c>
      <c r="O169" s="493">
        <v>44271</v>
      </c>
      <c r="P169" s="95"/>
      <c r="Q169" s="416"/>
      <c r="R169" s="453" t="s">
        <v>559</v>
      </c>
      <c r="S169" s="410"/>
      <c r="T169" s="410"/>
      <c r="U169" s="410"/>
      <c r="V169" s="410"/>
      <c r="W169" s="410"/>
      <c r="X169" s="410"/>
      <c r="Y169" s="410"/>
      <c r="Z169" s="410"/>
    </row>
    <row r="170" spans="1:34" s="369" customFormat="1" ht="14.25">
      <c r="A170" s="511">
        <v>3</v>
      </c>
      <c r="B170" s="474">
        <v>44274</v>
      </c>
      <c r="C170" s="512"/>
      <c r="D170" s="513" t="s">
        <v>744</v>
      </c>
      <c r="E170" s="476" t="s">
        <v>557</v>
      </c>
      <c r="F170" s="444">
        <v>4070</v>
      </c>
      <c r="G170" s="477">
        <v>3750</v>
      </c>
      <c r="H170" s="444">
        <v>4530</v>
      </c>
      <c r="I170" s="478">
        <v>4800</v>
      </c>
      <c r="J170" s="514" t="s">
        <v>865</v>
      </c>
      <c r="K170" s="514">
        <f t="shared" ref="K170" si="144">H170-F170</f>
        <v>460</v>
      </c>
      <c r="L170" s="515">
        <f>(F170*-0.8)/100</f>
        <v>-32.56</v>
      </c>
      <c r="M170" s="442">
        <f t="shared" ref="M170" si="145">(K170+L170)/F170</f>
        <v>0.10502211302211302</v>
      </c>
      <c r="N170" s="516" t="s">
        <v>556</v>
      </c>
      <c r="O170" s="443">
        <v>44287</v>
      </c>
      <c r="P170" s="95"/>
      <c r="Q170" s="416"/>
      <c r="R170" s="453" t="s">
        <v>559</v>
      </c>
      <c r="S170" s="410"/>
      <c r="T170" s="410"/>
      <c r="U170" s="410"/>
      <c r="V170" s="410"/>
      <c r="W170" s="410"/>
      <c r="X170" s="410"/>
      <c r="Y170" s="410"/>
      <c r="Z170" s="410"/>
    </row>
    <row r="171" spans="1:34" s="369" customFormat="1" ht="14.25">
      <c r="A171" s="433"/>
      <c r="B171" s="373"/>
      <c r="C171" s="435"/>
      <c r="D171" s="385"/>
      <c r="E171" s="378"/>
      <c r="F171" s="387"/>
      <c r="G171" s="383"/>
      <c r="H171" s="387"/>
      <c r="I171" s="375"/>
      <c r="J171" s="414"/>
      <c r="K171" s="414"/>
      <c r="L171" s="415"/>
      <c r="M171" s="402"/>
      <c r="N171" s="379"/>
      <c r="O171" s="409"/>
      <c r="P171" s="95"/>
      <c r="Q171" s="416"/>
      <c r="R171" s="453"/>
      <c r="S171" s="410"/>
      <c r="T171" s="410"/>
      <c r="U171" s="410"/>
      <c r="V171" s="410"/>
      <c r="W171" s="410"/>
      <c r="X171" s="410"/>
      <c r="Y171" s="410"/>
      <c r="Z171" s="410"/>
    </row>
    <row r="172" spans="1:34" s="5" customFormat="1">
      <c r="A172" s="364"/>
      <c r="B172" s="365"/>
      <c r="C172" s="366"/>
      <c r="D172" s="367"/>
      <c r="E172" s="396"/>
      <c r="F172" s="396"/>
      <c r="G172" s="451"/>
      <c r="H172" s="451"/>
      <c r="I172" s="396"/>
      <c r="J172" s="452"/>
      <c r="K172" s="447"/>
      <c r="L172" s="448"/>
      <c r="M172" s="449"/>
      <c r="N172" s="450"/>
      <c r="O172" s="368"/>
      <c r="P172" s="120"/>
      <c r="Q172"/>
      <c r="R172" s="91"/>
      <c r="T172" s="54"/>
      <c r="U172" s="54"/>
      <c r="V172" s="54"/>
      <c r="W172" s="54"/>
      <c r="X172" s="54"/>
      <c r="Y172" s="54"/>
      <c r="Z172" s="54"/>
    </row>
    <row r="173" spans="1:34">
      <c r="A173" s="20" t="s">
        <v>560</v>
      </c>
      <c r="B173" s="20"/>
      <c r="C173" s="20"/>
      <c r="D173" s="20"/>
      <c r="E173" s="2"/>
      <c r="F173" s="27" t="s">
        <v>562</v>
      </c>
      <c r="G173" s="79"/>
      <c r="H173" s="79"/>
      <c r="I173" s="35"/>
      <c r="J173" s="82"/>
      <c r="K173" s="80"/>
      <c r="L173" s="81"/>
      <c r="M173" s="82"/>
      <c r="N173" s="83"/>
      <c r="O173" s="121"/>
      <c r="P173" s="8"/>
      <c r="Q173" s="13"/>
      <c r="R173" s="93"/>
      <c r="S173" s="13"/>
      <c r="T173" s="13"/>
      <c r="U173" s="13"/>
      <c r="V173" s="13"/>
      <c r="W173" s="13"/>
      <c r="X173" s="13"/>
      <c r="Y173" s="13"/>
    </row>
    <row r="174" spans="1:34">
      <c r="A174" s="26" t="s">
        <v>561</v>
      </c>
      <c r="B174" s="20"/>
      <c r="C174" s="20"/>
      <c r="D174" s="20"/>
      <c r="E174" s="29"/>
      <c r="F174" s="27" t="s">
        <v>564</v>
      </c>
      <c r="G174" s="9"/>
      <c r="H174" s="9"/>
      <c r="I174" s="9"/>
      <c r="J174" s="50"/>
      <c r="K174" s="9"/>
      <c r="L174" s="9"/>
      <c r="M174" s="9"/>
      <c r="N174" s="8"/>
      <c r="O174" s="50"/>
      <c r="Q174" s="4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34">
      <c r="A175" s="26"/>
      <c r="B175" s="20"/>
      <c r="C175" s="20"/>
      <c r="D175" s="20"/>
      <c r="E175" s="29"/>
      <c r="F175" s="27"/>
      <c r="G175" s="9"/>
      <c r="H175" s="9"/>
      <c r="I175" s="9"/>
      <c r="J175" s="50"/>
      <c r="K175" s="9"/>
      <c r="L175" s="9"/>
      <c r="M175" s="9"/>
      <c r="N175" s="8"/>
      <c r="O175" s="50"/>
      <c r="Q175" s="4"/>
      <c r="R175" s="79"/>
      <c r="S175" s="13"/>
      <c r="T175" s="13"/>
      <c r="U175" s="13"/>
      <c r="V175" s="13"/>
      <c r="W175" s="13"/>
      <c r="X175" s="13"/>
      <c r="Y175" s="13"/>
      <c r="Z175" s="13"/>
    </row>
    <row r="176" spans="1:34" ht="15">
      <c r="A176" s="8"/>
      <c r="B176" s="30" t="s">
        <v>823</v>
      </c>
      <c r="C176" s="30"/>
      <c r="D176" s="30"/>
      <c r="E176" s="30"/>
      <c r="F176" s="31"/>
      <c r="G176" s="29"/>
      <c r="H176" s="29"/>
      <c r="I176" s="70"/>
      <c r="J176" s="71"/>
      <c r="K176" s="72"/>
      <c r="L176" s="391"/>
      <c r="M176" s="9"/>
      <c r="N176" s="8"/>
      <c r="O176" s="50"/>
      <c r="Q176" s="4"/>
      <c r="R176" s="79"/>
      <c r="S176" s="13"/>
      <c r="T176" s="13"/>
      <c r="U176" s="13"/>
      <c r="V176" s="13"/>
      <c r="W176" s="13"/>
      <c r="X176" s="13"/>
      <c r="Y176" s="13"/>
      <c r="Z176" s="13"/>
    </row>
    <row r="177" spans="1:29" ht="38.25">
      <c r="A177" s="17" t="s">
        <v>16</v>
      </c>
      <c r="B177" s="18" t="s">
        <v>534</v>
      </c>
      <c r="C177" s="18"/>
      <c r="D177" s="19" t="s">
        <v>545</v>
      </c>
      <c r="E177" s="18" t="s">
        <v>546</v>
      </c>
      <c r="F177" s="18" t="s">
        <v>547</v>
      </c>
      <c r="G177" s="18" t="s">
        <v>566</v>
      </c>
      <c r="H177" s="18" t="s">
        <v>549</v>
      </c>
      <c r="I177" s="18" t="s">
        <v>550</v>
      </c>
      <c r="J177" s="73" t="s">
        <v>551</v>
      </c>
      <c r="K177" s="59" t="s">
        <v>567</v>
      </c>
      <c r="L177" s="74" t="s">
        <v>568</v>
      </c>
      <c r="M177" s="18" t="s">
        <v>569</v>
      </c>
      <c r="N177" s="392" t="s">
        <v>819</v>
      </c>
      <c r="O177" s="60" t="s">
        <v>818</v>
      </c>
      <c r="P177" s="18" t="s">
        <v>554</v>
      </c>
      <c r="Q177" s="75" t="s">
        <v>555</v>
      </c>
      <c r="R177" s="79"/>
      <c r="S177" s="13"/>
      <c r="T177" s="13"/>
      <c r="U177" s="13"/>
      <c r="V177" s="13"/>
      <c r="W177" s="13"/>
      <c r="X177" s="13"/>
      <c r="Y177" s="13"/>
      <c r="Z177" s="13"/>
    </row>
    <row r="178" spans="1:29" ht="14.25">
      <c r="A178" s="358"/>
      <c r="B178" s="373"/>
      <c r="C178" s="377"/>
      <c r="D178" s="385"/>
      <c r="E178" s="378"/>
      <c r="F178" s="403"/>
      <c r="G178" s="383"/>
      <c r="H178" s="378"/>
      <c r="I178" s="375"/>
      <c r="J178" s="414"/>
      <c r="K178" s="414"/>
      <c r="L178" s="415"/>
      <c r="M178" s="413"/>
      <c r="N178" s="415"/>
      <c r="O178" s="402"/>
      <c r="P178" s="379"/>
      <c r="Q178" s="393"/>
      <c r="R178" s="411"/>
      <c r="S178" s="401"/>
      <c r="T178" s="13"/>
      <c r="U178" s="410"/>
      <c r="V178" s="410"/>
      <c r="W178" s="410"/>
      <c r="X178" s="410"/>
      <c r="Y178" s="410"/>
      <c r="Z178" s="410"/>
      <c r="AA178" s="369"/>
      <c r="AB178" s="369"/>
      <c r="AC178" s="369"/>
    </row>
    <row r="179" spans="1:29" ht="14.25">
      <c r="A179" s="358"/>
      <c r="B179" s="373"/>
      <c r="C179" s="377"/>
      <c r="D179" s="385"/>
      <c r="E179" s="378"/>
      <c r="F179" s="403"/>
      <c r="G179" s="383"/>
      <c r="H179" s="378"/>
      <c r="I179" s="375"/>
      <c r="J179" s="414"/>
      <c r="K179" s="414"/>
      <c r="L179" s="415"/>
      <c r="M179" s="413"/>
      <c r="N179" s="415"/>
      <c r="O179" s="402"/>
      <c r="P179" s="379"/>
      <c r="Q179" s="393"/>
      <c r="R179" s="411"/>
      <c r="S179" s="401"/>
      <c r="T179" s="13"/>
      <c r="U179" s="410"/>
      <c r="V179" s="410"/>
      <c r="W179" s="410"/>
      <c r="X179" s="410"/>
      <c r="Y179" s="410"/>
      <c r="Z179" s="410"/>
      <c r="AA179" s="369"/>
      <c r="AB179" s="369"/>
      <c r="AC179" s="369"/>
    </row>
    <row r="180" spans="1:29" s="369" customFormat="1" ht="14.25">
      <c r="A180" s="358"/>
      <c r="B180" s="373"/>
      <c r="C180" s="377"/>
      <c r="D180" s="385"/>
      <c r="E180" s="378"/>
      <c r="F180" s="403"/>
      <c r="G180" s="383"/>
      <c r="H180" s="378"/>
      <c r="I180" s="375"/>
      <c r="J180" s="414"/>
      <c r="K180" s="414"/>
      <c r="L180" s="415"/>
      <c r="M180" s="413"/>
      <c r="N180" s="415"/>
      <c r="O180" s="402"/>
      <c r="P180" s="379"/>
      <c r="Q180" s="393"/>
      <c r="R180" s="408"/>
      <c r="S180" s="410"/>
      <c r="T180" s="410"/>
      <c r="U180" s="410"/>
      <c r="V180" s="410"/>
      <c r="W180" s="410"/>
      <c r="X180" s="410"/>
      <c r="Y180" s="410"/>
      <c r="Z180" s="410"/>
    </row>
    <row r="181" spans="1:29" s="369" customFormat="1" ht="14.25">
      <c r="A181" s="358"/>
      <c r="B181" s="373"/>
      <c r="C181" s="377"/>
      <c r="D181" s="385"/>
      <c r="E181" s="378"/>
      <c r="F181" s="414"/>
      <c r="G181" s="387"/>
      <c r="H181" s="378"/>
      <c r="I181" s="375"/>
      <c r="J181" s="414"/>
      <c r="K181" s="414"/>
      <c r="L181" s="415"/>
      <c r="M181" s="413"/>
      <c r="N181" s="415"/>
      <c r="O181" s="402"/>
      <c r="P181" s="379"/>
      <c r="Q181" s="393"/>
      <c r="R181" s="408"/>
      <c r="S181" s="410"/>
      <c r="T181" s="410"/>
      <c r="U181" s="410"/>
      <c r="V181" s="410"/>
      <c r="W181" s="410"/>
      <c r="X181" s="410"/>
      <c r="Y181" s="410"/>
      <c r="Z181" s="410"/>
    </row>
    <row r="182" spans="1:29" s="369" customFormat="1" ht="14.25">
      <c r="A182" s="358"/>
      <c r="B182" s="373"/>
      <c r="C182" s="377"/>
      <c r="D182" s="385"/>
      <c r="E182" s="378"/>
      <c r="F182" s="414"/>
      <c r="G182" s="387"/>
      <c r="H182" s="378"/>
      <c r="I182" s="375"/>
      <c r="J182" s="414"/>
      <c r="K182" s="414"/>
      <c r="L182" s="415"/>
      <c r="M182" s="413"/>
      <c r="N182" s="415"/>
      <c r="O182" s="402"/>
      <c r="P182" s="379"/>
      <c r="Q182" s="393"/>
      <c r="R182" s="408"/>
      <c r="S182" s="410"/>
      <c r="T182" s="410"/>
      <c r="U182" s="410"/>
      <c r="V182" s="410"/>
      <c r="W182" s="410"/>
      <c r="X182" s="410"/>
      <c r="Y182" s="410"/>
      <c r="Z182" s="410"/>
    </row>
    <row r="183" spans="1:29" s="369" customFormat="1" ht="14.25">
      <c r="A183" s="358"/>
      <c r="B183" s="373"/>
      <c r="C183" s="377"/>
      <c r="D183" s="385"/>
      <c r="E183" s="378"/>
      <c r="F183" s="403"/>
      <c r="G183" s="383"/>
      <c r="H183" s="378"/>
      <c r="I183" s="375"/>
      <c r="J183" s="414"/>
      <c r="K183" s="405"/>
      <c r="L183" s="415"/>
      <c r="M183" s="413"/>
      <c r="N183" s="415"/>
      <c r="O183" s="402"/>
      <c r="P183" s="407"/>
      <c r="Q183" s="393"/>
      <c r="R183" s="408"/>
      <c r="S183" s="410"/>
      <c r="T183" s="410"/>
      <c r="U183" s="410"/>
      <c r="V183" s="410"/>
      <c r="W183" s="410"/>
      <c r="X183" s="410"/>
      <c r="Y183" s="410"/>
      <c r="Z183" s="410"/>
    </row>
    <row r="184" spans="1:29" s="369" customFormat="1" ht="14.25">
      <c r="A184" s="358"/>
      <c r="B184" s="373"/>
      <c r="C184" s="377"/>
      <c r="D184" s="385"/>
      <c r="E184" s="378"/>
      <c r="F184" s="403"/>
      <c r="G184" s="383"/>
      <c r="H184" s="378"/>
      <c r="I184" s="375"/>
      <c r="J184" s="405"/>
      <c r="K184" s="405"/>
      <c r="L184" s="405"/>
      <c r="M184" s="405"/>
      <c r="N184" s="406"/>
      <c r="O184" s="417"/>
      <c r="P184" s="407"/>
      <c r="Q184" s="393"/>
      <c r="R184" s="408"/>
      <c r="S184" s="410"/>
      <c r="T184" s="410"/>
      <c r="U184" s="410"/>
      <c r="V184" s="410"/>
      <c r="W184" s="410"/>
      <c r="X184" s="410"/>
      <c r="Y184" s="410"/>
      <c r="Z184" s="410"/>
    </row>
    <row r="185" spans="1:29" s="369" customFormat="1" ht="14.25">
      <c r="A185" s="358"/>
      <c r="B185" s="373"/>
      <c r="C185" s="377"/>
      <c r="D185" s="385"/>
      <c r="E185" s="378"/>
      <c r="F185" s="414"/>
      <c r="G185" s="387"/>
      <c r="H185" s="378"/>
      <c r="I185" s="375"/>
      <c r="J185" s="414"/>
      <c r="K185" s="414"/>
      <c r="L185" s="415"/>
      <c r="M185" s="413"/>
      <c r="N185" s="415"/>
      <c r="O185" s="402"/>
      <c r="P185" s="379"/>
      <c r="Q185" s="393"/>
      <c r="R185" s="411"/>
      <c r="S185" s="401"/>
      <c r="T185" s="410"/>
      <c r="U185" s="410"/>
      <c r="V185" s="410"/>
      <c r="W185" s="410"/>
      <c r="X185" s="410"/>
      <c r="Y185" s="410"/>
      <c r="Z185" s="410"/>
    </row>
    <row r="186" spans="1:29" s="369" customFormat="1" ht="14.25">
      <c r="A186" s="358"/>
      <c r="B186" s="373"/>
      <c r="C186" s="377"/>
      <c r="D186" s="385"/>
      <c r="E186" s="378"/>
      <c r="F186" s="403"/>
      <c r="G186" s="383"/>
      <c r="H186" s="378"/>
      <c r="I186" s="375"/>
      <c r="J186" s="352"/>
      <c r="K186" s="352"/>
      <c r="L186" s="352"/>
      <c r="M186" s="352"/>
      <c r="N186" s="404"/>
      <c r="O186" s="402"/>
      <c r="P186" s="380"/>
      <c r="Q186" s="393"/>
      <c r="R186" s="411"/>
      <c r="S186" s="401"/>
      <c r="T186" s="410"/>
      <c r="U186" s="410"/>
      <c r="V186" s="410"/>
      <c r="W186" s="410"/>
      <c r="X186" s="410"/>
      <c r="Y186" s="410"/>
      <c r="Z186" s="410"/>
    </row>
    <row r="187" spans="1:29">
      <c r="A187" s="26"/>
      <c r="B187" s="20"/>
      <c r="C187" s="20"/>
      <c r="D187" s="20"/>
      <c r="E187" s="29"/>
      <c r="F187" s="27"/>
      <c r="G187" s="9"/>
      <c r="H187" s="9"/>
      <c r="I187" s="9"/>
      <c r="J187" s="50"/>
      <c r="K187" s="9"/>
      <c r="L187" s="9"/>
      <c r="M187" s="9"/>
      <c r="N187" s="8"/>
      <c r="O187" s="50"/>
      <c r="P187" s="4"/>
      <c r="Q187" s="8"/>
      <c r="R187" s="138"/>
      <c r="S187" s="13"/>
      <c r="T187" s="13"/>
      <c r="U187" s="13"/>
      <c r="V187" s="13"/>
      <c r="W187" s="13"/>
      <c r="X187" s="13"/>
      <c r="Y187" s="13"/>
      <c r="Z187" s="13"/>
    </row>
    <row r="188" spans="1:29">
      <c r="A188" s="26"/>
      <c r="B188" s="20"/>
      <c r="C188" s="20"/>
      <c r="D188" s="20"/>
      <c r="E188" s="29"/>
      <c r="F188" s="27"/>
      <c r="G188" s="38"/>
      <c r="H188" s="39"/>
      <c r="I188" s="79"/>
      <c r="J188" s="14"/>
      <c r="K188" s="80"/>
      <c r="L188" s="81"/>
      <c r="M188" s="82"/>
      <c r="N188" s="83"/>
      <c r="O188" s="84"/>
      <c r="P188" s="8"/>
      <c r="Q188" s="13"/>
      <c r="R188" s="138"/>
      <c r="S188" s="13"/>
      <c r="T188" s="13"/>
      <c r="U188" s="13"/>
      <c r="V188" s="13"/>
      <c r="W188" s="13"/>
      <c r="X188" s="13"/>
      <c r="Y188" s="13"/>
      <c r="Z188" s="13"/>
    </row>
    <row r="189" spans="1:29">
      <c r="A189" s="34"/>
      <c r="B189" s="42"/>
      <c r="C189" s="99"/>
      <c r="D189" s="3"/>
      <c r="E189" s="35"/>
      <c r="F189" s="79"/>
      <c r="G189" s="38"/>
      <c r="H189" s="39"/>
      <c r="I189" s="79"/>
      <c r="J189" s="14"/>
      <c r="K189" s="80"/>
      <c r="L189" s="81"/>
      <c r="M189" s="82"/>
      <c r="N189" s="83"/>
      <c r="O189" s="84"/>
      <c r="P189" s="8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9" ht="15">
      <c r="A190" s="2"/>
      <c r="B190" s="100" t="s">
        <v>576</v>
      </c>
      <c r="C190" s="100"/>
      <c r="D190" s="100"/>
      <c r="E190" s="100"/>
      <c r="F190" s="14"/>
      <c r="G190" s="14"/>
      <c r="H190" s="101"/>
      <c r="I190" s="14"/>
      <c r="J190" s="71"/>
      <c r="K190" s="72"/>
      <c r="L190" s="14"/>
      <c r="M190" s="14"/>
      <c r="N190" s="13"/>
      <c r="O190" s="95"/>
      <c r="P190" s="8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9" ht="38.25">
      <c r="A191" s="17" t="s">
        <v>16</v>
      </c>
      <c r="B191" s="18" t="s">
        <v>534</v>
      </c>
      <c r="C191" s="18"/>
      <c r="D191" s="19" t="s">
        <v>545</v>
      </c>
      <c r="E191" s="18" t="s">
        <v>546</v>
      </c>
      <c r="F191" s="18" t="s">
        <v>547</v>
      </c>
      <c r="G191" s="18" t="s">
        <v>577</v>
      </c>
      <c r="H191" s="18" t="s">
        <v>578</v>
      </c>
      <c r="I191" s="18" t="s">
        <v>550</v>
      </c>
      <c r="J191" s="58" t="s">
        <v>551</v>
      </c>
      <c r="K191" s="18" t="s">
        <v>552</v>
      </c>
      <c r="L191" s="18" t="s">
        <v>553</v>
      </c>
      <c r="M191" s="18" t="s">
        <v>554</v>
      </c>
      <c r="N191" s="19" t="s">
        <v>555</v>
      </c>
      <c r="O191" s="95"/>
      <c r="P191" s="8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9">
      <c r="A192" s="194">
        <v>1</v>
      </c>
      <c r="B192" s="102">
        <v>41579</v>
      </c>
      <c r="C192" s="102"/>
      <c r="D192" s="103" t="s">
        <v>579</v>
      </c>
      <c r="E192" s="104" t="s">
        <v>580</v>
      </c>
      <c r="F192" s="105">
        <v>82</v>
      </c>
      <c r="G192" s="104" t="s">
        <v>581</v>
      </c>
      <c r="H192" s="104">
        <v>100</v>
      </c>
      <c r="I192" s="122">
        <v>100</v>
      </c>
      <c r="J192" s="123" t="s">
        <v>582</v>
      </c>
      <c r="K192" s="124">
        <f t="shared" ref="K192:K223" si="146">H192-F192</f>
        <v>18</v>
      </c>
      <c r="L192" s="125">
        <f t="shared" ref="L192:L223" si="147">K192/F192</f>
        <v>0.21951219512195122</v>
      </c>
      <c r="M192" s="126" t="s">
        <v>556</v>
      </c>
      <c r="N192" s="127">
        <v>42657</v>
      </c>
      <c r="O192" s="50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2</v>
      </c>
      <c r="B193" s="102">
        <v>41794</v>
      </c>
      <c r="C193" s="102"/>
      <c r="D193" s="103" t="s">
        <v>583</v>
      </c>
      <c r="E193" s="104" t="s">
        <v>557</v>
      </c>
      <c r="F193" s="105">
        <v>257</v>
      </c>
      <c r="G193" s="104" t="s">
        <v>581</v>
      </c>
      <c r="H193" s="104">
        <v>300</v>
      </c>
      <c r="I193" s="122">
        <v>300</v>
      </c>
      <c r="J193" s="123" t="s">
        <v>582</v>
      </c>
      <c r="K193" s="124">
        <f t="shared" si="146"/>
        <v>43</v>
      </c>
      <c r="L193" s="125">
        <f t="shared" si="147"/>
        <v>0.16731517509727625</v>
      </c>
      <c r="M193" s="126" t="s">
        <v>556</v>
      </c>
      <c r="N193" s="127">
        <v>41822</v>
      </c>
      <c r="O193" s="50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3</v>
      </c>
      <c r="B194" s="102">
        <v>41828</v>
      </c>
      <c r="C194" s="102"/>
      <c r="D194" s="103" t="s">
        <v>584</v>
      </c>
      <c r="E194" s="104" t="s">
        <v>557</v>
      </c>
      <c r="F194" s="105">
        <v>393</v>
      </c>
      <c r="G194" s="104" t="s">
        <v>581</v>
      </c>
      <c r="H194" s="104">
        <v>468</v>
      </c>
      <c r="I194" s="122">
        <v>468</v>
      </c>
      <c r="J194" s="123" t="s">
        <v>582</v>
      </c>
      <c r="K194" s="124">
        <f t="shared" si="146"/>
        <v>75</v>
      </c>
      <c r="L194" s="125">
        <f t="shared" si="147"/>
        <v>0.19083969465648856</v>
      </c>
      <c r="M194" s="126" t="s">
        <v>556</v>
      </c>
      <c r="N194" s="127">
        <v>41863</v>
      </c>
      <c r="O194" s="50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</v>
      </c>
      <c r="B195" s="102">
        <v>41857</v>
      </c>
      <c r="C195" s="102"/>
      <c r="D195" s="103" t="s">
        <v>585</v>
      </c>
      <c r="E195" s="104" t="s">
        <v>557</v>
      </c>
      <c r="F195" s="105">
        <v>205</v>
      </c>
      <c r="G195" s="104" t="s">
        <v>581</v>
      </c>
      <c r="H195" s="104">
        <v>275</v>
      </c>
      <c r="I195" s="122">
        <v>250</v>
      </c>
      <c r="J195" s="123" t="s">
        <v>582</v>
      </c>
      <c r="K195" s="124">
        <f t="shared" si="146"/>
        <v>70</v>
      </c>
      <c r="L195" s="125">
        <f t="shared" si="147"/>
        <v>0.34146341463414637</v>
      </c>
      <c r="M195" s="126" t="s">
        <v>556</v>
      </c>
      <c r="N195" s="127">
        <v>41962</v>
      </c>
      <c r="O195" s="50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5</v>
      </c>
      <c r="B196" s="102">
        <v>41886</v>
      </c>
      <c r="C196" s="102"/>
      <c r="D196" s="103" t="s">
        <v>586</v>
      </c>
      <c r="E196" s="104" t="s">
        <v>557</v>
      </c>
      <c r="F196" s="105">
        <v>162</v>
      </c>
      <c r="G196" s="104" t="s">
        <v>581</v>
      </c>
      <c r="H196" s="104">
        <v>190</v>
      </c>
      <c r="I196" s="122">
        <v>190</v>
      </c>
      <c r="J196" s="123" t="s">
        <v>582</v>
      </c>
      <c r="K196" s="124">
        <f t="shared" si="146"/>
        <v>28</v>
      </c>
      <c r="L196" s="125">
        <f t="shared" si="147"/>
        <v>0.1728395061728395</v>
      </c>
      <c r="M196" s="126" t="s">
        <v>556</v>
      </c>
      <c r="N196" s="127">
        <v>42006</v>
      </c>
      <c r="O196" s="50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</v>
      </c>
      <c r="B197" s="102">
        <v>41886</v>
      </c>
      <c r="C197" s="102"/>
      <c r="D197" s="103" t="s">
        <v>587</v>
      </c>
      <c r="E197" s="104" t="s">
        <v>557</v>
      </c>
      <c r="F197" s="105">
        <v>75</v>
      </c>
      <c r="G197" s="104" t="s">
        <v>581</v>
      </c>
      <c r="H197" s="104">
        <v>91.5</v>
      </c>
      <c r="I197" s="122" t="s">
        <v>588</v>
      </c>
      <c r="J197" s="123" t="s">
        <v>589</v>
      </c>
      <c r="K197" s="124">
        <f t="shared" si="146"/>
        <v>16.5</v>
      </c>
      <c r="L197" s="125">
        <f t="shared" si="147"/>
        <v>0.22</v>
      </c>
      <c r="M197" s="126" t="s">
        <v>556</v>
      </c>
      <c r="N197" s="127">
        <v>41954</v>
      </c>
      <c r="O197" s="50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</v>
      </c>
      <c r="B198" s="102">
        <v>41913</v>
      </c>
      <c r="C198" s="102"/>
      <c r="D198" s="103" t="s">
        <v>590</v>
      </c>
      <c r="E198" s="104" t="s">
        <v>557</v>
      </c>
      <c r="F198" s="105">
        <v>850</v>
      </c>
      <c r="G198" s="104" t="s">
        <v>581</v>
      </c>
      <c r="H198" s="104">
        <v>982.5</v>
      </c>
      <c r="I198" s="122">
        <v>1050</v>
      </c>
      <c r="J198" s="123" t="s">
        <v>591</v>
      </c>
      <c r="K198" s="124">
        <f t="shared" si="146"/>
        <v>132.5</v>
      </c>
      <c r="L198" s="125">
        <f t="shared" si="147"/>
        <v>0.15588235294117647</v>
      </c>
      <c r="M198" s="126" t="s">
        <v>556</v>
      </c>
      <c r="N198" s="127">
        <v>42039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</v>
      </c>
      <c r="B199" s="102">
        <v>41913</v>
      </c>
      <c r="C199" s="102"/>
      <c r="D199" s="103" t="s">
        <v>592</v>
      </c>
      <c r="E199" s="104" t="s">
        <v>557</v>
      </c>
      <c r="F199" s="105">
        <v>475</v>
      </c>
      <c r="G199" s="104" t="s">
        <v>581</v>
      </c>
      <c r="H199" s="104">
        <v>515</v>
      </c>
      <c r="I199" s="122">
        <v>600</v>
      </c>
      <c r="J199" s="123" t="s">
        <v>593</v>
      </c>
      <c r="K199" s="124">
        <f t="shared" si="146"/>
        <v>40</v>
      </c>
      <c r="L199" s="125">
        <f t="shared" si="147"/>
        <v>8.4210526315789472E-2</v>
      </c>
      <c r="M199" s="126" t="s">
        <v>556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</v>
      </c>
      <c r="B200" s="102">
        <v>41913</v>
      </c>
      <c r="C200" s="102"/>
      <c r="D200" s="103" t="s">
        <v>594</v>
      </c>
      <c r="E200" s="104" t="s">
        <v>557</v>
      </c>
      <c r="F200" s="105">
        <v>86</v>
      </c>
      <c r="G200" s="104" t="s">
        <v>581</v>
      </c>
      <c r="H200" s="104">
        <v>99</v>
      </c>
      <c r="I200" s="122">
        <v>140</v>
      </c>
      <c r="J200" s="123" t="s">
        <v>595</v>
      </c>
      <c r="K200" s="124">
        <f t="shared" si="146"/>
        <v>13</v>
      </c>
      <c r="L200" s="125">
        <f t="shared" si="147"/>
        <v>0.15116279069767441</v>
      </c>
      <c r="M200" s="126" t="s">
        <v>556</v>
      </c>
      <c r="N200" s="127">
        <v>41939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10</v>
      </c>
      <c r="B201" s="102">
        <v>41926</v>
      </c>
      <c r="C201" s="102"/>
      <c r="D201" s="103" t="s">
        <v>596</v>
      </c>
      <c r="E201" s="104" t="s">
        <v>557</v>
      </c>
      <c r="F201" s="105">
        <v>496.6</v>
      </c>
      <c r="G201" s="104" t="s">
        <v>581</v>
      </c>
      <c r="H201" s="104">
        <v>621</v>
      </c>
      <c r="I201" s="122">
        <v>580</v>
      </c>
      <c r="J201" s="123" t="s">
        <v>582</v>
      </c>
      <c r="K201" s="124">
        <f t="shared" si="146"/>
        <v>124.39999999999998</v>
      </c>
      <c r="L201" s="125">
        <f t="shared" si="147"/>
        <v>0.25050342327829234</v>
      </c>
      <c r="M201" s="126" t="s">
        <v>556</v>
      </c>
      <c r="N201" s="127">
        <v>42605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11</v>
      </c>
      <c r="B202" s="102">
        <v>41926</v>
      </c>
      <c r="C202" s="102"/>
      <c r="D202" s="103" t="s">
        <v>597</v>
      </c>
      <c r="E202" s="104" t="s">
        <v>557</v>
      </c>
      <c r="F202" s="105">
        <v>2481.9</v>
      </c>
      <c r="G202" s="104" t="s">
        <v>581</v>
      </c>
      <c r="H202" s="104">
        <v>2840</v>
      </c>
      <c r="I202" s="122">
        <v>2870</v>
      </c>
      <c r="J202" s="123" t="s">
        <v>598</v>
      </c>
      <c r="K202" s="124">
        <f t="shared" si="146"/>
        <v>358.09999999999991</v>
      </c>
      <c r="L202" s="125">
        <f t="shared" si="147"/>
        <v>0.14428462065353154</v>
      </c>
      <c r="M202" s="126" t="s">
        <v>556</v>
      </c>
      <c r="N202" s="127">
        <v>42017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12</v>
      </c>
      <c r="B203" s="102">
        <v>41928</v>
      </c>
      <c r="C203" s="102"/>
      <c r="D203" s="103" t="s">
        <v>599</v>
      </c>
      <c r="E203" s="104" t="s">
        <v>557</v>
      </c>
      <c r="F203" s="105">
        <v>84.5</v>
      </c>
      <c r="G203" s="104" t="s">
        <v>581</v>
      </c>
      <c r="H203" s="104">
        <v>93</v>
      </c>
      <c r="I203" s="122">
        <v>110</v>
      </c>
      <c r="J203" s="123" t="s">
        <v>600</v>
      </c>
      <c r="K203" s="124">
        <f t="shared" si="146"/>
        <v>8.5</v>
      </c>
      <c r="L203" s="125">
        <f t="shared" si="147"/>
        <v>0.10059171597633136</v>
      </c>
      <c r="M203" s="126" t="s">
        <v>556</v>
      </c>
      <c r="N203" s="127">
        <v>41939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13</v>
      </c>
      <c r="B204" s="102">
        <v>41928</v>
      </c>
      <c r="C204" s="102"/>
      <c r="D204" s="103" t="s">
        <v>601</v>
      </c>
      <c r="E204" s="104" t="s">
        <v>557</v>
      </c>
      <c r="F204" s="105">
        <v>401</v>
      </c>
      <c r="G204" s="104" t="s">
        <v>581</v>
      </c>
      <c r="H204" s="104">
        <v>428</v>
      </c>
      <c r="I204" s="122">
        <v>450</v>
      </c>
      <c r="J204" s="123" t="s">
        <v>602</v>
      </c>
      <c r="K204" s="124">
        <f t="shared" si="146"/>
        <v>27</v>
      </c>
      <c r="L204" s="125">
        <f t="shared" si="147"/>
        <v>6.7331670822942641E-2</v>
      </c>
      <c r="M204" s="126" t="s">
        <v>556</v>
      </c>
      <c r="N204" s="127">
        <v>42020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14</v>
      </c>
      <c r="B205" s="102">
        <v>41928</v>
      </c>
      <c r="C205" s="102"/>
      <c r="D205" s="103" t="s">
        <v>603</v>
      </c>
      <c r="E205" s="104" t="s">
        <v>557</v>
      </c>
      <c r="F205" s="105">
        <v>101</v>
      </c>
      <c r="G205" s="104" t="s">
        <v>581</v>
      </c>
      <c r="H205" s="104">
        <v>112</v>
      </c>
      <c r="I205" s="122">
        <v>120</v>
      </c>
      <c r="J205" s="123" t="s">
        <v>604</v>
      </c>
      <c r="K205" s="124">
        <f t="shared" si="146"/>
        <v>11</v>
      </c>
      <c r="L205" s="125">
        <f t="shared" si="147"/>
        <v>0.10891089108910891</v>
      </c>
      <c r="M205" s="126" t="s">
        <v>556</v>
      </c>
      <c r="N205" s="127">
        <v>41939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15</v>
      </c>
      <c r="B206" s="102">
        <v>41954</v>
      </c>
      <c r="C206" s="102"/>
      <c r="D206" s="103" t="s">
        <v>605</v>
      </c>
      <c r="E206" s="104" t="s">
        <v>557</v>
      </c>
      <c r="F206" s="105">
        <v>59</v>
      </c>
      <c r="G206" s="104" t="s">
        <v>581</v>
      </c>
      <c r="H206" s="104">
        <v>76</v>
      </c>
      <c r="I206" s="122">
        <v>76</v>
      </c>
      <c r="J206" s="123" t="s">
        <v>582</v>
      </c>
      <c r="K206" s="124">
        <f t="shared" si="146"/>
        <v>17</v>
      </c>
      <c r="L206" s="125">
        <f t="shared" si="147"/>
        <v>0.28813559322033899</v>
      </c>
      <c r="M206" s="126" t="s">
        <v>556</v>
      </c>
      <c r="N206" s="127">
        <v>43032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16</v>
      </c>
      <c r="B207" s="102">
        <v>41954</v>
      </c>
      <c r="C207" s="102"/>
      <c r="D207" s="103" t="s">
        <v>594</v>
      </c>
      <c r="E207" s="104" t="s">
        <v>557</v>
      </c>
      <c r="F207" s="105">
        <v>99</v>
      </c>
      <c r="G207" s="104" t="s">
        <v>581</v>
      </c>
      <c r="H207" s="104">
        <v>120</v>
      </c>
      <c r="I207" s="122">
        <v>120</v>
      </c>
      <c r="J207" s="123" t="s">
        <v>606</v>
      </c>
      <c r="K207" s="124">
        <f t="shared" si="146"/>
        <v>21</v>
      </c>
      <c r="L207" s="125">
        <f t="shared" si="147"/>
        <v>0.21212121212121213</v>
      </c>
      <c r="M207" s="126" t="s">
        <v>556</v>
      </c>
      <c r="N207" s="127">
        <v>41960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17</v>
      </c>
      <c r="B208" s="102">
        <v>41956</v>
      </c>
      <c r="C208" s="102"/>
      <c r="D208" s="103" t="s">
        <v>607</v>
      </c>
      <c r="E208" s="104" t="s">
        <v>557</v>
      </c>
      <c r="F208" s="105">
        <v>22</v>
      </c>
      <c r="G208" s="104" t="s">
        <v>581</v>
      </c>
      <c r="H208" s="104">
        <v>33.549999999999997</v>
      </c>
      <c r="I208" s="122">
        <v>32</v>
      </c>
      <c r="J208" s="123" t="s">
        <v>608</v>
      </c>
      <c r="K208" s="124">
        <f t="shared" si="146"/>
        <v>11.549999999999997</v>
      </c>
      <c r="L208" s="125">
        <f t="shared" si="147"/>
        <v>0.52499999999999991</v>
      </c>
      <c r="M208" s="126" t="s">
        <v>556</v>
      </c>
      <c r="N208" s="127">
        <v>42188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18</v>
      </c>
      <c r="B209" s="102">
        <v>41976</v>
      </c>
      <c r="C209" s="102"/>
      <c r="D209" s="103" t="s">
        <v>609</v>
      </c>
      <c r="E209" s="104" t="s">
        <v>557</v>
      </c>
      <c r="F209" s="105">
        <v>440</v>
      </c>
      <c r="G209" s="104" t="s">
        <v>581</v>
      </c>
      <c r="H209" s="104">
        <v>520</v>
      </c>
      <c r="I209" s="122">
        <v>520</v>
      </c>
      <c r="J209" s="123" t="s">
        <v>610</v>
      </c>
      <c r="K209" s="124">
        <f t="shared" si="146"/>
        <v>80</v>
      </c>
      <c r="L209" s="125">
        <f t="shared" si="147"/>
        <v>0.18181818181818182</v>
      </c>
      <c r="M209" s="126" t="s">
        <v>556</v>
      </c>
      <c r="N209" s="127">
        <v>42208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19</v>
      </c>
      <c r="B210" s="102">
        <v>41976</v>
      </c>
      <c r="C210" s="102"/>
      <c r="D210" s="103" t="s">
        <v>611</v>
      </c>
      <c r="E210" s="104" t="s">
        <v>557</v>
      </c>
      <c r="F210" s="105">
        <v>360</v>
      </c>
      <c r="G210" s="104" t="s">
        <v>581</v>
      </c>
      <c r="H210" s="104">
        <v>427</v>
      </c>
      <c r="I210" s="122">
        <v>425</v>
      </c>
      <c r="J210" s="123" t="s">
        <v>612</v>
      </c>
      <c r="K210" s="124">
        <f t="shared" si="146"/>
        <v>67</v>
      </c>
      <c r="L210" s="125">
        <f t="shared" si="147"/>
        <v>0.18611111111111112</v>
      </c>
      <c r="M210" s="126" t="s">
        <v>556</v>
      </c>
      <c r="N210" s="127">
        <v>42058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20</v>
      </c>
      <c r="B211" s="102">
        <v>42012</v>
      </c>
      <c r="C211" s="102"/>
      <c r="D211" s="103" t="s">
        <v>613</v>
      </c>
      <c r="E211" s="104" t="s">
        <v>557</v>
      </c>
      <c r="F211" s="105">
        <v>360</v>
      </c>
      <c r="G211" s="104" t="s">
        <v>581</v>
      </c>
      <c r="H211" s="104">
        <v>455</v>
      </c>
      <c r="I211" s="122">
        <v>420</v>
      </c>
      <c r="J211" s="123" t="s">
        <v>614</v>
      </c>
      <c r="K211" s="124">
        <f t="shared" si="146"/>
        <v>95</v>
      </c>
      <c r="L211" s="125">
        <f t="shared" si="147"/>
        <v>0.2638888888888889</v>
      </c>
      <c r="M211" s="126" t="s">
        <v>556</v>
      </c>
      <c r="N211" s="127">
        <v>42024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21</v>
      </c>
      <c r="B212" s="102">
        <v>42012</v>
      </c>
      <c r="C212" s="102"/>
      <c r="D212" s="103" t="s">
        <v>615</v>
      </c>
      <c r="E212" s="104" t="s">
        <v>557</v>
      </c>
      <c r="F212" s="105">
        <v>130</v>
      </c>
      <c r="G212" s="104"/>
      <c r="H212" s="104">
        <v>175.5</v>
      </c>
      <c r="I212" s="122">
        <v>165</v>
      </c>
      <c r="J212" s="123" t="s">
        <v>616</v>
      </c>
      <c r="K212" s="124">
        <f t="shared" si="146"/>
        <v>45.5</v>
      </c>
      <c r="L212" s="125">
        <f t="shared" si="147"/>
        <v>0.35</v>
      </c>
      <c r="M212" s="126" t="s">
        <v>556</v>
      </c>
      <c r="N212" s="127">
        <v>43088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22</v>
      </c>
      <c r="B213" s="102">
        <v>42040</v>
      </c>
      <c r="C213" s="102"/>
      <c r="D213" s="103" t="s">
        <v>376</v>
      </c>
      <c r="E213" s="104" t="s">
        <v>580</v>
      </c>
      <c r="F213" s="105">
        <v>98</v>
      </c>
      <c r="G213" s="104"/>
      <c r="H213" s="104">
        <v>120</v>
      </c>
      <c r="I213" s="122">
        <v>120</v>
      </c>
      <c r="J213" s="123" t="s">
        <v>582</v>
      </c>
      <c r="K213" s="124">
        <f t="shared" si="146"/>
        <v>22</v>
      </c>
      <c r="L213" s="125">
        <f t="shared" si="147"/>
        <v>0.22448979591836735</v>
      </c>
      <c r="M213" s="126" t="s">
        <v>556</v>
      </c>
      <c r="N213" s="127">
        <v>42753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23</v>
      </c>
      <c r="B214" s="102">
        <v>42040</v>
      </c>
      <c r="C214" s="102"/>
      <c r="D214" s="103" t="s">
        <v>617</v>
      </c>
      <c r="E214" s="104" t="s">
        <v>580</v>
      </c>
      <c r="F214" s="105">
        <v>196</v>
      </c>
      <c r="G214" s="104"/>
      <c r="H214" s="104">
        <v>262</v>
      </c>
      <c r="I214" s="122">
        <v>255</v>
      </c>
      <c r="J214" s="123" t="s">
        <v>582</v>
      </c>
      <c r="K214" s="124">
        <f t="shared" si="146"/>
        <v>66</v>
      </c>
      <c r="L214" s="125">
        <f t="shared" si="147"/>
        <v>0.33673469387755101</v>
      </c>
      <c r="M214" s="126" t="s">
        <v>556</v>
      </c>
      <c r="N214" s="127">
        <v>42599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24</v>
      </c>
      <c r="B215" s="106">
        <v>42067</v>
      </c>
      <c r="C215" s="106"/>
      <c r="D215" s="107" t="s">
        <v>375</v>
      </c>
      <c r="E215" s="108" t="s">
        <v>580</v>
      </c>
      <c r="F215" s="109">
        <v>235</v>
      </c>
      <c r="G215" s="109"/>
      <c r="H215" s="110">
        <v>77</v>
      </c>
      <c r="I215" s="128" t="s">
        <v>618</v>
      </c>
      <c r="J215" s="129" t="s">
        <v>619</v>
      </c>
      <c r="K215" s="130">
        <f t="shared" si="146"/>
        <v>-158</v>
      </c>
      <c r="L215" s="131">
        <f t="shared" si="147"/>
        <v>-0.67234042553191486</v>
      </c>
      <c r="M215" s="132" t="s">
        <v>620</v>
      </c>
      <c r="N215" s="133">
        <v>43522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25</v>
      </c>
      <c r="B216" s="102">
        <v>42067</v>
      </c>
      <c r="C216" s="102"/>
      <c r="D216" s="103" t="s">
        <v>453</v>
      </c>
      <c r="E216" s="104" t="s">
        <v>580</v>
      </c>
      <c r="F216" s="105">
        <v>185</v>
      </c>
      <c r="G216" s="104"/>
      <c r="H216" s="104">
        <v>224</v>
      </c>
      <c r="I216" s="122" t="s">
        <v>621</v>
      </c>
      <c r="J216" s="123" t="s">
        <v>582</v>
      </c>
      <c r="K216" s="124">
        <f t="shared" si="146"/>
        <v>39</v>
      </c>
      <c r="L216" s="125">
        <f t="shared" si="147"/>
        <v>0.21081081081081082</v>
      </c>
      <c r="M216" s="126" t="s">
        <v>556</v>
      </c>
      <c r="N216" s="127">
        <v>42647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39">
        <v>26</v>
      </c>
      <c r="B217" s="111">
        <v>42090</v>
      </c>
      <c r="C217" s="111"/>
      <c r="D217" s="112" t="s">
        <v>622</v>
      </c>
      <c r="E217" s="113" t="s">
        <v>580</v>
      </c>
      <c r="F217" s="114">
        <v>49.5</v>
      </c>
      <c r="G217" s="115"/>
      <c r="H217" s="115">
        <v>15.85</v>
      </c>
      <c r="I217" s="115">
        <v>67</v>
      </c>
      <c r="J217" s="134" t="s">
        <v>623</v>
      </c>
      <c r="K217" s="115">
        <f t="shared" si="146"/>
        <v>-33.65</v>
      </c>
      <c r="L217" s="135">
        <f t="shared" si="147"/>
        <v>-0.67979797979797973</v>
      </c>
      <c r="M217" s="132" t="s">
        <v>620</v>
      </c>
      <c r="N217" s="136">
        <v>43627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27</v>
      </c>
      <c r="B218" s="102">
        <v>42093</v>
      </c>
      <c r="C218" s="102"/>
      <c r="D218" s="103" t="s">
        <v>624</v>
      </c>
      <c r="E218" s="104" t="s">
        <v>580</v>
      </c>
      <c r="F218" s="105">
        <v>183.5</v>
      </c>
      <c r="G218" s="104"/>
      <c r="H218" s="104">
        <v>219</v>
      </c>
      <c r="I218" s="122">
        <v>218</v>
      </c>
      <c r="J218" s="123" t="s">
        <v>625</v>
      </c>
      <c r="K218" s="124">
        <f t="shared" si="146"/>
        <v>35.5</v>
      </c>
      <c r="L218" s="125">
        <f t="shared" si="147"/>
        <v>0.19346049046321526</v>
      </c>
      <c r="M218" s="126" t="s">
        <v>556</v>
      </c>
      <c r="N218" s="127">
        <v>42103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28</v>
      </c>
      <c r="B219" s="102">
        <v>42114</v>
      </c>
      <c r="C219" s="102"/>
      <c r="D219" s="103" t="s">
        <v>626</v>
      </c>
      <c r="E219" s="104" t="s">
        <v>580</v>
      </c>
      <c r="F219" s="105">
        <f>(227+237)/2</f>
        <v>232</v>
      </c>
      <c r="G219" s="104"/>
      <c r="H219" s="104">
        <v>298</v>
      </c>
      <c r="I219" s="122">
        <v>298</v>
      </c>
      <c r="J219" s="123" t="s">
        <v>582</v>
      </c>
      <c r="K219" s="124">
        <f t="shared" si="146"/>
        <v>66</v>
      </c>
      <c r="L219" s="125">
        <f t="shared" si="147"/>
        <v>0.28448275862068967</v>
      </c>
      <c r="M219" s="126" t="s">
        <v>556</v>
      </c>
      <c r="N219" s="127">
        <v>42823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29</v>
      </c>
      <c r="B220" s="102">
        <v>42128</v>
      </c>
      <c r="C220" s="102"/>
      <c r="D220" s="103" t="s">
        <v>627</v>
      </c>
      <c r="E220" s="104" t="s">
        <v>557</v>
      </c>
      <c r="F220" s="105">
        <v>385</v>
      </c>
      <c r="G220" s="104"/>
      <c r="H220" s="104">
        <f>212.5+331</f>
        <v>543.5</v>
      </c>
      <c r="I220" s="122">
        <v>510</v>
      </c>
      <c r="J220" s="123" t="s">
        <v>628</v>
      </c>
      <c r="K220" s="124">
        <f t="shared" si="146"/>
        <v>158.5</v>
      </c>
      <c r="L220" s="125">
        <f t="shared" si="147"/>
        <v>0.41168831168831171</v>
      </c>
      <c r="M220" s="126" t="s">
        <v>556</v>
      </c>
      <c r="N220" s="127">
        <v>42235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30</v>
      </c>
      <c r="B221" s="102">
        <v>42128</v>
      </c>
      <c r="C221" s="102"/>
      <c r="D221" s="103" t="s">
        <v>629</v>
      </c>
      <c r="E221" s="104" t="s">
        <v>557</v>
      </c>
      <c r="F221" s="105">
        <v>115.5</v>
      </c>
      <c r="G221" s="104"/>
      <c r="H221" s="104">
        <v>146</v>
      </c>
      <c r="I221" s="122">
        <v>142</v>
      </c>
      <c r="J221" s="123" t="s">
        <v>630</v>
      </c>
      <c r="K221" s="124">
        <f t="shared" si="146"/>
        <v>30.5</v>
      </c>
      <c r="L221" s="125">
        <f t="shared" si="147"/>
        <v>0.26406926406926406</v>
      </c>
      <c r="M221" s="126" t="s">
        <v>556</v>
      </c>
      <c r="N221" s="127">
        <v>42202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31</v>
      </c>
      <c r="B222" s="102">
        <v>42151</v>
      </c>
      <c r="C222" s="102"/>
      <c r="D222" s="103" t="s">
        <v>631</v>
      </c>
      <c r="E222" s="104" t="s">
        <v>557</v>
      </c>
      <c r="F222" s="105">
        <v>237.5</v>
      </c>
      <c r="G222" s="104"/>
      <c r="H222" s="104">
        <v>279.5</v>
      </c>
      <c r="I222" s="122">
        <v>278</v>
      </c>
      <c r="J222" s="123" t="s">
        <v>582</v>
      </c>
      <c r="K222" s="124">
        <f t="shared" si="146"/>
        <v>42</v>
      </c>
      <c r="L222" s="125">
        <f t="shared" si="147"/>
        <v>0.17684210526315788</v>
      </c>
      <c r="M222" s="126" t="s">
        <v>556</v>
      </c>
      <c r="N222" s="127">
        <v>42222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32</v>
      </c>
      <c r="B223" s="102">
        <v>42174</v>
      </c>
      <c r="C223" s="102"/>
      <c r="D223" s="103" t="s">
        <v>601</v>
      </c>
      <c r="E223" s="104" t="s">
        <v>580</v>
      </c>
      <c r="F223" s="105">
        <v>340</v>
      </c>
      <c r="G223" s="104"/>
      <c r="H223" s="104">
        <v>448</v>
      </c>
      <c r="I223" s="122">
        <v>448</v>
      </c>
      <c r="J223" s="123" t="s">
        <v>582</v>
      </c>
      <c r="K223" s="124">
        <f t="shared" si="146"/>
        <v>108</v>
      </c>
      <c r="L223" s="125">
        <f t="shared" si="147"/>
        <v>0.31764705882352939</v>
      </c>
      <c r="M223" s="126" t="s">
        <v>556</v>
      </c>
      <c r="N223" s="127">
        <v>43018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33</v>
      </c>
      <c r="B224" s="102">
        <v>42191</v>
      </c>
      <c r="C224" s="102"/>
      <c r="D224" s="103" t="s">
        <v>632</v>
      </c>
      <c r="E224" s="104" t="s">
        <v>580</v>
      </c>
      <c r="F224" s="105">
        <v>390</v>
      </c>
      <c r="G224" s="104"/>
      <c r="H224" s="104">
        <v>460</v>
      </c>
      <c r="I224" s="122">
        <v>460</v>
      </c>
      <c r="J224" s="123" t="s">
        <v>582</v>
      </c>
      <c r="K224" s="124">
        <f t="shared" ref="K224:K244" si="148">H224-F224</f>
        <v>70</v>
      </c>
      <c r="L224" s="125">
        <f t="shared" ref="L224:L244" si="149">K224/F224</f>
        <v>0.17948717948717949</v>
      </c>
      <c r="M224" s="126" t="s">
        <v>556</v>
      </c>
      <c r="N224" s="127">
        <v>42478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34</v>
      </c>
      <c r="B225" s="106">
        <v>42195</v>
      </c>
      <c r="C225" s="106"/>
      <c r="D225" s="107" t="s">
        <v>633</v>
      </c>
      <c r="E225" s="108" t="s">
        <v>580</v>
      </c>
      <c r="F225" s="109">
        <v>122.5</v>
      </c>
      <c r="G225" s="109"/>
      <c r="H225" s="110">
        <v>61</v>
      </c>
      <c r="I225" s="128">
        <v>172</v>
      </c>
      <c r="J225" s="129" t="s">
        <v>634</v>
      </c>
      <c r="K225" s="130">
        <f t="shared" si="148"/>
        <v>-61.5</v>
      </c>
      <c r="L225" s="131">
        <f t="shared" si="149"/>
        <v>-0.50204081632653064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35</v>
      </c>
      <c r="B226" s="102">
        <v>42219</v>
      </c>
      <c r="C226" s="102"/>
      <c r="D226" s="103" t="s">
        <v>635</v>
      </c>
      <c r="E226" s="104" t="s">
        <v>580</v>
      </c>
      <c r="F226" s="105">
        <v>297.5</v>
      </c>
      <c r="G226" s="104"/>
      <c r="H226" s="104">
        <v>350</v>
      </c>
      <c r="I226" s="122">
        <v>360</v>
      </c>
      <c r="J226" s="123" t="s">
        <v>636</v>
      </c>
      <c r="K226" s="124">
        <f t="shared" si="148"/>
        <v>52.5</v>
      </c>
      <c r="L226" s="125">
        <f t="shared" si="149"/>
        <v>0.17647058823529413</v>
      </c>
      <c r="M226" s="126" t="s">
        <v>556</v>
      </c>
      <c r="N226" s="127">
        <v>42232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36</v>
      </c>
      <c r="B227" s="102">
        <v>42219</v>
      </c>
      <c r="C227" s="102"/>
      <c r="D227" s="103" t="s">
        <v>637</v>
      </c>
      <c r="E227" s="104" t="s">
        <v>580</v>
      </c>
      <c r="F227" s="105">
        <v>115.5</v>
      </c>
      <c r="G227" s="104"/>
      <c r="H227" s="104">
        <v>149</v>
      </c>
      <c r="I227" s="122">
        <v>140</v>
      </c>
      <c r="J227" s="137" t="s">
        <v>638</v>
      </c>
      <c r="K227" s="124">
        <f t="shared" si="148"/>
        <v>33.5</v>
      </c>
      <c r="L227" s="125">
        <f t="shared" si="149"/>
        <v>0.29004329004329005</v>
      </c>
      <c r="M227" s="126" t="s">
        <v>556</v>
      </c>
      <c r="N227" s="127">
        <v>42740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37</v>
      </c>
      <c r="B228" s="102">
        <v>42251</v>
      </c>
      <c r="C228" s="102"/>
      <c r="D228" s="103" t="s">
        <v>631</v>
      </c>
      <c r="E228" s="104" t="s">
        <v>580</v>
      </c>
      <c r="F228" s="105">
        <v>226</v>
      </c>
      <c r="G228" s="104"/>
      <c r="H228" s="104">
        <v>292</v>
      </c>
      <c r="I228" s="122">
        <v>292</v>
      </c>
      <c r="J228" s="123" t="s">
        <v>639</v>
      </c>
      <c r="K228" s="124">
        <f t="shared" si="148"/>
        <v>66</v>
      </c>
      <c r="L228" s="125">
        <f t="shared" si="149"/>
        <v>0.29203539823008851</v>
      </c>
      <c r="M228" s="126" t="s">
        <v>556</v>
      </c>
      <c r="N228" s="127">
        <v>42286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38</v>
      </c>
      <c r="B229" s="102">
        <v>42254</v>
      </c>
      <c r="C229" s="102"/>
      <c r="D229" s="103" t="s">
        <v>626</v>
      </c>
      <c r="E229" s="104" t="s">
        <v>580</v>
      </c>
      <c r="F229" s="105">
        <v>232.5</v>
      </c>
      <c r="G229" s="104"/>
      <c r="H229" s="104">
        <v>312.5</v>
      </c>
      <c r="I229" s="122">
        <v>310</v>
      </c>
      <c r="J229" s="123" t="s">
        <v>582</v>
      </c>
      <c r="K229" s="124">
        <f t="shared" si="148"/>
        <v>80</v>
      </c>
      <c r="L229" s="125">
        <f t="shared" si="149"/>
        <v>0.34408602150537637</v>
      </c>
      <c r="M229" s="126" t="s">
        <v>556</v>
      </c>
      <c r="N229" s="127">
        <v>42823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39</v>
      </c>
      <c r="B230" s="102">
        <v>42268</v>
      </c>
      <c r="C230" s="102"/>
      <c r="D230" s="103" t="s">
        <v>640</v>
      </c>
      <c r="E230" s="104" t="s">
        <v>580</v>
      </c>
      <c r="F230" s="105">
        <v>196.5</v>
      </c>
      <c r="G230" s="104"/>
      <c r="H230" s="104">
        <v>238</v>
      </c>
      <c r="I230" s="122">
        <v>238</v>
      </c>
      <c r="J230" s="123" t="s">
        <v>639</v>
      </c>
      <c r="K230" s="124">
        <f t="shared" si="148"/>
        <v>41.5</v>
      </c>
      <c r="L230" s="125">
        <f t="shared" si="149"/>
        <v>0.21119592875318066</v>
      </c>
      <c r="M230" s="126" t="s">
        <v>556</v>
      </c>
      <c r="N230" s="127">
        <v>42291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40</v>
      </c>
      <c r="B231" s="102">
        <v>42271</v>
      </c>
      <c r="C231" s="102"/>
      <c r="D231" s="103" t="s">
        <v>579</v>
      </c>
      <c r="E231" s="104" t="s">
        <v>580</v>
      </c>
      <c r="F231" s="105">
        <v>65</v>
      </c>
      <c r="G231" s="104"/>
      <c r="H231" s="104">
        <v>82</v>
      </c>
      <c r="I231" s="122">
        <v>82</v>
      </c>
      <c r="J231" s="123" t="s">
        <v>639</v>
      </c>
      <c r="K231" s="124">
        <f t="shared" si="148"/>
        <v>17</v>
      </c>
      <c r="L231" s="125">
        <f t="shared" si="149"/>
        <v>0.26153846153846155</v>
      </c>
      <c r="M231" s="126" t="s">
        <v>556</v>
      </c>
      <c r="N231" s="127">
        <v>42578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41</v>
      </c>
      <c r="B232" s="102">
        <v>42291</v>
      </c>
      <c r="C232" s="102"/>
      <c r="D232" s="103" t="s">
        <v>641</v>
      </c>
      <c r="E232" s="104" t="s">
        <v>580</v>
      </c>
      <c r="F232" s="105">
        <v>144</v>
      </c>
      <c r="G232" s="104"/>
      <c r="H232" s="104">
        <v>182.5</v>
      </c>
      <c r="I232" s="122">
        <v>181</v>
      </c>
      <c r="J232" s="123" t="s">
        <v>639</v>
      </c>
      <c r="K232" s="124">
        <f t="shared" si="148"/>
        <v>38.5</v>
      </c>
      <c r="L232" s="125">
        <f t="shared" si="149"/>
        <v>0.2673611111111111</v>
      </c>
      <c r="M232" s="126" t="s">
        <v>556</v>
      </c>
      <c r="N232" s="127">
        <v>42817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42</v>
      </c>
      <c r="B233" s="102">
        <v>42291</v>
      </c>
      <c r="C233" s="102"/>
      <c r="D233" s="103" t="s">
        <v>642</v>
      </c>
      <c r="E233" s="104" t="s">
        <v>580</v>
      </c>
      <c r="F233" s="105">
        <v>264</v>
      </c>
      <c r="G233" s="104"/>
      <c r="H233" s="104">
        <v>311</v>
      </c>
      <c r="I233" s="122">
        <v>311</v>
      </c>
      <c r="J233" s="123" t="s">
        <v>639</v>
      </c>
      <c r="K233" s="124">
        <f t="shared" si="148"/>
        <v>47</v>
      </c>
      <c r="L233" s="125">
        <f t="shared" si="149"/>
        <v>0.17803030303030304</v>
      </c>
      <c r="M233" s="126" t="s">
        <v>556</v>
      </c>
      <c r="N233" s="127">
        <v>42604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43</v>
      </c>
      <c r="B234" s="102">
        <v>42318</v>
      </c>
      <c r="C234" s="102"/>
      <c r="D234" s="103" t="s">
        <v>643</v>
      </c>
      <c r="E234" s="104" t="s">
        <v>557</v>
      </c>
      <c r="F234" s="105">
        <v>549.5</v>
      </c>
      <c r="G234" s="104"/>
      <c r="H234" s="104">
        <v>630</v>
      </c>
      <c r="I234" s="122">
        <v>630</v>
      </c>
      <c r="J234" s="123" t="s">
        <v>639</v>
      </c>
      <c r="K234" s="124">
        <f t="shared" si="148"/>
        <v>80.5</v>
      </c>
      <c r="L234" s="125">
        <f t="shared" si="149"/>
        <v>0.1464968152866242</v>
      </c>
      <c r="M234" s="126" t="s">
        <v>556</v>
      </c>
      <c r="N234" s="127">
        <v>42419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44</v>
      </c>
      <c r="B235" s="102">
        <v>42342</v>
      </c>
      <c r="C235" s="102"/>
      <c r="D235" s="103" t="s">
        <v>644</v>
      </c>
      <c r="E235" s="104" t="s">
        <v>580</v>
      </c>
      <c r="F235" s="105">
        <v>1027.5</v>
      </c>
      <c r="G235" s="104"/>
      <c r="H235" s="104">
        <v>1315</v>
      </c>
      <c r="I235" s="122">
        <v>1250</v>
      </c>
      <c r="J235" s="123" t="s">
        <v>639</v>
      </c>
      <c r="K235" s="124">
        <f t="shared" si="148"/>
        <v>287.5</v>
      </c>
      <c r="L235" s="125">
        <f t="shared" si="149"/>
        <v>0.27980535279805352</v>
      </c>
      <c r="M235" s="126" t="s">
        <v>556</v>
      </c>
      <c r="N235" s="127">
        <v>43244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45</v>
      </c>
      <c r="B236" s="102">
        <v>42367</v>
      </c>
      <c r="C236" s="102"/>
      <c r="D236" s="103" t="s">
        <v>645</v>
      </c>
      <c r="E236" s="104" t="s">
        <v>580</v>
      </c>
      <c r="F236" s="105">
        <v>465</v>
      </c>
      <c r="G236" s="104"/>
      <c r="H236" s="104">
        <v>540</v>
      </c>
      <c r="I236" s="122">
        <v>540</v>
      </c>
      <c r="J236" s="123" t="s">
        <v>639</v>
      </c>
      <c r="K236" s="124">
        <f t="shared" si="148"/>
        <v>75</v>
      </c>
      <c r="L236" s="125">
        <f t="shared" si="149"/>
        <v>0.16129032258064516</v>
      </c>
      <c r="M236" s="126" t="s">
        <v>556</v>
      </c>
      <c r="N236" s="127">
        <v>42530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46</v>
      </c>
      <c r="B237" s="102">
        <v>42380</v>
      </c>
      <c r="C237" s="102"/>
      <c r="D237" s="103" t="s">
        <v>376</v>
      </c>
      <c r="E237" s="104" t="s">
        <v>557</v>
      </c>
      <c r="F237" s="105">
        <v>81</v>
      </c>
      <c r="G237" s="104"/>
      <c r="H237" s="104">
        <v>110</v>
      </c>
      <c r="I237" s="122">
        <v>110</v>
      </c>
      <c r="J237" s="123" t="s">
        <v>639</v>
      </c>
      <c r="K237" s="124">
        <f t="shared" si="148"/>
        <v>29</v>
      </c>
      <c r="L237" s="125">
        <f t="shared" si="149"/>
        <v>0.35802469135802467</v>
      </c>
      <c r="M237" s="126" t="s">
        <v>556</v>
      </c>
      <c r="N237" s="127">
        <v>42745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47</v>
      </c>
      <c r="B238" s="102">
        <v>42382</v>
      </c>
      <c r="C238" s="102"/>
      <c r="D238" s="103" t="s">
        <v>646</v>
      </c>
      <c r="E238" s="104" t="s">
        <v>557</v>
      </c>
      <c r="F238" s="105">
        <v>417.5</v>
      </c>
      <c r="G238" s="104"/>
      <c r="H238" s="104">
        <v>547</v>
      </c>
      <c r="I238" s="122">
        <v>535</v>
      </c>
      <c r="J238" s="123" t="s">
        <v>639</v>
      </c>
      <c r="K238" s="124">
        <f t="shared" si="148"/>
        <v>129.5</v>
      </c>
      <c r="L238" s="125">
        <f t="shared" si="149"/>
        <v>0.31017964071856285</v>
      </c>
      <c r="M238" s="126" t="s">
        <v>556</v>
      </c>
      <c r="N238" s="127">
        <v>42578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48</v>
      </c>
      <c r="B239" s="102">
        <v>42408</v>
      </c>
      <c r="C239" s="102"/>
      <c r="D239" s="103" t="s">
        <v>647</v>
      </c>
      <c r="E239" s="104" t="s">
        <v>580</v>
      </c>
      <c r="F239" s="105">
        <v>650</v>
      </c>
      <c r="G239" s="104"/>
      <c r="H239" s="104">
        <v>800</v>
      </c>
      <c r="I239" s="122">
        <v>800</v>
      </c>
      <c r="J239" s="123" t="s">
        <v>639</v>
      </c>
      <c r="K239" s="124">
        <f t="shared" si="148"/>
        <v>150</v>
      </c>
      <c r="L239" s="125">
        <f t="shared" si="149"/>
        <v>0.23076923076923078</v>
      </c>
      <c r="M239" s="126" t="s">
        <v>556</v>
      </c>
      <c r="N239" s="127">
        <v>43154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49</v>
      </c>
      <c r="B240" s="102">
        <v>42433</v>
      </c>
      <c r="C240" s="102"/>
      <c r="D240" s="103" t="s">
        <v>193</v>
      </c>
      <c r="E240" s="104" t="s">
        <v>580</v>
      </c>
      <c r="F240" s="105">
        <v>437.5</v>
      </c>
      <c r="G240" s="104"/>
      <c r="H240" s="104">
        <v>504.5</v>
      </c>
      <c r="I240" s="122">
        <v>522</v>
      </c>
      <c r="J240" s="123" t="s">
        <v>648</v>
      </c>
      <c r="K240" s="124">
        <f t="shared" si="148"/>
        <v>67</v>
      </c>
      <c r="L240" s="125">
        <f t="shared" si="149"/>
        <v>0.15314285714285714</v>
      </c>
      <c r="M240" s="126" t="s">
        <v>556</v>
      </c>
      <c r="N240" s="127">
        <v>42480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50</v>
      </c>
      <c r="B241" s="102">
        <v>42438</v>
      </c>
      <c r="C241" s="102"/>
      <c r="D241" s="103" t="s">
        <v>649</v>
      </c>
      <c r="E241" s="104" t="s">
        <v>580</v>
      </c>
      <c r="F241" s="105">
        <v>189.5</v>
      </c>
      <c r="G241" s="104"/>
      <c r="H241" s="104">
        <v>218</v>
      </c>
      <c r="I241" s="122">
        <v>218</v>
      </c>
      <c r="J241" s="123" t="s">
        <v>639</v>
      </c>
      <c r="K241" s="124">
        <f t="shared" si="148"/>
        <v>28.5</v>
      </c>
      <c r="L241" s="125">
        <f t="shared" si="149"/>
        <v>0.15039577836411611</v>
      </c>
      <c r="M241" s="126" t="s">
        <v>556</v>
      </c>
      <c r="N241" s="127">
        <v>43034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39">
        <v>51</v>
      </c>
      <c r="B242" s="111">
        <v>42471</v>
      </c>
      <c r="C242" s="111"/>
      <c r="D242" s="112" t="s">
        <v>650</v>
      </c>
      <c r="E242" s="113" t="s">
        <v>580</v>
      </c>
      <c r="F242" s="114">
        <v>36.5</v>
      </c>
      <c r="G242" s="115"/>
      <c r="H242" s="115">
        <v>15.85</v>
      </c>
      <c r="I242" s="115">
        <v>60</v>
      </c>
      <c r="J242" s="134" t="s">
        <v>651</v>
      </c>
      <c r="K242" s="130">
        <f t="shared" si="148"/>
        <v>-20.65</v>
      </c>
      <c r="L242" s="164">
        <f t="shared" si="149"/>
        <v>-0.5657534246575342</v>
      </c>
      <c r="M242" s="132" t="s">
        <v>620</v>
      </c>
      <c r="N242" s="165">
        <v>43627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52</v>
      </c>
      <c r="B243" s="102">
        <v>42472</v>
      </c>
      <c r="C243" s="102"/>
      <c r="D243" s="103" t="s">
        <v>652</v>
      </c>
      <c r="E243" s="104" t="s">
        <v>580</v>
      </c>
      <c r="F243" s="105">
        <v>93</v>
      </c>
      <c r="G243" s="104"/>
      <c r="H243" s="104">
        <v>149</v>
      </c>
      <c r="I243" s="122">
        <v>140</v>
      </c>
      <c r="J243" s="137" t="s">
        <v>653</v>
      </c>
      <c r="K243" s="124">
        <f t="shared" si="148"/>
        <v>56</v>
      </c>
      <c r="L243" s="125">
        <f t="shared" si="149"/>
        <v>0.60215053763440862</v>
      </c>
      <c r="M243" s="126" t="s">
        <v>556</v>
      </c>
      <c r="N243" s="127">
        <v>42740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53</v>
      </c>
      <c r="B244" s="102">
        <v>42472</v>
      </c>
      <c r="C244" s="102"/>
      <c r="D244" s="103" t="s">
        <v>654</v>
      </c>
      <c r="E244" s="104" t="s">
        <v>580</v>
      </c>
      <c r="F244" s="105">
        <v>130</v>
      </c>
      <c r="G244" s="104"/>
      <c r="H244" s="104">
        <v>150</v>
      </c>
      <c r="I244" s="122" t="s">
        <v>655</v>
      </c>
      <c r="J244" s="123" t="s">
        <v>639</v>
      </c>
      <c r="K244" s="124">
        <f t="shared" si="148"/>
        <v>20</v>
      </c>
      <c r="L244" s="125">
        <f t="shared" si="149"/>
        <v>0.15384615384615385</v>
      </c>
      <c r="M244" s="126" t="s">
        <v>556</v>
      </c>
      <c r="N244" s="127">
        <v>42564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54</v>
      </c>
      <c r="B245" s="102">
        <v>42473</v>
      </c>
      <c r="C245" s="102"/>
      <c r="D245" s="103" t="s">
        <v>344</v>
      </c>
      <c r="E245" s="104" t="s">
        <v>580</v>
      </c>
      <c r="F245" s="105">
        <v>196</v>
      </c>
      <c r="G245" s="104"/>
      <c r="H245" s="104">
        <v>299</v>
      </c>
      <c r="I245" s="122">
        <v>299</v>
      </c>
      <c r="J245" s="123" t="s">
        <v>639</v>
      </c>
      <c r="K245" s="124">
        <v>103</v>
      </c>
      <c r="L245" s="125">
        <v>0.52551020408163296</v>
      </c>
      <c r="M245" s="126" t="s">
        <v>556</v>
      </c>
      <c r="N245" s="127">
        <v>42620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55</v>
      </c>
      <c r="B246" s="102">
        <v>42473</v>
      </c>
      <c r="C246" s="102"/>
      <c r="D246" s="103" t="s">
        <v>713</v>
      </c>
      <c r="E246" s="104" t="s">
        <v>580</v>
      </c>
      <c r="F246" s="105">
        <v>88</v>
      </c>
      <c r="G246" s="104"/>
      <c r="H246" s="104">
        <v>103</v>
      </c>
      <c r="I246" s="122">
        <v>103</v>
      </c>
      <c r="J246" s="123" t="s">
        <v>639</v>
      </c>
      <c r="K246" s="124">
        <v>15</v>
      </c>
      <c r="L246" s="125">
        <v>0.170454545454545</v>
      </c>
      <c r="M246" s="126" t="s">
        <v>556</v>
      </c>
      <c r="N246" s="127">
        <v>42530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56</v>
      </c>
      <c r="B247" s="102">
        <v>42492</v>
      </c>
      <c r="C247" s="102"/>
      <c r="D247" s="103" t="s">
        <v>656</v>
      </c>
      <c r="E247" s="104" t="s">
        <v>580</v>
      </c>
      <c r="F247" s="105">
        <v>127.5</v>
      </c>
      <c r="G247" s="104"/>
      <c r="H247" s="104">
        <v>148</v>
      </c>
      <c r="I247" s="122" t="s">
        <v>657</v>
      </c>
      <c r="J247" s="123" t="s">
        <v>639</v>
      </c>
      <c r="K247" s="124">
        <f>H247-F247</f>
        <v>20.5</v>
      </c>
      <c r="L247" s="125">
        <f>K247/F247</f>
        <v>0.16078431372549021</v>
      </c>
      <c r="M247" s="126" t="s">
        <v>556</v>
      </c>
      <c r="N247" s="127">
        <v>42564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57</v>
      </c>
      <c r="B248" s="102">
        <v>42493</v>
      </c>
      <c r="C248" s="102"/>
      <c r="D248" s="103" t="s">
        <v>658</v>
      </c>
      <c r="E248" s="104" t="s">
        <v>580</v>
      </c>
      <c r="F248" s="105">
        <v>675</v>
      </c>
      <c r="G248" s="104"/>
      <c r="H248" s="104">
        <v>815</v>
      </c>
      <c r="I248" s="122" t="s">
        <v>659</v>
      </c>
      <c r="J248" s="123" t="s">
        <v>639</v>
      </c>
      <c r="K248" s="124">
        <f>H248-F248</f>
        <v>140</v>
      </c>
      <c r="L248" s="125">
        <f>K248/F248</f>
        <v>0.2074074074074074</v>
      </c>
      <c r="M248" s="126" t="s">
        <v>556</v>
      </c>
      <c r="N248" s="127">
        <v>43154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58</v>
      </c>
      <c r="B249" s="106">
        <v>42522</v>
      </c>
      <c r="C249" s="106"/>
      <c r="D249" s="107" t="s">
        <v>714</v>
      </c>
      <c r="E249" s="108" t="s">
        <v>580</v>
      </c>
      <c r="F249" s="109">
        <v>500</v>
      </c>
      <c r="G249" s="109"/>
      <c r="H249" s="110">
        <v>232.5</v>
      </c>
      <c r="I249" s="128" t="s">
        <v>715</v>
      </c>
      <c r="J249" s="129" t="s">
        <v>716</v>
      </c>
      <c r="K249" s="130">
        <f>H249-F249</f>
        <v>-267.5</v>
      </c>
      <c r="L249" s="131">
        <f>K249/F249</f>
        <v>-0.53500000000000003</v>
      </c>
      <c r="M249" s="132" t="s">
        <v>620</v>
      </c>
      <c r="N249" s="133">
        <v>43735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59</v>
      </c>
      <c r="B250" s="102">
        <v>42527</v>
      </c>
      <c r="C250" s="102"/>
      <c r="D250" s="103" t="s">
        <v>660</v>
      </c>
      <c r="E250" s="104" t="s">
        <v>580</v>
      </c>
      <c r="F250" s="105">
        <v>110</v>
      </c>
      <c r="G250" s="104"/>
      <c r="H250" s="104">
        <v>126.5</v>
      </c>
      <c r="I250" s="122">
        <v>125</v>
      </c>
      <c r="J250" s="123" t="s">
        <v>589</v>
      </c>
      <c r="K250" s="124">
        <f>H250-F250</f>
        <v>16.5</v>
      </c>
      <c r="L250" s="125">
        <f>K250/F250</f>
        <v>0.15</v>
      </c>
      <c r="M250" s="126" t="s">
        <v>556</v>
      </c>
      <c r="N250" s="127">
        <v>42552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60</v>
      </c>
      <c r="B251" s="102">
        <v>42538</v>
      </c>
      <c r="C251" s="102"/>
      <c r="D251" s="103" t="s">
        <v>661</v>
      </c>
      <c r="E251" s="104" t="s">
        <v>580</v>
      </c>
      <c r="F251" s="105">
        <v>44</v>
      </c>
      <c r="G251" s="104"/>
      <c r="H251" s="104">
        <v>69.5</v>
      </c>
      <c r="I251" s="122">
        <v>69.5</v>
      </c>
      <c r="J251" s="123" t="s">
        <v>662</v>
      </c>
      <c r="K251" s="124">
        <f>H251-F251</f>
        <v>25.5</v>
      </c>
      <c r="L251" s="125">
        <f>K251/F251</f>
        <v>0.57954545454545459</v>
      </c>
      <c r="M251" s="126" t="s">
        <v>556</v>
      </c>
      <c r="N251" s="127">
        <v>42977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61</v>
      </c>
      <c r="B252" s="102">
        <v>42549</v>
      </c>
      <c r="C252" s="102"/>
      <c r="D252" s="144" t="s">
        <v>717</v>
      </c>
      <c r="E252" s="104" t="s">
        <v>580</v>
      </c>
      <c r="F252" s="105">
        <v>262.5</v>
      </c>
      <c r="G252" s="104"/>
      <c r="H252" s="104">
        <v>340</v>
      </c>
      <c r="I252" s="122">
        <v>333</v>
      </c>
      <c r="J252" s="123" t="s">
        <v>718</v>
      </c>
      <c r="K252" s="124">
        <v>77.5</v>
      </c>
      <c r="L252" s="125">
        <v>0.29523809523809502</v>
      </c>
      <c r="M252" s="126" t="s">
        <v>556</v>
      </c>
      <c r="N252" s="127">
        <v>43017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62</v>
      </c>
      <c r="B253" s="102">
        <v>42549</v>
      </c>
      <c r="C253" s="102"/>
      <c r="D253" s="144" t="s">
        <v>719</v>
      </c>
      <c r="E253" s="104" t="s">
        <v>580</v>
      </c>
      <c r="F253" s="105">
        <v>840</v>
      </c>
      <c r="G253" s="104"/>
      <c r="H253" s="104">
        <v>1230</v>
      </c>
      <c r="I253" s="122">
        <v>1230</v>
      </c>
      <c r="J253" s="123" t="s">
        <v>639</v>
      </c>
      <c r="K253" s="124">
        <v>390</v>
      </c>
      <c r="L253" s="125">
        <v>0.46428571428571402</v>
      </c>
      <c r="M253" s="126" t="s">
        <v>556</v>
      </c>
      <c r="N253" s="127">
        <v>42649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0">
        <v>63</v>
      </c>
      <c r="B254" s="139">
        <v>42556</v>
      </c>
      <c r="C254" s="139"/>
      <c r="D254" s="140" t="s">
        <v>663</v>
      </c>
      <c r="E254" s="141" t="s">
        <v>580</v>
      </c>
      <c r="F254" s="142">
        <v>395</v>
      </c>
      <c r="G254" s="143"/>
      <c r="H254" s="143">
        <f>(468.5+342.5)/2</f>
        <v>405.5</v>
      </c>
      <c r="I254" s="143">
        <v>510</v>
      </c>
      <c r="J254" s="166" t="s">
        <v>664</v>
      </c>
      <c r="K254" s="167">
        <f t="shared" ref="K254:K260" si="150">H254-F254</f>
        <v>10.5</v>
      </c>
      <c r="L254" s="168">
        <f t="shared" ref="L254:L260" si="151">K254/F254</f>
        <v>2.6582278481012658E-2</v>
      </c>
      <c r="M254" s="169" t="s">
        <v>665</v>
      </c>
      <c r="N254" s="170">
        <v>43606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64</v>
      </c>
      <c r="B255" s="106">
        <v>42584</v>
      </c>
      <c r="C255" s="106"/>
      <c r="D255" s="107" t="s">
        <v>666</v>
      </c>
      <c r="E255" s="108" t="s">
        <v>557</v>
      </c>
      <c r="F255" s="109">
        <f>169.5-12.8</f>
        <v>156.69999999999999</v>
      </c>
      <c r="G255" s="109"/>
      <c r="H255" s="110">
        <v>77</v>
      </c>
      <c r="I255" s="128" t="s">
        <v>667</v>
      </c>
      <c r="J255" s="359" t="s">
        <v>795</v>
      </c>
      <c r="K255" s="130">
        <f t="shared" si="150"/>
        <v>-79.699999999999989</v>
      </c>
      <c r="L255" s="131">
        <f t="shared" si="151"/>
        <v>-0.50861518825781749</v>
      </c>
      <c r="M255" s="132" t="s">
        <v>620</v>
      </c>
      <c r="N255" s="133">
        <v>43522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5">
        <v>65</v>
      </c>
      <c r="B256" s="106">
        <v>42586</v>
      </c>
      <c r="C256" s="106"/>
      <c r="D256" s="107" t="s">
        <v>668</v>
      </c>
      <c r="E256" s="108" t="s">
        <v>580</v>
      </c>
      <c r="F256" s="109">
        <v>400</v>
      </c>
      <c r="G256" s="109"/>
      <c r="H256" s="110">
        <v>305</v>
      </c>
      <c r="I256" s="128">
        <v>475</v>
      </c>
      <c r="J256" s="129" t="s">
        <v>669</v>
      </c>
      <c r="K256" s="130">
        <f t="shared" si="150"/>
        <v>-95</v>
      </c>
      <c r="L256" s="131">
        <f t="shared" si="151"/>
        <v>-0.23749999999999999</v>
      </c>
      <c r="M256" s="132" t="s">
        <v>620</v>
      </c>
      <c r="N256" s="133">
        <v>43606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66</v>
      </c>
      <c r="B257" s="102">
        <v>42593</v>
      </c>
      <c r="C257" s="102"/>
      <c r="D257" s="103" t="s">
        <v>670</v>
      </c>
      <c r="E257" s="104" t="s">
        <v>580</v>
      </c>
      <c r="F257" s="105">
        <v>86.5</v>
      </c>
      <c r="G257" s="104"/>
      <c r="H257" s="104">
        <v>130</v>
      </c>
      <c r="I257" s="122">
        <v>130</v>
      </c>
      <c r="J257" s="137" t="s">
        <v>671</v>
      </c>
      <c r="K257" s="124">
        <f t="shared" si="150"/>
        <v>43.5</v>
      </c>
      <c r="L257" s="125">
        <f t="shared" si="151"/>
        <v>0.50289017341040465</v>
      </c>
      <c r="M257" s="126" t="s">
        <v>556</v>
      </c>
      <c r="N257" s="127">
        <v>43091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67</v>
      </c>
      <c r="B258" s="106">
        <v>42600</v>
      </c>
      <c r="C258" s="106"/>
      <c r="D258" s="107" t="s">
        <v>367</v>
      </c>
      <c r="E258" s="108" t="s">
        <v>580</v>
      </c>
      <c r="F258" s="109">
        <v>133.5</v>
      </c>
      <c r="G258" s="109"/>
      <c r="H258" s="110">
        <v>126.5</v>
      </c>
      <c r="I258" s="128">
        <v>178</v>
      </c>
      <c r="J258" s="129" t="s">
        <v>672</v>
      </c>
      <c r="K258" s="130">
        <f t="shared" si="150"/>
        <v>-7</v>
      </c>
      <c r="L258" s="131">
        <f t="shared" si="151"/>
        <v>-5.2434456928838954E-2</v>
      </c>
      <c r="M258" s="132" t="s">
        <v>620</v>
      </c>
      <c r="N258" s="133">
        <v>42615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68</v>
      </c>
      <c r="B259" s="102">
        <v>42613</v>
      </c>
      <c r="C259" s="102"/>
      <c r="D259" s="103" t="s">
        <v>673</v>
      </c>
      <c r="E259" s="104" t="s">
        <v>580</v>
      </c>
      <c r="F259" s="105">
        <v>560</v>
      </c>
      <c r="G259" s="104"/>
      <c r="H259" s="104">
        <v>725</v>
      </c>
      <c r="I259" s="122">
        <v>725</v>
      </c>
      <c r="J259" s="123" t="s">
        <v>582</v>
      </c>
      <c r="K259" s="124">
        <f t="shared" si="150"/>
        <v>165</v>
      </c>
      <c r="L259" s="125">
        <f t="shared" si="151"/>
        <v>0.29464285714285715</v>
      </c>
      <c r="M259" s="126" t="s">
        <v>556</v>
      </c>
      <c r="N259" s="127">
        <v>42456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69</v>
      </c>
      <c r="B260" s="102">
        <v>42614</v>
      </c>
      <c r="C260" s="102"/>
      <c r="D260" s="103" t="s">
        <v>674</v>
      </c>
      <c r="E260" s="104" t="s">
        <v>580</v>
      </c>
      <c r="F260" s="105">
        <v>160.5</v>
      </c>
      <c r="G260" s="104"/>
      <c r="H260" s="104">
        <v>210</v>
      </c>
      <c r="I260" s="122">
        <v>210</v>
      </c>
      <c r="J260" s="123" t="s">
        <v>582</v>
      </c>
      <c r="K260" s="124">
        <f t="shared" si="150"/>
        <v>49.5</v>
      </c>
      <c r="L260" s="125">
        <f t="shared" si="151"/>
        <v>0.30841121495327101</v>
      </c>
      <c r="M260" s="126" t="s">
        <v>556</v>
      </c>
      <c r="N260" s="127">
        <v>42871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70</v>
      </c>
      <c r="B261" s="102">
        <v>42646</v>
      </c>
      <c r="C261" s="102"/>
      <c r="D261" s="144" t="s">
        <v>390</v>
      </c>
      <c r="E261" s="104" t="s">
        <v>580</v>
      </c>
      <c r="F261" s="105">
        <v>430</v>
      </c>
      <c r="G261" s="104"/>
      <c r="H261" s="104">
        <v>596</v>
      </c>
      <c r="I261" s="122">
        <v>575</v>
      </c>
      <c r="J261" s="123" t="s">
        <v>720</v>
      </c>
      <c r="K261" s="124">
        <v>166</v>
      </c>
      <c r="L261" s="125">
        <v>0.38604651162790699</v>
      </c>
      <c r="M261" s="126" t="s">
        <v>556</v>
      </c>
      <c r="N261" s="127">
        <v>42769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71</v>
      </c>
      <c r="B262" s="102">
        <v>42657</v>
      </c>
      <c r="C262" s="102"/>
      <c r="D262" s="103" t="s">
        <v>675</v>
      </c>
      <c r="E262" s="104" t="s">
        <v>580</v>
      </c>
      <c r="F262" s="105">
        <v>280</v>
      </c>
      <c r="G262" s="104"/>
      <c r="H262" s="104">
        <v>345</v>
      </c>
      <c r="I262" s="122">
        <v>345</v>
      </c>
      <c r="J262" s="123" t="s">
        <v>582</v>
      </c>
      <c r="K262" s="124">
        <f t="shared" ref="K262:K267" si="152">H262-F262</f>
        <v>65</v>
      </c>
      <c r="L262" s="125">
        <f>K262/F262</f>
        <v>0.23214285714285715</v>
      </c>
      <c r="M262" s="126" t="s">
        <v>556</v>
      </c>
      <c r="N262" s="127">
        <v>42814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72</v>
      </c>
      <c r="B263" s="102">
        <v>42657</v>
      </c>
      <c r="C263" s="102"/>
      <c r="D263" s="103" t="s">
        <v>676</v>
      </c>
      <c r="E263" s="104" t="s">
        <v>580</v>
      </c>
      <c r="F263" s="105">
        <v>245</v>
      </c>
      <c r="G263" s="104"/>
      <c r="H263" s="104">
        <v>325.5</v>
      </c>
      <c r="I263" s="122">
        <v>330</v>
      </c>
      <c r="J263" s="123" t="s">
        <v>677</v>
      </c>
      <c r="K263" s="124">
        <f t="shared" si="152"/>
        <v>80.5</v>
      </c>
      <c r="L263" s="125">
        <f>K263/F263</f>
        <v>0.32857142857142857</v>
      </c>
      <c r="M263" s="126" t="s">
        <v>556</v>
      </c>
      <c r="N263" s="127">
        <v>42769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73</v>
      </c>
      <c r="B264" s="102">
        <v>42660</v>
      </c>
      <c r="C264" s="102"/>
      <c r="D264" s="103" t="s">
        <v>340</v>
      </c>
      <c r="E264" s="104" t="s">
        <v>580</v>
      </c>
      <c r="F264" s="105">
        <v>125</v>
      </c>
      <c r="G264" s="104"/>
      <c r="H264" s="104">
        <v>160</v>
      </c>
      <c r="I264" s="122">
        <v>160</v>
      </c>
      <c r="J264" s="123" t="s">
        <v>639</v>
      </c>
      <c r="K264" s="124">
        <f t="shared" si="152"/>
        <v>35</v>
      </c>
      <c r="L264" s="125">
        <v>0.28000000000000003</v>
      </c>
      <c r="M264" s="126" t="s">
        <v>556</v>
      </c>
      <c r="N264" s="127">
        <v>42803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74</v>
      </c>
      <c r="B265" s="102">
        <v>42660</v>
      </c>
      <c r="C265" s="102"/>
      <c r="D265" s="103" t="s">
        <v>455</v>
      </c>
      <c r="E265" s="104" t="s">
        <v>580</v>
      </c>
      <c r="F265" s="105">
        <v>114</v>
      </c>
      <c r="G265" s="104"/>
      <c r="H265" s="104">
        <v>145</v>
      </c>
      <c r="I265" s="122">
        <v>145</v>
      </c>
      <c r="J265" s="123" t="s">
        <v>639</v>
      </c>
      <c r="K265" s="124">
        <f t="shared" si="152"/>
        <v>31</v>
      </c>
      <c r="L265" s="125">
        <f>K265/F265</f>
        <v>0.27192982456140352</v>
      </c>
      <c r="M265" s="126" t="s">
        <v>556</v>
      </c>
      <c r="N265" s="127">
        <v>42859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75</v>
      </c>
      <c r="B266" s="102">
        <v>42660</v>
      </c>
      <c r="C266" s="102"/>
      <c r="D266" s="103" t="s">
        <v>678</v>
      </c>
      <c r="E266" s="104" t="s">
        <v>580</v>
      </c>
      <c r="F266" s="105">
        <v>212</v>
      </c>
      <c r="G266" s="104"/>
      <c r="H266" s="104">
        <v>280</v>
      </c>
      <c r="I266" s="122">
        <v>276</v>
      </c>
      <c r="J266" s="123" t="s">
        <v>679</v>
      </c>
      <c r="K266" s="124">
        <f t="shared" si="152"/>
        <v>68</v>
      </c>
      <c r="L266" s="125">
        <f>K266/F266</f>
        <v>0.32075471698113206</v>
      </c>
      <c r="M266" s="126" t="s">
        <v>556</v>
      </c>
      <c r="N266" s="127">
        <v>42858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76</v>
      </c>
      <c r="B267" s="102">
        <v>42678</v>
      </c>
      <c r="C267" s="102"/>
      <c r="D267" s="103" t="s">
        <v>149</v>
      </c>
      <c r="E267" s="104" t="s">
        <v>580</v>
      </c>
      <c r="F267" s="105">
        <v>155</v>
      </c>
      <c r="G267" s="104"/>
      <c r="H267" s="104">
        <v>210</v>
      </c>
      <c r="I267" s="122">
        <v>210</v>
      </c>
      <c r="J267" s="123" t="s">
        <v>680</v>
      </c>
      <c r="K267" s="124">
        <f t="shared" si="152"/>
        <v>55</v>
      </c>
      <c r="L267" s="125">
        <f>K267/F267</f>
        <v>0.35483870967741937</v>
      </c>
      <c r="M267" s="126" t="s">
        <v>556</v>
      </c>
      <c r="N267" s="127">
        <v>42944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77</v>
      </c>
      <c r="B268" s="106">
        <v>42710</v>
      </c>
      <c r="C268" s="106"/>
      <c r="D268" s="107" t="s">
        <v>721</v>
      </c>
      <c r="E268" s="108" t="s">
        <v>580</v>
      </c>
      <c r="F268" s="109">
        <v>150.5</v>
      </c>
      <c r="G268" s="109"/>
      <c r="H268" s="110">
        <v>72.5</v>
      </c>
      <c r="I268" s="128">
        <v>174</v>
      </c>
      <c r="J268" s="129" t="s">
        <v>722</v>
      </c>
      <c r="K268" s="130">
        <v>-78</v>
      </c>
      <c r="L268" s="131">
        <v>-0.51827242524916906</v>
      </c>
      <c r="M268" s="132" t="s">
        <v>620</v>
      </c>
      <c r="N268" s="133">
        <v>43333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78</v>
      </c>
      <c r="B269" s="102">
        <v>42712</v>
      </c>
      <c r="C269" s="102"/>
      <c r="D269" s="103" t="s">
        <v>123</v>
      </c>
      <c r="E269" s="104" t="s">
        <v>580</v>
      </c>
      <c r="F269" s="105">
        <v>380</v>
      </c>
      <c r="G269" s="104"/>
      <c r="H269" s="104">
        <v>478</v>
      </c>
      <c r="I269" s="122">
        <v>468</v>
      </c>
      <c r="J269" s="123" t="s">
        <v>639</v>
      </c>
      <c r="K269" s="124">
        <f>H269-F269</f>
        <v>98</v>
      </c>
      <c r="L269" s="125">
        <f>K269/F269</f>
        <v>0.25789473684210529</v>
      </c>
      <c r="M269" s="126" t="s">
        <v>556</v>
      </c>
      <c r="N269" s="127">
        <v>43025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79</v>
      </c>
      <c r="B270" s="102">
        <v>42734</v>
      </c>
      <c r="C270" s="102"/>
      <c r="D270" s="103" t="s">
        <v>244</v>
      </c>
      <c r="E270" s="104" t="s">
        <v>580</v>
      </c>
      <c r="F270" s="105">
        <v>305</v>
      </c>
      <c r="G270" s="104"/>
      <c r="H270" s="104">
        <v>375</v>
      </c>
      <c r="I270" s="122">
        <v>375</v>
      </c>
      <c r="J270" s="123" t="s">
        <v>639</v>
      </c>
      <c r="K270" s="124">
        <f>H270-F270</f>
        <v>70</v>
      </c>
      <c r="L270" s="125">
        <f>K270/F270</f>
        <v>0.22950819672131148</v>
      </c>
      <c r="M270" s="126" t="s">
        <v>556</v>
      </c>
      <c r="N270" s="127">
        <v>42768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80</v>
      </c>
      <c r="B271" s="102">
        <v>42739</v>
      </c>
      <c r="C271" s="102"/>
      <c r="D271" s="103" t="s">
        <v>342</v>
      </c>
      <c r="E271" s="104" t="s">
        <v>580</v>
      </c>
      <c r="F271" s="105">
        <v>99.5</v>
      </c>
      <c r="G271" s="104"/>
      <c r="H271" s="104">
        <v>158</v>
      </c>
      <c r="I271" s="122">
        <v>158</v>
      </c>
      <c r="J271" s="123" t="s">
        <v>639</v>
      </c>
      <c r="K271" s="124">
        <f>H271-F271</f>
        <v>58.5</v>
      </c>
      <c r="L271" s="125">
        <f>K271/F271</f>
        <v>0.5879396984924623</v>
      </c>
      <c r="M271" s="126" t="s">
        <v>556</v>
      </c>
      <c r="N271" s="127">
        <v>42898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81</v>
      </c>
      <c r="B272" s="102">
        <v>42739</v>
      </c>
      <c r="C272" s="102"/>
      <c r="D272" s="103" t="s">
        <v>342</v>
      </c>
      <c r="E272" s="104" t="s">
        <v>580</v>
      </c>
      <c r="F272" s="105">
        <v>99.5</v>
      </c>
      <c r="G272" s="104"/>
      <c r="H272" s="104">
        <v>158</v>
      </c>
      <c r="I272" s="122">
        <v>158</v>
      </c>
      <c r="J272" s="123" t="s">
        <v>639</v>
      </c>
      <c r="K272" s="124">
        <v>58.5</v>
      </c>
      <c r="L272" s="125">
        <v>0.58793969849246197</v>
      </c>
      <c r="M272" s="126" t="s">
        <v>556</v>
      </c>
      <c r="N272" s="127">
        <v>42898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82</v>
      </c>
      <c r="B273" s="102">
        <v>42786</v>
      </c>
      <c r="C273" s="102"/>
      <c r="D273" s="103" t="s">
        <v>166</v>
      </c>
      <c r="E273" s="104" t="s">
        <v>580</v>
      </c>
      <c r="F273" s="105">
        <v>140.5</v>
      </c>
      <c r="G273" s="104"/>
      <c r="H273" s="104">
        <v>220</v>
      </c>
      <c r="I273" s="122">
        <v>220</v>
      </c>
      <c r="J273" s="123" t="s">
        <v>639</v>
      </c>
      <c r="K273" s="124">
        <f>H273-F273</f>
        <v>79.5</v>
      </c>
      <c r="L273" s="125">
        <f>K273/F273</f>
        <v>0.5658362989323843</v>
      </c>
      <c r="M273" s="126" t="s">
        <v>556</v>
      </c>
      <c r="N273" s="127">
        <v>42864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83</v>
      </c>
      <c r="B274" s="102">
        <v>42786</v>
      </c>
      <c r="C274" s="102"/>
      <c r="D274" s="103" t="s">
        <v>723</v>
      </c>
      <c r="E274" s="104" t="s">
        <v>580</v>
      </c>
      <c r="F274" s="105">
        <v>202.5</v>
      </c>
      <c r="G274" s="104"/>
      <c r="H274" s="104">
        <v>234</v>
      </c>
      <c r="I274" s="122">
        <v>234</v>
      </c>
      <c r="J274" s="123" t="s">
        <v>639</v>
      </c>
      <c r="K274" s="124">
        <v>31.5</v>
      </c>
      <c r="L274" s="125">
        <v>0.155555555555556</v>
      </c>
      <c r="M274" s="126" t="s">
        <v>556</v>
      </c>
      <c r="N274" s="127">
        <v>42836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84</v>
      </c>
      <c r="B275" s="102">
        <v>42818</v>
      </c>
      <c r="C275" s="102"/>
      <c r="D275" s="103" t="s">
        <v>517</v>
      </c>
      <c r="E275" s="104" t="s">
        <v>580</v>
      </c>
      <c r="F275" s="105">
        <v>300.5</v>
      </c>
      <c r="G275" s="104"/>
      <c r="H275" s="104">
        <v>417.5</v>
      </c>
      <c r="I275" s="122">
        <v>420</v>
      </c>
      <c r="J275" s="123" t="s">
        <v>681</v>
      </c>
      <c r="K275" s="124">
        <f>H275-F275</f>
        <v>117</v>
      </c>
      <c r="L275" s="125">
        <f>K275/F275</f>
        <v>0.38935108153078202</v>
      </c>
      <c r="M275" s="126" t="s">
        <v>556</v>
      </c>
      <c r="N275" s="127">
        <v>43070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85</v>
      </c>
      <c r="B276" s="102">
        <v>42818</v>
      </c>
      <c r="C276" s="102"/>
      <c r="D276" s="103" t="s">
        <v>719</v>
      </c>
      <c r="E276" s="104" t="s">
        <v>580</v>
      </c>
      <c r="F276" s="105">
        <v>850</v>
      </c>
      <c r="G276" s="104"/>
      <c r="H276" s="104">
        <v>1042.5</v>
      </c>
      <c r="I276" s="122">
        <v>1023</v>
      </c>
      <c r="J276" s="123" t="s">
        <v>724</v>
      </c>
      <c r="K276" s="124">
        <v>192.5</v>
      </c>
      <c r="L276" s="125">
        <v>0.22647058823529401</v>
      </c>
      <c r="M276" s="126" t="s">
        <v>556</v>
      </c>
      <c r="N276" s="127">
        <v>42830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86</v>
      </c>
      <c r="B277" s="102">
        <v>42830</v>
      </c>
      <c r="C277" s="102"/>
      <c r="D277" s="103" t="s">
        <v>471</v>
      </c>
      <c r="E277" s="104" t="s">
        <v>580</v>
      </c>
      <c r="F277" s="105">
        <v>785</v>
      </c>
      <c r="G277" s="104"/>
      <c r="H277" s="104">
        <v>930</v>
      </c>
      <c r="I277" s="122">
        <v>920</v>
      </c>
      <c r="J277" s="123" t="s">
        <v>682</v>
      </c>
      <c r="K277" s="124">
        <f>H277-F277</f>
        <v>145</v>
      </c>
      <c r="L277" s="125">
        <f>K277/F277</f>
        <v>0.18471337579617833</v>
      </c>
      <c r="M277" s="126" t="s">
        <v>556</v>
      </c>
      <c r="N277" s="127">
        <v>42976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87</v>
      </c>
      <c r="B278" s="106">
        <v>42831</v>
      </c>
      <c r="C278" s="106"/>
      <c r="D278" s="107" t="s">
        <v>725</v>
      </c>
      <c r="E278" s="108" t="s">
        <v>580</v>
      </c>
      <c r="F278" s="109">
        <v>40</v>
      </c>
      <c r="G278" s="109"/>
      <c r="H278" s="110">
        <v>13.1</v>
      </c>
      <c r="I278" s="128">
        <v>60</v>
      </c>
      <c r="J278" s="134" t="s">
        <v>726</v>
      </c>
      <c r="K278" s="130">
        <v>-26.9</v>
      </c>
      <c r="L278" s="131">
        <v>-0.67249999999999999</v>
      </c>
      <c r="M278" s="132" t="s">
        <v>620</v>
      </c>
      <c r="N278" s="133">
        <v>43138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88</v>
      </c>
      <c r="B279" s="102">
        <v>42837</v>
      </c>
      <c r="C279" s="102"/>
      <c r="D279" s="103" t="s">
        <v>87</v>
      </c>
      <c r="E279" s="104" t="s">
        <v>580</v>
      </c>
      <c r="F279" s="105">
        <v>289.5</v>
      </c>
      <c r="G279" s="104"/>
      <c r="H279" s="104">
        <v>354</v>
      </c>
      <c r="I279" s="122">
        <v>360</v>
      </c>
      <c r="J279" s="123" t="s">
        <v>683</v>
      </c>
      <c r="K279" s="124">
        <f t="shared" ref="K279:K287" si="153">H279-F279</f>
        <v>64.5</v>
      </c>
      <c r="L279" s="125">
        <f t="shared" ref="L279:L287" si="154">K279/F279</f>
        <v>0.22279792746113988</v>
      </c>
      <c r="M279" s="126" t="s">
        <v>556</v>
      </c>
      <c r="N279" s="127">
        <v>43040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89</v>
      </c>
      <c r="B280" s="102">
        <v>42845</v>
      </c>
      <c r="C280" s="102"/>
      <c r="D280" s="103" t="s">
        <v>416</v>
      </c>
      <c r="E280" s="104" t="s">
        <v>580</v>
      </c>
      <c r="F280" s="105">
        <v>700</v>
      </c>
      <c r="G280" s="104"/>
      <c r="H280" s="104">
        <v>840</v>
      </c>
      <c r="I280" s="122">
        <v>840</v>
      </c>
      <c r="J280" s="123" t="s">
        <v>684</v>
      </c>
      <c r="K280" s="124">
        <f t="shared" si="153"/>
        <v>140</v>
      </c>
      <c r="L280" s="125">
        <f t="shared" si="154"/>
        <v>0.2</v>
      </c>
      <c r="M280" s="126" t="s">
        <v>556</v>
      </c>
      <c r="N280" s="127">
        <v>42893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90</v>
      </c>
      <c r="B281" s="102">
        <v>42887</v>
      </c>
      <c r="C281" s="102"/>
      <c r="D281" s="144" t="s">
        <v>353</v>
      </c>
      <c r="E281" s="104" t="s">
        <v>580</v>
      </c>
      <c r="F281" s="105">
        <v>130</v>
      </c>
      <c r="G281" s="104"/>
      <c r="H281" s="104">
        <v>144.25</v>
      </c>
      <c r="I281" s="122">
        <v>170</v>
      </c>
      <c r="J281" s="123" t="s">
        <v>685</v>
      </c>
      <c r="K281" s="124">
        <f t="shared" si="153"/>
        <v>14.25</v>
      </c>
      <c r="L281" s="125">
        <f t="shared" si="154"/>
        <v>0.10961538461538461</v>
      </c>
      <c r="M281" s="126" t="s">
        <v>556</v>
      </c>
      <c r="N281" s="127">
        <v>43675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91</v>
      </c>
      <c r="B282" s="102">
        <v>42901</v>
      </c>
      <c r="C282" s="102"/>
      <c r="D282" s="144" t="s">
        <v>686</v>
      </c>
      <c r="E282" s="104" t="s">
        <v>580</v>
      </c>
      <c r="F282" s="105">
        <v>214.5</v>
      </c>
      <c r="G282" s="104"/>
      <c r="H282" s="104">
        <v>262</v>
      </c>
      <c r="I282" s="122">
        <v>262</v>
      </c>
      <c r="J282" s="123" t="s">
        <v>687</v>
      </c>
      <c r="K282" s="124">
        <f t="shared" si="153"/>
        <v>47.5</v>
      </c>
      <c r="L282" s="125">
        <f t="shared" si="154"/>
        <v>0.22144522144522144</v>
      </c>
      <c r="M282" s="126" t="s">
        <v>556</v>
      </c>
      <c r="N282" s="127">
        <v>42977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92</v>
      </c>
      <c r="B283" s="150">
        <v>42933</v>
      </c>
      <c r="C283" s="150"/>
      <c r="D283" s="151" t="s">
        <v>688</v>
      </c>
      <c r="E283" s="152" t="s">
        <v>580</v>
      </c>
      <c r="F283" s="153">
        <v>370</v>
      </c>
      <c r="G283" s="152"/>
      <c r="H283" s="152">
        <v>447.5</v>
      </c>
      <c r="I283" s="174">
        <v>450</v>
      </c>
      <c r="J283" s="218" t="s">
        <v>639</v>
      </c>
      <c r="K283" s="124">
        <f t="shared" si="153"/>
        <v>77.5</v>
      </c>
      <c r="L283" s="176">
        <f t="shared" si="154"/>
        <v>0.20945945945945946</v>
      </c>
      <c r="M283" s="177" t="s">
        <v>556</v>
      </c>
      <c r="N283" s="178">
        <v>43035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93</v>
      </c>
      <c r="B284" s="150">
        <v>42943</v>
      </c>
      <c r="C284" s="150"/>
      <c r="D284" s="151" t="s">
        <v>164</v>
      </c>
      <c r="E284" s="152" t="s">
        <v>580</v>
      </c>
      <c r="F284" s="153">
        <v>657.5</v>
      </c>
      <c r="G284" s="152"/>
      <c r="H284" s="152">
        <v>825</v>
      </c>
      <c r="I284" s="174">
        <v>820</v>
      </c>
      <c r="J284" s="218" t="s">
        <v>639</v>
      </c>
      <c r="K284" s="124">
        <f t="shared" si="153"/>
        <v>167.5</v>
      </c>
      <c r="L284" s="176">
        <f t="shared" si="154"/>
        <v>0.25475285171102663</v>
      </c>
      <c r="M284" s="177" t="s">
        <v>556</v>
      </c>
      <c r="N284" s="178">
        <v>43090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94</v>
      </c>
      <c r="B285" s="102">
        <v>42964</v>
      </c>
      <c r="C285" s="102"/>
      <c r="D285" s="103" t="s">
        <v>357</v>
      </c>
      <c r="E285" s="104" t="s">
        <v>580</v>
      </c>
      <c r="F285" s="105">
        <v>605</v>
      </c>
      <c r="G285" s="104"/>
      <c r="H285" s="104">
        <v>750</v>
      </c>
      <c r="I285" s="122">
        <v>750</v>
      </c>
      <c r="J285" s="123" t="s">
        <v>682</v>
      </c>
      <c r="K285" s="124">
        <f t="shared" si="153"/>
        <v>145</v>
      </c>
      <c r="L285" s="125">
        <f t="shared" si="154"/>
        <v>0.23966942148760331</v>
      </c>
      <c r="M285" s="126" t="s">
        <v>556</v>
      </c>
      <c r="N285" s="127">
        <v>43027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1">
        <v>95</v>
      </c>
      <c r="B286" s="145">
        <v>42979</v>
      </c>
      <c r="C286" s="145"/>
      <c r="D286" s="146" t="s">
        <v>475</v>
      </c>
      <c r="E286" s="147" t="s">
        <v>580</v>
      </c>
      <c r="F286" s="148">
        <v>255</v>
      </c>
      <c r="G286" s="149"/>
      <c r="H286" s="149">
        <v>217.25</v>
      </c>
      <c r="I286" s="149">
        <v>320</v>
      </c>
      <c r="J286" s="171" t="s">
        <v>689</v>
      </c>
      <c r="K286" s="130">
        <f t="shared" si="153"/>
        <v>-37.75</v>
      </c>
      <c r="L286" s="172">
        <f t="shared" si="154"/>
        <v>-0.14803921568627451</v>
      </c>
      <c r="M286" s="132" t="s">
        <v>620</v>
      </c>
      <c r="N286" s="173">
        <v>43661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96</v>
      </c>
      <c r="B287" s="102">
        <v>42997</v>
      </c>
      <c r="C287" s="102"/>
      <c r="D287" s="103" t="s">
        <v>690</v>
      </c>
      <c r="E287" s="104" t="s">
        <v>580</v>
      </c>
      <c r="F287" s="105">
        <v>215</v>
      </c>
      <c r="G287" s="104"/>
      <c r="H287" s="104">
        <v>258</v>
      </c>
      <c r="I287" s="122">
        <v>258</v>
      </c>
      <c r="J287" s="123" t="s">
        <v>639</v>
      </c>
      <c r="K287" s="124">
        <f t="shared" si="153"/>
        <v>43</v>
      </c>
      <c r="L287" s="125">
        <f t="shared" si="154"/>
        <v>0.2</v>
      </c>
      <c r="M287" s="126" t="s">
        <v>556</v>
      </c>
      <c r="N287" s="127">
        <v>43040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97</v>
      </c>
      <c r="B288" s="102">
        <v>42997</v>
      </c>
      <c r="C288" s="102"/>
      <c r="D288" s="103" t="s">
        <v>690</v>
      </c>
      <c r="E288" s="104" t="s">
        <v>580</v>
      </c>
      <c r="F288" s="105">
        <v>215</v>
      </c>
      <c r="G288" s="104"/>
      <c r="H288" s="104">
        <v>258</v>
      </c>
      <c r="I288" s="122">
        <v>258</v>
      </c>
      <c r="J288" s="218" t="s">
        <v>639</v>
      </c>
      <c r="K288" s="124">
        <v>43</v>
      </c>
      <c r="L288" s="125">
        <v>0.2</v>
      </c>
      <c r="M288" s="126" t="s">
        <v>556</v>
      </c>
      <c r="N288" s="127">
        <v>43040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98</v>
      </c>
      <c r="B289" s="198">
        <v>42998</v>
      </c>
      <c r="C289" s="198"/>
      <c r="D289" s="350" t="s">
        <v>780</v>
      </c>
      <c r="E289" s="199" t="s">
        <v>580</v>
      </c>
      <c r="F289" s="200">
        <v>75</v>
      </c>
      <c r="G289" s="199"/>
      <c r="H289" s="199">
        <v>90</v>
      </c>
      <c r="I289" s="219">
        <v>90</v>
      </c>
      <c r="J289" s="123" t="s">
        <v>691</v>
      </c>
      <c r="K289" s="124">
        <f t="shared" ref="K289:K294" si="155">H289-F289</f>
        <v>15</v>
      </c>
      <c r="L289" s="125">
        <f t="shared" ref="L289:L294" si="156">K289/F289</f>
        <v>0.2</v>
      </c>
      <c r="M289" s="126" t="s">
        <v>556</v>
      </c>
      <c r="N289" s="127">
        <v>43019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6">
        <v>99</v>
      </c>
      <c r="B290" s="150">
        <v>43011</v>
      </c>
      <c r="C290" s="150"/>
      <c r="D290" s="151" t="s">
        <v>692</v>
      </c>
      <c r="E290" s="152" t="s">
        <v>580</v>
      </c>
      <c r="F290" s="153">
        <v>315</v>
      </c>
      <c r="G290" s="152"/>
      <c r="H290" s="152">
        <v>392</v>
      </c>
      <c r="I290" s="174">
        <v>384</v>
      </c>
      <c r="J290" s="218" t="s">
        <v>693</v>
      </c>
      <c r="K290" s="124">
        <f t="shared" si="155"/>
        <v>77</v>
      </c>
      <c r="L290" s="176">
        <f t="shared" si="156"/>
        <v>0.24444444444444444</v>
      </c>
      <c r="M290" s="177" t="s">
        <v>556</v>
      </c>
      <c r="N290" s="178">
        <v>43017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6">
        <v>100</v>
      </c>
      <c r="B291" s="150">
        <v>43013</v>
      </c>
      <c r="C291" s="150"/>
      <c r="D291" s="151" t="s">
        <v>694</v>
      </c>
      <c r="E291" s="152" t="s">
        <v>580</v>
      </c>
      <c r="F291" s="153">
        <v>145</v>
      </c>
      <c r="G291" s="152"/>
      <c r="H291" s="152">
        <v>179</v>
      </c>
      <c r="I291" s="174">
        <v>180</v>
      </c>
      <c r="J291" s="218" t="s">
        <v>570</v>
      </c>
      <c r="K291" s="124">
        <f t="shared" si="155"/>
        <v>34</v>
      </c>
      <c r="L291" s="176">
        <f t="shared" si="156"/>
        <v>0.23448275862068965</v>
      </c>
      <c r="M291" s="177" t="s">
        <v>556</v>
      </c>
      <c r="N291" s="178">
        <v>43025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101</v>
      </c>
      <c r="B292" s="150">
        <v>43014</v>
      </c>
      <c r="C292" s="150"/>
      <c r="D292" s="151" t="s">
        <v>330</v>
      </c>
      <c r="E292" s="152" t="s">
        <v>580</v>
      </c>
      <c r="F292" s="153">
        <v>256</v>
      </c>
      <c r="G292" s="152"/>
      <c r="H292" s="152">
        <v>323</v>
      </c>
      <c r="I292" s="174">
        <v>320</v>
      </c>
      <c r="J292" s="218" t="s">
        <v>639</v>
      </c>
      <c r="K292" s="124">
        <f t="shared" si="155"/>
        <v>67</v>
      </c>
      <c r="L292" s="176">
        <f t="shared" si="156"/>
        <v>0.26171875</v>
      </c>
      <c r="M292" s="177" t="s">
        <v>556</v>
      </c>
      <c r="N292" s="178">
        <v>43067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102</v>
      </c>
      <c r="B293" s="150">
        <v>43017</v>
      </c>
      <c r="C293" s="150"/>
      <c r="D293" s="151" t="s">
        <v>350</v>
      </c>
      <c r="E293" s="152" t="s">
        <v>580</v>
      </c>
      <c r="F293" s="153">
        <v>137.5</v>
      </c>
      <c r="G293" s="152"/>
      <c r="H293" s="152">
        <v>184</v>
      </c>
      <c r="I293" s="174">
        <v>183</v>
      </c>
      <c r="J293" s="175" t="s">
        <v>695</v>
      </c>
      <c r="K293" s="124">
        <f t="shared" si="155"/>
        <v>46.5</v>
      </c>
      <c r="L293" s="176">
        <f t="shared" si="156"/>
        <v>0.33818181818181819</v>
      </c>
      <c r="M293" s="177" t="s">
        <v>556</v>
      </c>
      <c r="N293" s="178">
        <v>43108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6">
        <v>103</v>
      </c>
      <c r="B294" s="150">
        <v>43018</v>
      </c>
      <c r="C294" s="150"/>
      <c r="D294" s="151" t="s">
        <v>696</v>
      </c>
      <c r="E294" s="152" t="s">
        <v>580</v>
      </c>
      <c r="F294" s="153">
        <v>125.5</v>
      </c>
      <c r="G294" s="152"/>
      <c r="H294" s="152">
        <v>158</v>
      </c>
      <c r="I294" s="174">
        <v>155</v>
      </c>
      <c r="J294" s="175" t="s">
        <v>697</v>
      </c>
      <c r="K294" s="124">
        <f t="shared" si="155"/>
        <v>32.5</v>
      </c>
      <c r="L294" s="176">
        <f t="shared" si="156"/>
        <v>0.25896414342629481</v>
      </c>
      <c r="M294" s="177" t="s">
        <v>556</v>
      </c>
      <c r="N294" s="178">
        <v>43067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6">
        <v>104</v>
      </c>
      <c r="B295" s="150">
        <v>43018</v>
      </c>
      <c r="C295" s="150"/>
      <c r="D295" s="151" t="s">
        <v>727</v>
      </c>
      <c r="E295" s="152" t="s">
        <v>580</v>
      </c>
      <c r="F295" s="153">
        <v>895</v>
      </c>
      <c r="G295" s="152"/>
      <c r="H295" s="152">
        <v>1122.5</v>
      </c>
      <c r="I295" s="174">
        <v>1078</v>
      </c>
      <c r="J295" s="175" t="s">
        <v>728</v>
      </c>
      <c r="K295" s="124">
        <v>227.5</v>
      </c>
      <c r="L295" s="176">
        <v>0.25418994413407803</v>
      </c>
      <c r="M295" s="177" t="s">
        <v>556</v>
      </c>
      <c r="N295" s="178">
        <v>43117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6">
        <v>105</v>
      </c>
      <c r="B296" s="150">
        <v>43020</v>
      </c>
      <c r="C296" s="150"/>
      <c r="D296" s="151" t="s">
        <v>338</v>
      </c>
      <c r="E296" s="152" t="s">
        <v>580</v>
      </c>
      <c r="F296" s="153">
        <v>525</v>
      </c>
      <c r="G296" s="152"/>
      <c r="H296" s="152">
        <v>629</v>
      </c>
      <c r="I296" s="174">
        <v>629</v>
      </c>
      <c r="J296" s="218" t="s">
        <v>639</v>
      </c>
      <c r="K296" s="124">
        <v>104</v>
      </c>
      <c r="L296" s="176">
        <v>0.19809523809523799</v>
      </c>
      <c r="M296" s="177" t="s">
        <v>556</v>
      </c>
      <c r="N296" s="178">
        <v>43119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6">
        <v>106</v>
      </c>
      <c r="B297" s="150">
        <v>43046</v>
      </c>
      <c r="C297" s="150"/>
      <c r="D297" s="151" t="s">
        <v>379</v>
      </c>
      <c r="E297" s="152" t="s">
        <v>580</v>
      </c>
      <c r="F297" s="153">
        <v>740</v>
      </c>
      <c r="G297" s="152"/>
      <c r="H297" s="152">
        <v>892.5</v>
      </c>
      <c r="I297" s="174">
        <v>900</v>
      </c>
      <c r="J297" s="175" t="s">
        <v>698</v>
      </c>
      <c r="K297" s="124">
        <f>H297-F297</f>
        <v>152.5</v>
      </c>
      <c r="L297" s="176">
        <f>K297/F297</f>
        <v>0.20608108108108109</v>
      </c>
      <c r="M297" s="177" t="s">
        <v>556</v>
      </c>
      <c r="N297" s="178">
        <v>43052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107</v>
      </c>
      <c r="B298" s="102">
        <v>43073</v>
      </c>
      <c r="C298" s="102"/>
      <c r="D298" s="103" t="s">
        <v>699</v>
      </c>
      <c r="E298" s="104" t="s">
        <v>580</v>
      </c>
      <c r="F298" s="105">
        <v>118.5</v>
      </c>
      <c r="G298" s="104"/>
      <c r="H298" s="104">
        <v>143.5</v>
      </c>
      <c r="I298" s="122">
        <v>145</v>
      </c>
      <c r="J298" s="137" t="s">
        <v>700</v>
      </c>
      <c r="K298" s="124">
        <f>H298-F298</f>
        <v>25</v>
      </c>
      <c r="L298" s="125">
        <f>K298/F298</f>
        <v>0.2109704641350211</v>
      </c>
      <c r="M298" s="126" t="s">
        <v>556</v>
      </c>
      <c r="N298" s="127">
        <v>43097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5">
        <v>108</v>
      </c>
      <c r="B299" s="106">
        <v>43090</v>
      </c>
      <c r="C299" s="106"/>
      <c r="D299" s="154" t="s">
        <v>420</v>
      </c>
      <c r="E299" s="108" t="s">
        <v>580</v>
      </c>
      <c r="F299" s="109">
        <v>715</v>
      </c>
      <c r="G299" s="109"/>
      <c r="H299" s="110">
        <v>500</v>
      </c>
      <c r="I299" s="128">
        <v>872</v>
      </c>
      <c r="J299" s="134" t="s">
        <v>701</v>
      </c>
      <c r="K299" s="130">
        <f>H299-F299</f>
        <v>-215</v>
      </c>
      <c r="L299" s="131">
        <f>K299/F299</f>
        <v>-0.30069930069930068</v>
      </c>
      <c r="M299" s="132" t="s">
        <v>620</v>
      </c>
      <c r="N299" s="133">
        <v>43670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109</v>
      </c>
      <c r="B300" s="102">
        <v>43098</v>
      </c>
      <c r="C300" s="102"/>
      <c r="D300" s="103" t="s">
        <v>692</v>
      </c>
      <c r="E300" s="104" t="s">
        <v>580</v>
      </c>
      <c r="F300" s="105">
        <v>435</v>
      </c>
      <c r="G300" s="104"/>
      <c r="H300" s="104">
        <v>542.5</v>
      </c>
      <c r="I300" s="122">
        <v>539</v>
      </c>
      <c r="J300" s="137" t="s">
        <v>639</v>
      </c>
      <c r="K300" s="124">
        <v>107.5</v>
      </c>
      <c r="L300" s="125">
        <v>0.247126436781609</v>
      </c>
      <c r="M300" s="126" t="s">
        <v>556</v>
      </c>
      <c r="N300" s="127">
        <v>43206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110</v>
      </c>
      <c r="B301" s="102">
        <v>43098</v>
      </c>
      <c r="C301" s="102"/>
      <c r="D301" s="103" t="s">
        <v>530</v>
      </c>
      <c r="E301" s="104" t="s">
        <v>580</v>
      </c>
      <c r="F301" s="105">
        <v>885</v>
      </c>
      <c r="G301" s="104"/>
      <c r="H301" s="104">
        <v>1090</v>
      </c>
      <c r="I301" s="122">
        <v>1084</v>
      </c>
      <c r="J301" s="137" t="s">
        <v>639</v>
      </c>
      <c r="K301" s="124">
        <v>205</v>
      </c>
      <c r="L301" s="125">
        <v>0.23163841807909599</v>
      </c>
      <c r="M301" s="126" t="s">
        <v>556</v>
      </c>
      <c r="N301" s="127">
        <v>43213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42">
        <v>111</v>
      </c>
      <c r="B302" s="328">
        <v>43192</v>
      </c>
      <c r="C302" s="328"/>
      <c r="D302" s="112" t="s">
        <v>709</v>
      </c>
      <c r="E302" s="330" t="s">
        <v>580</v>
      </c>
      <c r="F302" s="332">
        <v>478.5</v>
      </c>
      <c r="G302" s="330"/>
      <c r="H302" s="330">
        <v>442</v>
      </c>
      <c r="I302" s="334">
        <v>613</v>
      </c>
      <c r="J302" s="359" t="s">
        <v>797</v>
      </c>
      <c r="K302" s="130">
        <f>H302-F302</f>
        <v>-36.5</v>
      </c>
      <c r="L302" s="131">
        <f>K302/F302</f>
        <v>-7.6280041797283177E-2</v>
      </c>
      <c r="M302" s="132" t="s">
        <v>620</v>
      </c>
      <c r="N302" s="133">
        <v>43762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5">
        <v>112</v>
      </c>
      <c r="B303" s="106">
        <v>43194</v>
      </c>
      <c r="C303" s="106"/>
      <c r="D303" s="349" t="s">
        <v>779</v>
      </c>
      <c r="E303" s="108" t="s">
        <v>580</v>
      </c>
      <c r="F303" s="109">
        <f>141.5-7.3</f>
        <v>134.19999999999999</v>
      </c>
      <c r="G303" s="109"/>
      <c r="H303" s="110">
        <v>77</v>
      </c>
      <c r="I303" s="128">
        <v>180</v>
      </c>
      <c r="J303" s="359" t="s">
        <v>796</v>
      </c>
      <c r="K303" s="130">
        <f>H303-F303</f>
        <v>-57.199999999999989</v>
      </c>
      <c r="L303" s="131">
        <f>K303/F303</f>
        <v>-0.42622950819672129</v>
      </c>
      <c r="M303" s="132" t="s">
        <v>620</v>
      </c>
      <c r="N303" s="133">
        <v>43522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5">
        <v>113</v>
      </c>
      <c r="B304" s="106">
        <v>43209</v>
      </c>
      <c r="C304" s="106"/>
      <c r="D304" s="107" t="s">
        <v>702</v>
      </c>
      <c r="E304" s="108" t="s">
        <v>580</v>
      </c>
      <c r="F304" s="109">
        <v>430</v>
      </c>
      <c r="G304" s="109"/>
      <c r="H304" s="110">
        <v>220</v>
      </c>
      <c r="I304" s="128">
        <v>537</v>
      </c>
      <c r="J304" s="134" t="s">
        <v>703</v>
      </c>
      <c r="K304" s="130">
        <f>H304-F304</f>
        <v>-210</v>
      </c>
      <c r="L304" s="131">
        <f>K304/F304</f>
        <v>-0.48837209302325579</v>
      </c>
      <c r="M304" s="132" t="s">
        <v>620</v>
      </c>
      <c r="N304" s="133">
        <v>43252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3">
        <v>114</v>
      </c>
      <c r="B305" s="155">
        <v>43220</v>
      </c>
      <c r="C305" s="155"/>
      <c r="D305" s="156" t="s">
        <v>380</v>
      </c>
      <c r="E305" s="157" t="s">
        <v>580</v>
      </c>
      <c r="F305" s="159">
        <v>153.5</v>
      </c>
      <c r="G305" s="159"/>
      <c r="H305" s="159">
        <v>196</v>
      </c>
      <c r="I305" s="159">
        <v>196</v>
      </c>
      <c r="J305" s="336" t="s">
        <v>813</v>
      </c>
      <c r="K305" s="179">
        <f>H305-F305</f>
        <v>42.5</v>
      </c>
      <c r="L305" s="180">
        <f>K305/F305</f>
        <v>0.27687296416938112</v>
      </c>
      <c r="M305" s="158" t="s">
        <v>556</v>
      </c>
      <c r="N305" s="181">
        <v>43605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5">
        <v>115</v>
      </c>
      <c r="B306" s="106">
        <v>43306</v>
      </c>
      <c r="C306" s="106"/>
      <c r="D306" s="107" t="s">
        <v>725</v>
      </c>
      <c r="E306" s="108" t="s">
        <v>580</v>
      </c>
      <c r="F306" s="109">
        <v>27.5</v>
      </c>
      <c r="G306" s="109"/>
      <c r="H306" s="110">
        <v>13.1</v>
      </c>
      <c r="I306" s="128">
        <v>60</v>
      </c>
      <c r="J306" s="134" t="s">
        <v>729</v>
      </c>
      <c r="K306" s="130">
        <v>-14.4</v>
      </c>
      <c r="L306" s="131">
        <v>-0.52363636363636401</v>
      </c>
      <c r="M306" s="132" t="s">
        <v>620</v>
      </c>
      <c r="N306" s="133">
        <v>43138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42">
        <v>116</v>
      </c>
      <c r="B307" s="328">
        <v>43318</v>
      </c>
      <c r="C307" s="328"/>
      <c r="D307" s="112" t="s">
        <v>704</v>
      </c>
      <c r="E307" s="330" t="s">
        <v>580</v>
      </c>
      <c r="F307" s="330">
        <v>148.5</v>
      </c>
      <c r="G307" s="330"/>
      <c r="H307" s="330">
        <v>102</v>
      </c>
      <c r="I307" s="334">
        <v>182</v>
      </c>
      <c r="J307" s="134" t="s">
        <v>812</v>
      </c>
      <c r="K307" s="130">
        <f>H307-F307</f>
        <v>-46.5</v>
      </c>
      <c r="L307" s="131">
        <f>K307/F307</f>
        <v>-0.31313131313131315</v>
      </c>
      <c r="M307" s="132" t="s">
        <v>620</v>
      </c>
      <c r="N307" s="133">
        <v>43661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117</v>
      </c>
      <c r="B308" s="102">
        <v>43335</v>
      </c>
      <c r="C308" s="102"/>
      <c r="D308" s="103" t="s">
        <v>730</v>
      </c>
      <c r="E308" s="104" t="s">
        <v>580</v>
      </c>
      <c r="F308" s="152">
        <v>285</v>
      </c>
      <c r="G308" s="104"/>
      <c r="H308" s="104">
        <v>355</v>
      </c>
      <c r="I308" s="122">
        <v>364</v>
      </c>
      <c r="J308" s="137" t="s">
        <v>731</v>
      </c>
      <c r="K308" s="124">
        <v>70</v>
      </c>
      <c r="L308" s="125">
        <v>0.24561403508771901</v>
      </c>
      <c r="M308" s="126" t="s">
        <v>556</v>
      </c>
      <c r="N308" s="127">
        <v>43455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118</v>
      </c>
      <c r="B309" s="102">
        <v>43341</v>
      </c>
      <c r="C309" s="102"/>
      <c r="D309" s="103" t="s">
        <v>370</v>
      </c>
      <c r="E309" s="104" t="s">
        <v>580</v>
      </c>
      <c r="F309" s="152">
        <v>525</v>
      </c>
      <c r="G309" s="104"/>
      <c r="H309" s="104">
        <v>585</v>
      </c>
      <c r="I309" s="122">
        <v>635</v>
      </c>
      <c r="J309" s="137" t="s">
        <v>705</v>
      </c>
      <c r="K309" s="124">
        <f t="shared" ref="K309:K321" si="157">H309-F309</f>
        <v>60</v>
      </c>
      <c r="L309" s="125">
        <f t="shared" ref="L309:L321" si="158">K309/F309</f>
        <v>0.11428571428571428</v>
      </c>
      <c r="M309" s="126" t="s">
        <v>556</v>
      </c>
      <c r="N309" s="127">
        <v>43662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119</v>
      </c>
      <c r="B310" s="102">
        <v>43395</v>
      </c>
      <c r="C310" s="102"/>
      <c r="D310" s="103" t="s">
        <v>357</v>
      </c>
      <c r="E310" s="104" t="s">
        <v>580</v>
      </c>
      <c r="F310" s="152">
        <v>475</v>
      </c>
      <c r="G310" s="104"/>
      <c r="H310" s="104">
        <v>574</v>
      </c>
      <c r="I310" s="122">
        <v>570</v>
      </c>
      <c r="J310" s="137" t="s">
        <v>639</v>
      </c>
      <c r="K310" s="124">
        <f t="shared" si="157"/>
        <v>99</v>
      </c>
      <c r="L310" s="125">
        <f t="shared" si="158"/>
        <v>0.20842105263157895</v>
      </c>
      <c r="M310" s="126" t="s">
        <v>556</v>
      </c>
      <c r="N310" s="127">
        <v>43403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6">
        <v>120</v>
      </c>
      <c r="B311" s="150">
        <v>43397</v>
      </c>
      <c r="C311" s="150"/>
      <c r="D311" s="376" t="s">
        <v>377</v>
      </c>
      <c r="E311" s="152" t="s">
        <v>580</v>
      </c>
      <c r="F311" s="152">
        <v>707.5</v>
      </c>
      <c r="G311" s="152"/>
      <c r="H311" s="152">
        <v>872</v>
      </c>
      <c r="I311" s="174">
        <v>872</v>
      </c>
      <c r="J311" s="175" t="s">
        <v>639</v>
      </c>
      <c r="K311" s="124">
        <f t="shared" si="157"/>
        <v>164.5</v>
      </c>
      <c r="L311" s="176">
        <f t="shared" si="158"/>
        <v>0.23250883392226149</v>
      </c>
      <c r="M311" s="177" t="s">
        <v>556</v>
      </c>
      <c r="N311" s="178">
        <v>43482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121</v>
      </c>
      <c r="B312" s="150">
        <v>43398</v>
      </c>
      <c r="C312" s="150"/>
      <c r="D312" s="376" t="s">
        <v>339</v>
      </c>
      <c r="E312" s="152" t="s">
        <v>580</v>
      </c>
      <c r="F312" s="152">
        <v>162</v>
      </c>
      <c r="G312" s="152"/>
      <c r="H312" s="152">
        <v>204</v>
      </c>
      <c r="I312" s="174">
        <v>209</v>
      </c>
      <c r="J312" s="175" t="s">
        <v>811</v>
      </c>
      <c r="K312" s="124">
        <f t="shared" si="157"/>
        <v>42</v>
      </c>
      <c r="L312" s="176">
        <f t="shared" si="158"/>
        <v>0.25925925925925924</v>
      </c>
      <c r="M312" s="177" t="s">
        <v>556</v>
      </c>
      <c r="N312" s="178">
        <v>43539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122</v>
      </c>
      <c r="B313" s="198">
        <v>43399</v>
      </c>
      <c r="C313" s="198"/>
      <c r="D313" s="151" t="s">
        <v>465</v>
      </c>
      <c r="E313" s="199" t="s">
        <v>580</v>
      </c>
      <c r="F313" s="199">
        <v>240</v>
      </c>
      <c r="G313" s="199"/>
      <c r="H313" s="199">
        <v>297</v>
      </c>
      <c r="I313" s="219">
        <v>297</v>
      </c>
      <c r="J313" s="175" t="s">
        <v>639</v>
      </c>
      <c r="K313" s="220">
        <f t="shared" si="157"/>
        <v>57</v>
      </c>
      <c r="L313" s="221">
        <f t="shared" si="158"/>
        <v>0.23749999999999999</v>
      </c>
      <c r="M313" s="222" t="s">
        <v>556</v>
      </c>
      <c r="N313" s="223">
        <v>43417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123</v>
      </c>
      <c r="B314" s="102">
        <v>43439</v>
      </c>
      <c r="C314" s="102"/>
      <c r="D314" s="144" t="s">
        <v>706</v>
      </c>
      <c r="E314" s="104" t="s">
        <v>580</v>
      </c>
      <c r="F314" s="104">
        <v>202.5</v>
      </c>
      <c r="G314" s="104"/>
      <c r="H314" s="104">
        <v>255</v>
      </c>
      <c r="I314" s="122">
        <v>252</v>
      </c>
      <c r="J314" s="137" t="s">
        <v>639</v>
      </c>
      <c r="K314" s="124">
        <f t="shared" si="157"/>
        <v>52.5</v>
      </c>
      <c r="L314" s="125">
        <f t="shared" si="158"/>
        <v>0.25925925925925924</v>
      </c>
      <c r="M314" s="126" t="s">
        <v>556</v>
      </c>
      <c r="N314" s="127">
        <v>43542</v>
      </c>
      <c r="O314" s="54"/>
      <c r="P314" s="13"/>
      <c r="Q314" s="13"/>
      <c r="R314" s="90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124</v>
      </c>
      <c r="B315" s="198">
        <v>43465</v>
      </c>
      <c r="C315" s="102"/>
      <c r="D315" s="376" t="s">
        <v>402</v>
      </c>
      <c r="E315" s="199" t="s">
        <v>580</v>
      </c>
      <c r="F315" s="199">
        <v>710</v>
      </c>
      <c r="G315" s="199"/>
      <c r="H315" s="199">
        <v>866</v>
      </c>
      <c r="I315" s="219">
        <v>866</v>
      </c>
      <c r="J315" s="175" t="s">
        <v>639</v>
      </c>
      <c r="K315" s="124">
        <f t="shared" si="157"/>
        <v>156</v>
      </c>
      <c r="L315" s="125">
        <f t="shared" si="158"/>
        <v>0.21971830985915494</v>
      </c>
      <c r="M315" s="126" t="s">
        <v>556</v>
      </c>
      <c r="N315" s="338">
        <v>43553</v>
      </c>
      <c r="O315" s="54"/>
      <c r="P315" s="13"/>
      <c r="Q315" s="13"/>
      <c r="R315" s="1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7">
        <v>125</v>
      </c>
      <c r="B316" s="198">
        <v>43522</v>
      </c>
      <c r="C316" s="198"/>
      <c r="D316" s="376" t="s">
        <v>139</v>
      </c>
      <c r="E316" s="199" t="s">
        <v>580</v>
      </c>
      <c r="F316" s="199">
        <v>337.25</v>
      </c>
      <c r="G316" s="199"/>
      <c r="H316" s="199">
        <v>398.5</v>
      </c>
      <c r="I316" s="219">
        <v>411</v>
      </c>
      <c r="J316" s="137" t="s">
        <v>810</v>
      </c>
      <c r="K316" s="124">
        <f t="shared" si="157"/>
        <v>61.25</v>
      </c>
      <c r="L316" s="125">
        <f t="shared" si="158"/>
        <v>0.1816160118606375</v>
      </c>
      <c r="M316" s="126" t="s">
        <v>556</v>
      </c>
      <c r="N316" s="338">
        <v>43760</v>
      </c>
      <c r="O316" s="54"/>
      <c r="P316" s="13"/>
      <c r="Q316" s="13"/>
      <c r="R316" s="90" t="s">
        <v>708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4">
        <v>126</v>
      </c>
      <c r="B317" s="160">
        <v>43559</v>
      </c>
      <c r="C317" s="160"/>
      <c r="D317" s="161" t="s">
        <v>394</v>
      </c>
      <c r="E317" s="162" t="s">
        <v>580</v>
      </c>
      <c r="F317" s="162">
        <v>130</v>
      </c>
      <c r="G317" s="162"/>
      <c r="H317" s="162">
        <v>65</v>
      </c>
      <c r="I317" s="182">
        <v>158</v>
      </c>
      <c r="J317" s="134" t="s">
        <v>707</v>
      </c>
      <c r="K317" s="130">
        <f t="shared" si="157"/>
        <v>-65</v>
      </c>
      <c r="L317" s="131">
        <f t="shared" si="158"/>
        <v>-0.5</v>
      </c>
      <c r="M317" s="132" t="s">
        <v>620</v>
      </c>
      <c r="N317" s="133">
        <v>43726</v>
      </c>
      <c r="O317" s="54"/>
      <c r="P317" s="13"/>
      <c r="Q317" s="13"/>
      <c r="R317" s="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5">
        <v>127</v>
      </c>
      <c r="B318" s="183">
        <v>43017</v>
      </c>
      <c r="C318" s="183"/>
      <c r="D318" s="184" t="s">
        <v>166</v>
      </c>
      <c r="E318" s="185" t="s">
        <v>580</v>
      </c>
      <c r="F318" s="186">
        <v>141.5</v>
      </c>
      <c r="G318" s="187"/>
      <c r="H318" s="187">
        <v>183.5</v>
      </c>
      <c r="I318" s="187">
        <v>210</v>
      </c>
      <c r="J318" s="208" t="s">
        <v>801</v>
      </c>
      <c r="K318" s="209">
        <f t="shared" si="157"/>
        <v>42</v>
      </c>
      <c r="L318" s="210">
        <f t="shared" si="158"/>
        <v>0.29681978798586572</v>
      </c>
      <c r="M318" s="186" t="s">
        <v>556</v>
      </c>
      <c r="N318" s="211">
        <v>43042</v>
      </c>
      <c r="O318" s="54"/>
      <c r="P318" s="13"/>
      <c r="Q318" s="13"/>
      <c r="R318" s="90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344">
        <v>128</v>
      </c>
      <c r="B319" s="160">
        <v>43074</v>
      </c>
      <c r="C319" s="160"/>
      <c r="D319" s="161" t="s">
        <v>295</v>
      </c>
      <c r="E319" s="162" t="s">
        <v>580</v>
      </c>
      <c r="F319" s="163">
        <v>172</v>
      </c>
      <c r="G319" s="162"/>
      <c r="H319" s="162">
        <v>155.25</v>
      </c>
      <c r="I319" s="182">
        <v>230</v>
      </c>
      <c r="J319" s="359" t="s">
        <v>794</v>
      </c>
      <c r="K319" s="130">
        <f t="shared" ref="K319" si="159">H319-F319</f>
        <v>-16.75</v>
      </c>
      <c r="L319" s="131">
        <f t="shared" ref="L319" si="160">K319/F319</f>
        <v>-9.7383720930232565E-2</v>
      </c>
      <c r="M319" s="132" t="s">
        <v>620</v>
      </c>
      <c r="N319" s="133">
        <v>43787</v>
      </c>
      <c r="O319" s="54"/>
      <c r="P319" s="13"/>
      <c r="Q319" s="13"/>
      <c r="R319" s="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5">
        <v>129</v>
      </c>
      <c r="B320" s="183">
        <v>43398</v>
      </c>
      <c r="C320" s="183"/>
      <c r="D320" s="184" t="s">
        <v>103</v>
      </c>
      <c r="E320" s="185" t="s">
        <v>580</v>
      </c>
      <c r="F320" s="187">
        <v>698.5</v>
      </c>
      <c r="G320" s="187"/>
      <c r="H320" s="187">
        <v>850</v>
      </c>
      <c r="I320" s="187">
        <v>890</v>
      </c>
      <c r="J320" s="212" t="s">
        <v>807</v>
      </c>
      <c r="K320" s="209">
        <f t="shared" si="157"/>
        <v>151.5</v>
      </c>
      <c r="L320" s="210">
        <f t="shared" si="158"/>
        <v>0.21689334287759485</v>
      </c>
      <c r="M320" s="186" t="s">
        <v>556</v>
      </c>
      <c r="N320" s="211">
        <v>43453</v>
      </c>
      <c r="O320" s="54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7">
        <v>130</v>
      </c>
      <c r="B321" s="155">
        <v>42877</v>
      </c>
      <c r="C321" s="155"/>
      <c r="D321" s="156" t="s">
        <v>369</v>
      </c>
      <c r="E321" s="157" t="s">
        <v>580</v>
      </c>
      <c r="F321" s="158">
        <v>127.6</v>
      </c>
      <c r="G321" s="159"/>
      <c r="H321" s="159">
        <v>138</v>
      </c>
      <c r="I321" s="159">
        <v>190</v>
      </c>
      <c r="J321" s="360" t="s">
        <v>798</v>
      </c>
      <c r="K321" s="179">
        <f t="shared" si="157"/>
        <v>10.400000000000006</v>
      </c>
      <c r="L321" s="180">
        <f t="shared" si="158"/>
        <v>8.1504702194357417E-2</v>
      </c>
      <c r="M321" s="158" t="s">
        <v>556</v>
      </c>
      <c r="N321" s="181">
        <v>43774</v>
      </c>
      <c r="O321" s="54"/>
      <c r="P321" s="13"/>
      <c r="Q321" s="13"/>
      <c r="R321" s="90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131</v>
      </c>
      <c r="B322" s="155">
        <v>43158</v>
      </c>
      <c r="C322" s="155"/>
      <c r="D322" s="156" t="s">
        <v>711</v>
      </c>
      <c r="E322" s="157" t="s">
        <v>580</v>
      </c>
      <c r="F322" s="158">
        <v>317</v>
      </c>
      <c r="G322" s="159"/>
      <c r="H322" s="159">
        <v>382.5</v>
      </c>
      <c r="I322" s="159">
        <v>398</v>
      </c>
      <c r="J322" s="360" t="s">
        <v>839</v>
      </c>
      <c r="K322" s="179">
        <f t="shared" ref="K322" si="161">H322-F322</f>
        <v>65.5</v>
      </c>
      <c r="L322" s="180">
        <f t="shared" ref="L322" si="162">K322/F322</f>
        <v>0.20662460567823343</v>
      </c>
      <c r="M322" s="158" t="s">
        <v>556</v>
      </c>
      <c r="N322" s="181">
        <v>44238</v>
      </c>
      <c r="O322" s="54"/>
      <c r="P322" s="13"/>
      <c r="Q322" s="13"/>
      <c r="R322" s="322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44">
        <v>132</v>
      </c>
      <c r="B323" s="160">
        <v>43164</v>
      </c>
      <c r="C323" s="160"/>
      <c r="D323" s="161" t="s">
        <v>133</v>
      </c>
      <c r="E323" s="162" t="s">
        <v>580</v>
      </c>
      <c r="F323" s="163">
        <f>510-14.4</f>
        <v>495.6</v>
      </c>
      <c r="G323" s="162"/>
      <c r="H323" s="162">
        <v>350</v>
      </c>
      <c r="I323" s="182">
        <v>672</v>
      </c>
      <c r="J323" s="359" t="s">
        <v>803</v>
      </c>
      <c r="K323" s="130">
        <f t="shared" ref="K323" si="163">H323-F323</f>
        <v>-145.60000000000002</v>
      </c>
      <c r="L323" s="131">
        <f t="shared" ref="L323" si="164">K323/F323</f>
        <v>-0.29378531073446329</v>
      </c>
      <c r="M323" s="132" t="s">
        <v>620</v>
      </c>
      <c r="N323" s="133">
        <v>43887</v>
      </c>
      <c r="O323" s="54"/>
      <c r="P323" s="13"/>
      <c r="Q323" s="13"/>
      <c r="R323" s="1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44">
        <v>133</v>
      </c>
      <c r="B324" s="160">
        <v>43237</v>
      </c>
      <c r="C324" s="160"/>
      <c r="D324" s="161" t="s">
        <v>459</v>
      </c>
      <c r="E324" s="162" t="s">
        <v>580</v>
      </c>
      <c r="F324" s="163">
        <v>230.3</v>
      </c>
      <c r="G324" s="162"/>
      <c r="H324" s="162">
        <v>102.5</v>
      </c>
      <c r="I324" s="182">
        <v>348</v>
      </c>
      <c r="J324" s="359" t="s">
        <v>805</v>
      </c>
      <c r="K324" s="130">
        <f t="shared" ref="K324:K325" si="165">H324-F324</f>
        <v>-127.80000000000001</v>
      </c>
      <c r="L324" s="131">
        <f t="shared" ref="L324:L325" si="166">K324/F324</f>
        <v>-0.55492835432045162</v>
      </c>
      <c r="M324" s="132" t="s">
        <v>620</v>
      </c>
      <c r="N324" s="133">
        <v>43896</v>
      </c>
      <c r="O324" s="54"/>
      <c r="P324" s="13"/>
      <c r="Q324" s="13"/>
      <c r="R324" s="32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134</v>
      </c>
      <c r="B325" s="155">
        <v>43258</v>
      </c>
      <c r="C325" s="155"/>
      <c r="D325" s="156" t="s">
        <v>426</v>
      </c>
      <c r="E325" s="157" t="s">
        <v>580</v>
      </c>
      <c r="F325" s="158">
        <f>342.5-5.1</f>
        <v>337.4</v>
      </c>
      <c r="G325" s="159"/>
      <c r="H325" s="159">
        <v>412.5</v>
      </c>
      <c r="I325" s="159">
        <v>439</v>
      </c>
      <c r="J325" s="360" t="s">
        <v>837</v>
      </c>
      <c r="K325" s="179">
        <f t="shared" si="165"/>
        <v>75.100000000000023</v>
      </c>
      <c r="L325" s="180">
        <f t="shared" si="166"/>
        <v>0.22258446947243635</v>
      </c>
      <c r="M325" s="158" t="s">
        <v>556</v>
      </c>
      <c r="N325" s="181">
        <v>44230</v>
      </c>
      <c r="O325" s="54"/>
      <c r="P325" s="13"/>
      <c r="Q325" s="13"/>
      <c r="R325" s="90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5">
        <v>135</v>
      </c>
      <c r="B326" s="190">
        <v>43285</v>
      </c>
      <c r="C326" s="190"/>
      <c r="D326" s="193" t="s">
        <v>48</v>
      </c>
      <c r="E326" s="191" t="s">
        <v>580</v>
      </c>
      <c r="F326" s="189">
        <f>127.5-5.53</f>
        <v>121.97</v>
      </c>
      <c r="G326" s="191"/>
      <c r="H326" s="191"/>
      <c r="I326" s="213">
        <v>170</v>
      </c>
      <c r="J326" s="225" t="s">
        <v>558</v>
      </c>
      <c r="K326" s="215"/>
      <c r="L326" s="216"/>
      <c r="M326" s="214" t="s">
        <v>558</v>
      </c>
      <c r="N326" s="217"/>
      <c r="O326" s="54"/>
      <c r="P326" s="13"/>
      <c r="Q326" s="13"/>
      <c r="R326" s="14" t="s">
        <v>708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4">
        <v>136</v>
      </c>
      <c r="B327" s="160">
        <v>43294</v>
      </c>
      <c r="C327" s="160"/>
      <c r="D327" s="161" t="s">
        <v>239</v>
      </c>
      <c r="E327" s="162" t="s">
        <v>580</v>
      </c>
      <c r="F327" s="163">
        <v>46.5</v>
      </c>
      <c r="G327" s="162"/>
      <c r="H327" s="162">
        <v>17</v>
      </c>
      <c r="I327" s="182">
        <v>59</v>
      </c>
      <c r="J327" s="359" t="s">
        <v>802</v>
      </c>
      <c r="K327" s="130">
        <f t="shared" ref="K327" si="167">H327-F327</f>
        <v>-29.5</v>
      </c>
      <c r="L327" s="131">
        <f t="shared" ref="L327" si="168">K327/F327</f>
        <v>-0.63440860215053763</v>
      </c>
      <c r="M327" s="132" t="s">
        <v>620</v>
      </c>
      <c r="N327" s="133">
        <v>43887</v>
      </c>
      <c r="O327" s="54"/>
      <c r="P327" s="13"/>
      <c r="Q327" s="13"/>
      <c r="R327" s="14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346">
        <v>137</v>
      </c>
      <c r="B328" s="188">
        <v>43396</v>
      </c>
      <c r="C328" s="188"/>
      <c r="D328" s="193" t="s">
        <v>404</v>
      </c>
      <c r="E328" s="191" t="s">
        <v>580</v>
      </c>
      <c r="F328" s="192">
        <v>156.5</v>
      </c>
      <c r="G328" s="191"/>
      <c r="H328" s="191"/>
      <c r="I328" s="213">
        <v>191</v>
      </c>
      <c r="J328" s="225" t="s">
        <v>558</v>
      </c>
      <c r="K328" s="215"/>
      <c r="L328" s="216"/>
      <c r="M328" s="214" t="s">
        <v>558</v>
      </c>
      <c r="N328" s="217"/>
      <c r="O328" s="54"/>
      <c r="P328" s="13"/>
      <c r="Q328" s="13"/>
      <c r="R328" s="14" t="s">
        <v>708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6">
        <v>138</v>
      </c>
      <c r="B329" s="188">
        <v>43439</v>
      </c>
      <c r="C329" s="188"/>
      <c r="D329" s="193" t="s">
        <v>321</v>
      </c>
      <c r="E329" s="191" t="s">
        <v>580</v>
      </c>
      <c r="F329" s="192">
        <v>259.5</v>
      </c>
      <c r="G329" s="191"/>
      <c r="H329" s="191"/>
      <c r="I329" s="213">
        <v>321</v>
      </c>
      <c r="J329" s="225" t="s">
        <v>558</v>
      </c>
      <c r="K329" s="215"/>
      <c r="L329" s="216"/>
      <c r="M329" s="214" t="s">
        <v>558</v>
      </c>
      <c r="N329" s="217"/>
      <c r="O329" s="13"/>
      <c r="P329" s="13"/>
      <c r="Q329" s="13"/>
      <c r="R329" s="1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4">
        <v>139</v>
      </c>
      <c r="B330" s="160">
        <v>43439</v>
      </c>
      <c r="C330" s="160"/>
      <c r="D330" s="161" t="s">
        <v>732</v>
      </c>
      <c r="E330" s="162" t="s">
        <v>580</v>
      </c>
      <c r="F330" s="162">
        <v>715</v>
      </c>
      <c r="G330" s="162"/>
      <c r="H330" s="162">
        <v>445</v>
      </c>
      <c r="I330" s="182">
        <v>840</v>
      </c>
      <c r="J330" s="134" t="s">
        <v>782</v>
      </c>
      <c r="K330" s="130">
        <f t="shared" ref="K330:K333" si="169">H330-F330</f>
        <v>-270</v>
      </c>
      <c r="L330" s="131">
        <f t="shared" ref="L330:L333" si="170">K330/F330</f>
        <v>-0.3776223776223776</v>
      </c>
      <c r="M330" s="132" t="s">
        <v>620</v>
      </c>
      <c r="N330" s="133">
        <v>43800</v>
      </c>
      <c r="O330" s="54"/>
      <c r="P330" s="13"/>
      <c r="Q330" s="13"/>
      <c r="R330" s="14" t="s">
        <v>708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140</v>
      </c>
      <c r="B331" s="198">
        <v>43469</v>
      </c>
      <c r="C331" s="198"/>
      <c r="D331" s="151" t="s">
        <v>143</v>
      </c>
      <c r="E331" s="199" t="s">
        <v>580</v>
      </c>
      <c r="F331" s="199">
        <v>875</v>
      </c>
      <c r="G331" s="199"/>
      <c r="H331" s="199">
        <v>1165</v>
      </c>
      <c r="I331" s="219">
        <v>1185</v>
      </c>
      <c r="J331" s="137" t="s">
        <v>808</v>
      </c>
      <c r="K331" s="124">
        <f t="shared" si="169"/>
        <v>290</v>
      </c>
      <c r="L331" s="125">
        <f t="shared" si="170"/>
        <v>0.33142857142857141</v>
      </c>
      <c r="M331" s="126" t="s">
        <v>556</v>
      </c>
      <c r="N331" s="338">
        <v>43847</v>
      </c>
      <c r="O331" s="54"/>
      <c r="P331" s="13"/>
      <c r="Q331" s="13"/>
      <c r="R331" s="324" t="s">
        <v>708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7">
        <v>141</v>
      </c>
      <c r="B332" s="198">
        <v>43559</v>
      </c>
      <c r="C332" s="198"/>
      <c r="D332" s="376" t="s">
        <v>336</v>
      </c>
      <c r="E332" s="199" t="s">
        <v>580</v>
      </c>
      <c r="F332" s="199">
        <f>387-14.63</f>
        <v>372.37</v>
      </c>
      <c r="G332" s="199"/>
      <c r="H332" s="199">
        <v>490</v>
      </c>
      <c r="I332" s="219">
        <v>490</v>
      </c>
      <c r="J332" s="137" t="s">
        <v>639</v>
      </c>
      <c r="K332" s="124">
        <f t="shared" si="169"/>
        <v>117.63</v>
      </c>
      <c r="L332" s="125">
        <f t="shared" si="170"/>
        <v>0.31589548030185027</v>
      </c>
      <c r="M332" s="126" t="s">
        <v>556</v>
      </c>
      <c r="N332" s="338">
        <v>43850</v>
      </c>
      <c r="O332" s="54"/>
      <c r="P332" s="13"/>
      <c r="Q332" s="13"/>
      <c r="R332" s="324" t="s">
        <v>708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4">
        <v>142</v>
      </c>
      <c r="B333" s="160">
        <v>43578</v>
      </c>
      <c r="C333" s="160"/>
      <c r="D333" s="161" t="s">
        <v>733</v>
      </c>
      <c r="E333" s="162" t="s">
        <v>557</v>
      </c>
      <c r="F333" s="162">
        <v>220</v>
      </c>
      <c r="G333" s="162"/>
      <c r="H333" s="162">
        <v>127.5</v>
      </c>
      <c r="I333" s="182">
        <v>284</v>
      </c>
      <c r="J333" s="359" t="s">
        <v>806</v>
      </c>
      <c r="K333" s="130">
        <f t="shared" si="169"/>
        <v>-92.5</v>
      </c>
      <c r="L333" s="131">
        <f t="shared" si="170"/>
        <v>-0.42045454545454547</v>
      </c>
      <c r="M333" s="132" t="s">
        <v>620</v>
      </c>
      <c r="N333" s="133">
        <v>43896</v>
      </c>
      <c r="O333" s="54"/>
      <c r="P333" s="13"/>
      <c r="Q333" s="13"/>
      <c r="R333" s="1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143</v>
      </c>
      <c r="B334" s="198">
        <v>43622</v>
      </c>
      <c r="C334" s="198"/>
      <c r="D334" s="376" t="s">
        <v>466</v>
      </c>
      <c r="E334" s="199" t="s">
        <v>557</v>
      </c>
      <c r="F334" s="199">
        <v>332.8</v>
      </c>
      <c r="G334" s="199"/>
      <c r="H334" s="199">
        <v>405</v>
      </c>
      <c r="I334" s="219">
        <v>419</v>
      </c>
      <c r="J334" s="137" t="s">
        <v>809</v>
      </c>
      <c r="K334" s="124">
        <f t="shared" ref="K334" si="171">H334-F334</f>
        <v>72.199999999999989</v>
      </c>
      <c r="L334" s="125">
        <f t="shared" ref="L334" si="172">K334/F334</f>
        <v>0.21694711538461534</v>
      </c>
      <c r="M334" s="126" t="s">
        <v>556</v>
      </c>
      <c r="N334" s="338">
        <v>43860</v>
      </c>
      <c r="O334" s="54"/>
      <c r="P334" s="13"/>
      <c r="Q334" s="13"/>
      <c r="R334" s="1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40">
        <v>144</v>
      </c>
      <c r="B335" s="139">
        <v>43641</v>
      </c>
      <c r="C335" s="139"/>
      <c r="D335" s="140" t="s">
        <v>137</v>
      </c>
      <c r="E335" s="141" t="s">
        <v>580</v>
      </c>
      <c r="F335" s="142">
        <v>386</v>
      </c>
      <c r="G335" s="143"/>
      <c r="H335" s="143">
        <v>395</v>
      </c>
      <c r="I335" s="143">
        <v>452</v>
      </c>
      <c r="J335" s="166" t="s">
        <v>799</v>
      </c>
      <c r="K335" s="167">
        <f t="shared" ref="K335" si="173">H335-F335</f>
        <v>9</v>
      </c>
      <c r="L335" s="168">
        <f t="shared" ref="L335" si="174">K335/F335</f>
        <v>2.3316062176165803E-2</v>
      </c>
      <c r="M335" s="169" t="s">
        <v>665</v>
      </c>
      <c r="N335" s="170">
        <v>43868</v>
      </c>
      <c r="O335" s="13"/>
      <c r="P335" s="13"/>
      <c r="Q335" s="13"/>
      <c r="R335" s="1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7">
        <v>145</v>
      </c>
      <c r="B336" s="188">
        <v>43707</v>
      </c>
      <c r="C336" s="188"/>
      <c r="D336" s="193" t="s">
        <v>255</v>
      </c>
      <c r="E336" s="191" t="s">
        <v>580</v>
      </c>
      <c r="F336" s="191" t="s">
        <v>712</v>
      </c>
      <c r="G336" s="191"/>
      <c r="H336" s="191"/>
      <c r="I336" s="213">
        <v>190</v>
      </c>
      <c r="J336" s="225" t="s">
        <v>558</v>
      </c>
      <c r="K336" s="215"/>
      <c r="L336" s="216"/>
      <c r="M336" s="335" t="s">
        <v>558</v>
      </c>
      <c r="N336" s="217"/>
      <c r="O336" s="13"/>
      <c r="P336" s="13"/>
      <c r="Q336" s="13"/>
      <c r="R336" s="32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146</v>
      </c>
      <c r="B337" s="198">
        <v>43731</v>
      </c>
      <c r="C337" s="198"/>
      <c r="D337" s="151" t="s">
        <v>418</v>
      </c>
      <c r="E337" s="199" t="s">
        <v>580</v>
      </c>
      <c r="F337" s="199">
        <v>235</v>
      </c>
      <c r="G337" s="199"/>
      <c r="H337" s="199">
        <v>295</v>
      </c>
      <c r="I337" s="219">
        <v>296</v>
      </c>
      <c r="J337" s="137" t="s">
        <v>787</v>
      </c>
      <c r="K337" s="124">
        <f t="shared" ref="K337" si="175">H337-F337</f>
        <v>60</v>
      </c>
      <c r="L337" s="125">
        <f t="shared" ref="L337" si="176">K337/F337</f>
        <v>0.25531914893617019</v>
      </c>
      <c r="M337" s="126" t="s">
        <v>556</v>
      </c>
      <c r="N337" s="338">
        <v>43844</v>
      </c>
      <c r="O337" s="54"/>
      <c r="P337" s="13"/>
      <c r="Q337" s="13"/>
      <c r="R337" s="1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147</v>
      </c>
      <c r="B338" s="198">
        <v>43752</v>
      </c>
      <c r="C338" s="198"/>
      <c r="D338" s="151" t="s">
        <v>778</v>
      </c>
      <c r="E338" s="199" t="s">
        <v>580</v>
      </c>
      <c r="F338" s="199">
        <v>277.5</v>
      </c>
      <c r="G338" s="199"/>
      <c r="H338" s="199">
        <v>333</v>
      </c>
      <c r="I338" s="219">
        <v>333</v>
      </c>
      <c r="J338" s="137" t="s">
        <v>788</v>
      </c>
      <c r="K338" s="124">
        <f t="shared" ref="K338" si="177">H338-F338</f>
        <v>55.5</v>
      </c>
      <c r="L338" s="125">
        <f t="shared" ref="L338" si="178">K338/F338</f>
        <v>0.2</v>
      </c>
      <c r="M338" s="126" t="s">
        <v>556</v>
      </c>
      <c r="N338" s="338">
        <v>43846</v>
      </c>
      <c r="O338" s="54"/>
      <c r="P338" s="13"/>
      <c r="Q338" s="13"/>
      <c r="R338" s="32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7">
        <v>148</v>
      </c>
      <c r="B339" s="198">
        <v>43752</v>
      </c>
      <c r="C339" s="198"/>
      <c r="D339" s="151" t="s">
        <v>777</v>
      </c>
      <c r="E339" s="199" t="s">
        <v>580</v>
      </c>
      <c r="F339" s="199">
        <v>930</v>
      </c>
      <c r="G339" s="199"/>
      <c r="H339" s="199">
        <v>1165</v>
      </c>
      <c r="I339" s="219">
        <v>1200</v>
      </c>
      <c r="J339" s="137" t="s">
        <v>789</v>
      </c>
      <c r="K339" s="124">
        <f t="shared" ref="K339" si="179">H339-F339</f>
        <v>235</v>
      </c>
      <c r="L339" s="125">
        <f t="shared" ref="L339" si="180">K339/F339</f>
        <v>0.25268817204301075</v>
      </c>
      <c r="M339" s="126" t="s">
        <v>556</v>
      </c>
      <c r="N339" s="338">
        <v>43847</v>
      </c>
      <c r="O339" s="54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6">
        <v>149</v>
      </c>
      <c r="B340" s="327">
        <v>43753</v>
      </c>
      <c r="C340" s="202"/>
      <c r="D340" s="348" t="s">
        <v>776</v>
      </c>
      <c r="E340" s="329" t="s">
        <v>580</v>
      </c>
      <c r="F340" s="331">
        <v>111</v>
      </c>
      <c r="G340" s="329"/>
      <c r="H340" s="329"/>
      <c r="I340" s="333">
        <v>141</v>
      </c>
      <c r="J340" s="225" t="s">
        <v>558</v>
      </c>
      <c r="K340" s="225"/>
      <c r="L340" s="119"/>
      <c r="M340" s="337" t="s">
        <v>558</v>
      </c>
      <c r="N340" s="227"/>
      <c r="O340" s="13"/>
      <c r="P340" s="13"/>
      <c r="Q340" s="13"/>
      <c r="R340" s="324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150</v>
      </c>
      <c r="B341" s="198">
        <v>43753</v>
      </c>
      <c r="C341" s="198"/>
      <c r="D341" s="151" t="s">
        <v>775</v>
      </c>
      <c r="E341" s="199" t="s">
        <v>580</v>
      </c>
      <c r="F341" s="200">
        <v>296</v>
      </c>
      <c r="G341" s="199"/>
      <c r="H341" s="199">
        <v>370</v>
      </c>
      <c r="I341" s="219">
        <v>370</v>
      </c>
      <c r="J341" s="137" t="s">
        <v>639</v>
      </c>
      <c r="K341" s="124">
        <f t="shared" ref="K341:K342" si="181">H341-F341</f>
        <v>74</v>
      </c>
      <c r="L341" s="125">
        <f t="shared" ref="L341:L342" si="182">K341/F341</f>
        <v>0.25</v>
      </c>
      <c r="M341" s="126" t="s">
        <v>556</v>
      </c>
      <c r="N341" s="338">
        <v>43853</v>
      </c>
      <c r="O341" s="54"/>
      <c r="P341" s="13"/>
      <c r="Q341" s="13"/>
      <c r="R341" s="324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151</v>
      </c>
      <c r="B342" s="198">
        <v>43754</v>
      </c>
      <c r="C342" s="198"/>
      <c r="D342" s="151" t="s">
        <v>774</v>
      </c>
      <c r="E342" s="199" t="s">
        <v>580</v>
      </c>
      <c r="F342" s="200">
        <v>300</v>
      </c>
      <c r="G342" s="199"/>
      <c r="H342" s="199">
        <v>382.5</v>
      </c>
      <c r="I342" s="219">
        <v>344</v>
      </c>
      <c r="J342" s="462" t="s">
        <v>840</v>
      </c>
      <c r="K342" s="124">
        <f t="shared" si="181"/>
        <v>82.5</v>
      </c>
      <c r="L342" s="125">
        <f t="shared" si="182"/>
        <v>0.27500000000000002</v>
      </c>
      <c r="M342" s="126" t="s">
        <v>556</v>
      </c>
      <c r="N342" s="338">
        <v>44238</v>
      </c>
      <c r="O342" s="13"/>
      <c r="P342" s="13"/>
      <c r="Q342" s="13"/>
      <c r="R342" s="32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26">
        <v>152</v>
      </c>
      <c r="B343" s="202">
        <v>43832</v>
      </c>
      <c r="C343" s="202"/>
      <c r="D343" s="206" t="s">
        <v>758</v>
      </c>
      <c r="E343" s="203" t="s">
        <v>580</v>
      </c>
      <c r="F343" s="204" t="s">
        <v>786</v>
      </c>
      <c r="G343" s="203"/>
      <c r="H343" s="203"/>
      <c r="I343" s="224">
        <v>590</v>
      </c>
      <c r="J343" s="225" t="s">
        <v>558</v>
      </c>
      <c r="K343" s="225"/>
      <c r="L343" s="119"/>
      <c r="M343" s="323" t="s">
        <v>558</v>
      </c>
      <c r="N343" s="227"/>
      <c r="O343" s="13"/>
      <c r="P343" s="13"/>
      <c r="Q343" s="13"/>
      <c r="R343" s="32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153</v>
      </c>
      <c r="B344" s="198">
        <v>43966</v>
      </c>
      <c r="C344" s="198"/>
      <c r="D344" s="151" t="s">
        <v>64</v>
      </c>
      <c r="E344" s="199" t="s">
        <v>580</v>
      </c>
      <c r="F344" s="200">
        <v>67.5</v>
      </c>
      <c r="G344" s="199"/>
      <c r="H344" s="199">
        <v>86</v>
      </c>
      <c r="I344" s="219">
        <v>86</v>
      </c>
      <c r="J344" s="137" t="s">
        <v>817</v>
      </c>
      <c r="K344" s="124">
        <f t="shared" ref="K344" si="183">H344-F344</f>
        <v>18.5</v>
      </c>
      <c r="L344" s="125">
        <f t="shared" ref="L344" si="184">K344/F344</f>
        <v>0.27407407407407408</v>
      </c>
      <c r="M344" s="126" t="s">
        <v>556</v>
      </c>
      <c r="N344" s="338">
        <v>44008</v>
      </c>
      <c r="O344" s="54"/>
      <c r="P344" s="13"/>
      <c r="Q344" s="13"/>
      <c r="R344" s="32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1">
        <v>154</v>
      </c>
      <c r="B345" s="202">
        <v>44035</v>
      </c>
      <c r="C345" s="202"/>
      <c r="D345" s="206" t="s">
        <v>465</v>
      </c>
      <c r="E345" s="203" t="s">
        <v>580</v>
      </c>
      <c r="F345" s="204" t="s">
        <v>820</v>
      </c>
      <c r="G345" s="203"/>
      <c r="H345" s="203"/>
      <c r="I345" s="224">
        <v>296</v>
      </c>
      <c r="J345" s="225" t="s">
        <v>558</v>
      </c>
      <c r="K345" s="225"/>
      <c r="L345" s="119"/>
      <c r="M345" s="226"/>
      <c r="N345" s="227"/>
      <c r="O345" s="13"/>
      <c r="P345" s="13"/>
      <c r="Q345" s="13"/>
      <c r="R345" s="324" t="s">
        <v>710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155</v>
      </c>
      <c r="B346" s="198">
        <v>44092</v>
      </c>
      <c r="C346" s="198"/>
      <c r="D346" s="151" t="s">
        <v>398</v>
      </c>
      <c r="E346" s="199" t="s">
        <v>580</v>
      </c>
      <c r="F346" s="199">
        <v>206</v>
      </c>
      <c r="G346" s="199"/>
      <c r="H346" s="199">
        <v>248</v>
      </c>
      <c r="I346" s="219">
        <v>248</v>
      </c>
      <c r="J346" s="137" t="s">
        <v>639</v>
      </c>
      <c r="K346" s="124">
        <f t="shared" ref="K346:K347" si="185">H346-F346</f>
        <v>42</v>
      </c>
      <c r="L346" s="125">
        <f t="shared" ref="L346:L347" si="186">K346/F346</f>
        <v>0.20388349514563106</v>
      </c>
      <c r="M346" s="126" t="s">
        <v>556</v>
      </c>
      <c r="N346" s="338">
        <v>44214</v>
      </c>
      <c r="O346" s="54"/>
      <c r="P346" s="13"/>
      <c r="Q346" s="13"/>
      <c r="R346" s="32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156</v>
      </c>
      <c r="B347" s="198">
        <v>44140</v>
      </c>
      <c r="C347" s="198"/>
      <c r="D347" s="151" t="s">
        <v>398</v>
      </c>
      <c r="E347" s="199" t="s">
        <v>580</v>
      </c>
      <c r="F347" s="199">
        <v>182.5</v>
      </c>
      <c r="G347" s="199"/>
      <c r="H347" s="199">
        <v>248</v>
      </c>
      <c r="I347" s="219">
        <v>248</v>
      </c>
      <c r="J347" s="137" t="s">
        <v>639</v>
      </c>
      <c r="K347" s="124">
        <f t="shared" si="185"/>
        <v>65.5</v>
      </c>
      <c r="L347" s="125">
        <f t="shared" si="186"/>
        <v>0.35890410958904112</v>
      </c>
      <c r="M347" s="126" t="s">
        <v>556</v>
      </c>
      <c r="N347" s="338">
        <v>44214</v>
      </c>
      <c r="O347" s="54"/>
      <c r="P347" s="13"/>
      <c r="Q347" s="13"/>
      <c r="R347" s="324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201">
        <v>157</v>
      </c>
      <c r="B348" s="202">
        <v>44140</v>
      </c>
      <c r="C348" s="202"/>
      <c r="D348" s="206" t="s">
        <v>321</v>
      </c>
      <c r="E348" s="203" t="s">
        <v>580</v>
      </c>
      <c r="F348" s="204" t="s">
        <v>824</v>
      </c>
      <c r="G348" s="203"/>
      <c r="H348" s="203"/>
      <c r="I348" s="224">
        <v>320</v>
      </c>
      <c r="J348" s="225" t="s">
        <v>558</v>
      </c>
      <c r="K348" s="225"/>
      <c r="L348" s="119"/>
      <c r="M348" s="226"/>
      <c r="N348" s="227"/>
      <c r="O348" s="13"/>
      <c r="P348" s="13"/>
      <c r="Q348" s="13"/>
      <c r="R348" s="32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97">
        <v>158</v>
      </c>
      <c r="B349" s="198">
        <v>44140</v>
      </c>
      <c r="C349" s="198"/>
      <c r="D349" s="151" t="s">
        <v>461</v>
      </c>
      <c r="E349" s="199" t="s">
        <v>580</v>
      </c>
      <c r="F349" s="200">
        <v>925</v>
      </c>
      <c r="G349" s="199"/>
      <c r="H349" s="199">
        <v>1095</v>
      </c>
      <c r="I349" s="219">
        <v>1093</v>
      </c>
      <c r="J349" s="462" t="s">
        <v>828</v>
      </c>
      <c r="K349" s="124">
        <f t="shared" ref="K349" si="187">H349-F349</f>
        <v>170</v>
      </c>
      <c r="L349" s="125">
        <f t="shared" ref="L349" si="188">K349/F349</f>
        <v>0.18378378378378379</v>
      </c>
      <c r="M349" s="126" t="s">
        <v>556</v>
      </c>
      <c r="N349" s="338">
        <v>44201</v>
      </c>
      <c r="O349" s="13"/>
      <c r="P349" s="13"/>
      <c r="Q349" s="13"/>
      <c r="R349" s="32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159</v>
      </c>
      <c r="B350" s="198">
        <v>44140</v>
      </c>
      <c r="C350" s="198"/>
      <c r="D350" s="151" t="s">
        <v>336</v>
      </c>
      <c r="E350" s="199" t="s">
        <v>580</v>
      </c>
      <c r="F350" s="200">
        <v>332.5</v>
      </c>
      <c r="G350" s="199"/>
      <c r="H350" s="199">
        <v>393</v>
      </c>
      <c r="I350" s="219">
        <v>406</v>
      </c>
      <c r="J350" s="462" t="s">
        <v>843</v>
      </c>
      <c r="K350" s="124">
        <f t="shared" ref="K350" si="189">H350-F350</f>
        <v>60.5</v>
      </c>
      <c r="L350" s="125">
        <f t="shared" ref="L350" si="190">K350/F350</f>
        <v>0.18195488721804512</v>
      </c>
      <c r="M350" s="126" t="s">
        <v>556</v>
      </c>
      <c r="N350" s="338">
        <v>44256</v>
      </c>
      <c r="O350" s="13"/>
      <c r="P350" s="13"/>
      <c r="Q350" s="13"/>
      <c r="R350" s="32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201">
        <v>160</v>
      </c>
      <c r="B351" s="202">
        <v>44141</v>
      </c>
      <c r="C351" s="202"/>
      <c r="D351" s="206" t="s">
        <v>465</v>
      </c>
      <c r="E351" s="203" t="s">
        <v>580</v>
      </c>
      <c r="F351" s="204" t="s">
        <v>825</v>
      </c>
      <c r="G351" s="203"/>
      <c r="H351" s="203"/>
      <c r="I351" s="224">
        <v>290</v>
      </c>
      <c r="J351" s="225" t="s">
        <v>558</v>
      </c>
      <c r="K351" s="225"/>
      <c r="L351" s="119"/>
      <c r="M351" s="226"/>
      <c r="N351" s="227"/>
      <c r="O351" s="13"/>
      <c r="P351" s="13"/>
      <c r="Q351" s="13"/>
      <c r="R351" s="324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201">
        <v>161</v>
      </c>
      <c r="B352" s="202">
        <v>44187</v>
      </c>
      <c r="C352" s="202"/>
      <c r="D352" s="206" t="s">
        <v>754</v>
      </c>
      <c r="E352" s="203" t="s">
        <v>580</v>
      </c>
      <c r="F352" s="456" t="s">
        <v>827</v>
      </c>
      <c r="G352" s="203"/>
      <c r="H352" s="203"/>
      <c r="I352" s="224">
        <v>239</v>
      </c>
      <c r="J352" s="457" t="s">
        <v>558</v>
      </c>
      <c r="K352" s="225"/>
      <c r="L352" s="119"/>
      <c r="M352" s="226"/>
      <c r="N352" s="227"/>
      <c r="O352" s="13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18">
      <c r="A353" s="201">
        <v>162</v>
      </c>
      <c r="B353" s="202">
        <v>44258</v>
      </c>
      <c r="C353" s="202"/>
      <c r="D353" s="206" t="s">
        <v>758</v>
      </c>
      <c r="E353" s="203" t="s">
        <v>580</v>
      </c>
      <c r="F353" s="204" t="s">
        <v>786</v>
      </c>
      <c r="G353" s="203"/>
      <c r="H353" s="203"/>
      <c r="I353" s="224">
        <v>590</v>
      </c>
      <c r="J353" s="225" t="s">
        <v>558</v>
      </c>
      <c r="K353" s="225"/>
      <c r="L353" s="119"/>
      <c r="M353" s="323"/>
      <c r="N353" s="227"/>
      <c r="O353" s="13"/>
      <c r="P353" s="13"/>
      <c r="R353" s="324" t="s">
        <v>710</v>
      </c>
    </row>
    <row r="354" spans="1:18">
      <c r="A354" s="201">
        <v>163</v>
      </c>
      <c r="B354" s="202">
        <v>44274</v>
      </c>
      <c r="C354" s="202"/>
      <c r="D354" s="206" t="s">
        <v>336</v>
      </c>
      <c r="E354" s="504" t="s">
        <v>580</v>
      </c>
      <c r="F354" s="456" t="s">
        <v>848</v>
      </c>
      <c r="G354" s="203"/>
      <c r="H354" s="203"/>
      <c r="I354" s="224">
        <v>420</v>
      </c>
      <c r="J354" s="457" t="s">
        <v>558</v>
      </c>
      <c r="K354" s="225"/>
      <c r="L354" s="119"/>
      <c r="M354" s="226"/>
      <c r="N354" s="227"/>
      <c r="O354" s="13"/>
      <c r="R354" s="505" t="s">
        <v>710</v>
      </c>
    </row>
    <row r="355" spans="1:18">
      <c r="A355" s="201">
        <v>164</v>
      </c>
      <c r="B355" s="202">
        <v>44295</v>
      </c>
      <c r="C355" s="202"/>
      <c r="D355" s="206" t="s">
        <v>919</v>
      </c>
      <c r="E355" s="203" t="s">
        <v>580</v>
      </c>
      <c r="F355" s="204" t="s">
        <v>920</v>
      </c>
      <c r="G355" s="203"/>
      <c r="H355" s="203"/>
      <c r="I355" s="224">
        <v>663</v>
      </c>
      <c r="J355" s="457" t="s">
        <v>558</v>
      </c>
      <c r="K355" s="225"/>
      <c r="L355" s="119"/>
      <c r="M355" s="226"/>
      <c r="N355" s="227"/>
      <c r="O355" s="13"/>
      <c r="R355" s="228"/>
    </row>
    <row r="356" spans="1:18">
      <c r="A356" s="201">
        <v>165</v>
      </c>
      <c r="B356" s="202">
        <v>44308</v>
      </c>
      <c r="C356" s="202"/>
      <c r="D356" s="206" t="s">
        <v>369</v>
      </c>
      <c r="E356" s="504" t="s">
        <v>580</v>
      </c>
      <c r="F356" s="456" t="s">
        <v>1022</v>
      </c>
      <c r="G356" s="203"/>
      <c r="H356" s="203"/>
      <c r="I356" s="224">
        <v>155</v>
      </c>
      <c r="J356" s="457" t="s">
        <v>558</v>
      </c>
      <c r="K356" s="225"/>
      <c r="L356" s="119"/>
      <c r="M356" s="226"/>
      <c r="N356" s="227"/>
      <c r="O356" s="13"/>
      <c r="R356" s="228"/>
    </row>
    <row r="357" spans="1:18">
      <c r="O357" s="13"/>
      <c r="R357" s="228"/>
    </row>
    <row r="358" spans="1:18">
      <c r="R358" s="228"/>
    </row>
    <row r="359" spans="1:18">
      <c r="R359" s="228"/>
    </row>
    <row r="360" spans="1:18">
      <c r="R360" s="228"/>
    </row>
    <row r="361" spans="1:18">
      <c r="R361" s="228"/>
    </row>
    <row r="362" spans="1:18">
      <c r="R362" s="228"/>
    </row>
    <row r="363" spans="1:18">
      <c r="R363" s="228"/>
    </row>
    <row r="364" spans="1:18">
      <c r="A364" s="201"/>
      <c r="B364" s="192" t="s">
        <v>781</v>
      </c>
      <c r="R364" s="228"/>
    </row>
    <row r="374" spans="1:6">
      <c r="A374" s="207"/>
    </row>
    <row r="375" spans="1:6">
      <c r="A375" s="207"/>
      <c r="F375" s="458"/>
    </row>
    <row r="376" spans="1:6">
      <c r="A376" s="203"/>
    </row>
  </sheetData>
  <autoFilter ref="R1:R372"/>
  <mergeCells count="21">
    <mergeCell ref="P86:P87"/>
    <mergeCell ref="A88:A89"/>
    <mergeCell ref="B88:B89"/>
    <mergeCell ref="J88:J89"/>
    <mergeCell ref="M88:M89"/>
    <mergeCell ref="N88:N89"/>
    <mergeCell ref="O88:O89"/>
    <mergeCell ref="P88:P89"/>
    <mergeCell ref="A86:A87"/>
    <mergeCell ref="B86:B87"/>
    <mergeCell ref="J86:J87"/>
    <mergeCell ref="M86:M87"/>
    <mergeCell ref="N86:N87"/>
    <mergeCell ref="O86:O87"/>
    <mergeCell ref="O90:O91"/>
    <mergeCell ref="P90:P91"/>
    <mergeCell ref="A90:A91"/>
    <mergeCell ref="B90:B91"/>
    <mergeCell ref="J90:J91"/>
    <mergeCell ref="M90:M91"/>
    <mergeCell ref="N90:N91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2021-04-27T02:29:37Z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