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externalReferences>
    <externalReference r:id="rId7"/>
  </externalReferences>
  <definedNames>
    <definedName name="_xlnm._FilterDatabase" localSheetId="5" hidden="1">'Call Tracker (Equity &amp; F&amp;O)'!$R$1:$R$346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9" i="4"/>
  <c r="L89"/>
  <c r="G89" s="1"/>
  <c r="K89"/>
  <c r="J89" s="1"/>
  <c r="D89"/>
  <c r="F89" s="1"/>
  <c r="C89"/>
  <c r="K135" i="6"/>
  <c r="M135" s="1"/>
  <c r="M99"/>
  <c r="K100"/>
  <c r="K99"/>
  <c r="L92"/>
  <c r="K92"/>
  <c r="L56"/>
  <c r="K56"/>
  <c r="L49"/>
  <c r="K49"/>
  <c r="L25"/>
  <c r="K25"/>
  <c r="K134"/>
  <c r="M134" s="1"/>
  <c r="L93"/>
  <c r="K93"/>
  <c r="L11"/>
  <c r="K11"/>
  <c r="L21"/>
  <c r="M21" s="1"/>
  <c r="K21"/>
  <c r="K133"/>
  <c r="M133" s="1"/>
  <c r="K132"/>
  <c r="M132" s="1"/>
  <c r="K131"/>
  <c r="M131" s="1"/>
  <c r="K130"/>
  <c r="M130" s="1"/>
  <c r="K129"/>
  <c r="M129" s="1"/>
  <c r="K128"/>
  <c r="M128" s="1"/>
  <c r="L85"/>
  <c r="K85"/>
  <c r="L81"/>
  <c r="K81"/>
  <c r="L55"/>
  <c r="K55"/>
  <c r="P24"/>
  <c r="K127"/>
  <c r="M127" s="1"/>
  <c r="K126"/>
  <c r="M126" s="1"/>
  <c r="K125"/>
  <c r="M125" s="1"/>
  <c r="L54"/>
  <c r="K54"/>
  <c r="L91"/>
  <c r="K91"/>
  <c r="L89"/>
  <c r="K89"/>
  <c r="L88"/>
  <c r="K88"/>
  <c r="M88" s="1"/>
  <c r="L86"/>
  <c r="K86"/>
  <c r="L87"/>
  <c r="K87"/>
  <c r="E89" i="4" l="1"/>
  <c r="I89"/>
  <c r="H89"/>
  <c r="M25" i="6"/>
  <c r="M92"/>
  <c r="M49"/>
  <c r="M56"/>
  <c r="M11"/>
  <c r="M85"/>
  <c r="M81"/>
  <c r="M93"/>
  <c r="M55"/>
  <c r="M54"/>
  <c r="M91"/>
  <c r="M89"/>
  <c r="M86"/>
  <c r="M87"/>
  <c r="L18" l="1"/>
  <c r="K18"/>
  <c r="K124"/>
  <c r="M124" s="1"/>
  <c r="L90"/>
  <c r="K90"/>
  <c r="K123"/>
  <c r="M123" s="1"/>
  <c r="K122"/>
  <c r="M122" s="1"/>
  <c r="K120"/>
  <c r="M120" s="1"/>
  <c r="K121"/>
  <c r="M121" s="1"/>
  <c r="L19"/>
  <c r="M19" s="1"/>
  <c r="K19"/>
  <c r="L82"/>
  <c r="K82"/>
  <c r="K334"/>
  <c r="L334" s="1"/>
  <c r="K119"/>
  <c r="M119" s="1"/>
  <c r="K118"/>
  <c r="M118" s="1"/>
  <c r="K117"/>
  <c r="M117" s="1"/>
  <c r="M116"/>
  <c r="K116"/>
  <c r="L84"/>
  <c r="K84"/>
  <c r="L83"/>
  <c r="K83"/>
  <c r="L23"/>
  <c r="K23"/>
  <c r="K80"/>
  <c r="L80"/>
  <c r="L79"/>
  <c r="K79"/>
  <c r="P22"/>
  <c r="K111"/>
  <c r="M111" s="1"/>
  <c r="K115"/>
  <c r="M115" s="1"/>
  <c r="K114"/>
  <c r="M114" s="1"/>
  <c r="K113"/>
  <c r="M113" s="1"/>
  <c r="L53"/>
  <c r="K53"/>
  <c r="K112"/>
  <c r="M112" s="1"/>
  <c r="L52"/>
  <c r="K52"/>
  <c r="L78"/>
  <c r="K78"/>
  <c r="L77"/>
  <c r="K77"/>
  <c r="L74"/>
  <c r="K74"/>
  <c r="L76"/>
  <c r="K76"/>
  <c r="L51"/>
  <c r="K51"/>
  <c r="L50"/>
  <c r="K50"/>
  <c r="L46"/>
  <c r="K46"/>
  <c r="L75"/>
  <c r="K75"/>
  <c r="L48"/>
  <c r="K48"/>
  <c r="L44"/>
  <c r="K44"/>
  <c r="L42"/>
  <c r="K42"/>
  <c r="L73"/>
  <c r="K73"/>
  <c r="L47"/>
  <c r="K47"/>
  <c r="L20"/>
  <c r="K20"/>
  <c r="L69"/>
  <c r="K69"/>
  <c r="L72"/>
  <c r="K72"/>
  <c r="K110"/>
  <c r="M110" s="1"/>
  <c r="L45"/>
  <c r="K45"/>
  <c r="L71"/>
  <c r="K71"/>
  <c r="L70"/>
  <c r="K70"/>
  <c r="K109"/>
  <c r="M109" s="1"/>
  <c r="K102"/>
  <c r="M102" s="1"/>
  <c r="L39"/>
  <c r="K39"/>
  <c r="M67"/>
  <c r="L67"/>
  <c r="K68"/>
  <c r="K67"/>
  <c r="L66"/>
  <c r="K66"/>
  <c r="K108"/>
  <c r="M108" s="1"/>
  <c r="L14"/>
  <c r="K14"/>
  <c r="L36"/>
  <c r="K36"/>
  <c r="K107"/>
  <c r="M107" s="1"/>
  <c r="L43"/>
  <c r="K43"/>
  <c r="L41"/>
  <c r="L40"/>
  <c r="P15"/>
  <c r="K41"/>
  <c r="K40"/>
  <c r="K106"/>
  <c r="M106" s="1"/>
  <c r="L37"/>
  <c r="K37"/>
  <c r="K103"/>
  <c r="M103" s="1"/>
  <c r="L38"/>
  <c r="K38"/>
  <c r="K105"/>
  <c r="K104"/>
  <c r="K101"/>
  <c r="M101" s="1"/>
  <c r="K13"/>
  <c r="L13"/>
  <c r="L17"/>
  <c r="K17"/>
  <c r="L16"/>
  <c r="K16"/>
  <c r="L12"/>
  <c r="K12"/>
  <c r="K323"/>
  <c r="L323" s="1"/>
  <c r="K313"/>
  <c r="L313" s="1"/>
  <c r="P10"/>
  <c r="M18" l="1"/>
  <c r="M82"/>
  <c r="M90"/>
  <c r="M23"/>
  <c r="M84"/>
  <c r="M83"/>
  <c r="M53"/>
  <c r="M79"/>
  <c r="M80"/>
  <c r="M52"/>
  <c r="M42"/>
  <c r="M77"/>
  <c r="M47"/>
  <c r="M48"/>
  <c r="M51"/>
  <c r="M50"/>
  <c r="M69"/>
  <c r="M46"/>
  <c r="M45"/>
  <c r="M72"/>
  <c r="M78"/>
  <c r="M74"/>
  <c r="M76"/>
  <c r="M39"/>
  <c r="M75"/>
  <c r="M44"/>
  <c r="M20"/>
  <c r="M71"/>
  <c r="M73"/>
  <c r="M70"/>
  <c r="M14"/>
  <c r="M43"/>
  <c r="M36"/>
  <c r="M66"/>
  <c r="M40"/>
  <c r="M41"/>
  <c r="M37"/>
  <c r="M38"/>
  <c r="M17"/>
  <c r="M13"/>
  <c r="M12"/>
  <c r="M16"/>
  <c r="K329" l="1"/>
  <c r="L329" s="1"/>
  <c r="L65" l="1"/>
  <c r="K65"/>
  <c r="M65" l="1"/>
  <c r="K330" l="1"/>
  <c r="L330" s="1"/>
  <c r="K327" l="1"/>
  <c r="L327" s="1"/>
  <c r="K306"/>
  <c r="L306" s="1"/>
  <c r="K326"/>
  <c r="L326" s="1"/>
  <c r="K325"/>
  <c r="L325" s="1"/>
  <c r="K324"/>
  <c r="L324" s="1"/>
  <c r="K321"/>
  <c r="L321" s="1"/>
  <c r="K320"/>
  <c r="L320" s="1"/>
  <c r="K319"/>
  <c r="L319" s="1"/>
  <c r="K318"/>
  <c r="L318" s="1"/>
  <c r="K317"/>
  <c r="L317" s="1"/>
  <c r="K316"/>
  <c r="L316" s="1"/>
  <c r="K315"/>
  <c r="L315" s="1"/>
  <c r="K314"/>
  <c r="L314" s="1"/>
  <c r="K312"/>
  <c r="L312" s="1"/>
  <c r="K311"/>
  <c r="L311" s="1"/>
  <c r="K310"/>
  <c r="L310" s="1"/>
  <c r="K309"/>
  <c r="L309" s="1"/>
  <c r="K308"/>
  <c r="L308" s="1"/>
  <c r="K307"/>
  <c r="L307" s="1"/>
  <c r="K305"/>
  <c r="L305" s="1"/>
  <c r="K304"/>
  <c r="L304" s="1"/>
  <c r="K303"/>
  <c r="L303" s="1"/>
  <c r="F302"/>
  <c r="K302" s="1"/>
  <c r="L302" s="1"/>
  <c r="K301"/>
  <c r="L301" s="1"/>
  <c r="K300"/>
  <c r="L300" s="1"/>
  <c r="K299"/>
  <c r="L299" s="1"/>
  <c r="K298"/>
  <c r="L298" s="1"/>
  <c r="K297"/>
  <c r="L297" s="1"/>
  <c r="F296"/>
  <c r="K296" s="1"/>
  <c r="L296" s="1"/>
  <c r="F295"/>
  <c r="K295" s="1"/>
  <c r="L295" s="1"/>
  <c r="K294"/>
  <c r="L294" s="1"/>
  <c r="F293"/>
  <c r="K293" s="1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7"/>
  <c r="L277" s="1"/>
  <c r="K275"/>
  <c r="L275" s="1"/>
  <c r="K274"/>
  <c r="L274" s="1"/>
  <c r="F273"/>
  <c r="K273" s="1"/>
  <c r="L273" s="1"/>
  <c r="K272"/>
  <c r="L272" s="1"/>
  <c r="K269"/>
  <c r="L269" s="1"/>
  <c r="K268"/>
  <c r="L268" s="1"/>
  <c r="K267"/>
  <c r="L267" s="1"/>
  <c r="K264"/>
  <c r="L264" s="1"/>
  <c r="K263"/>
  <c r="L263" s="1"/>
  <c r="K262"/>
  <c r="L262" s="1"/>
  <c r="K261"/>
  <c r="L261" s="1"/>
  <c r="K260"/>
  <c r="L260" s="1"/>
  <c r="K259"/>
  <c r="L259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7"/>
  <c r="L247" s="1"/>
  <c r="K245"/>
  <c r="L245" s="1"/>
  <c r="K243"/>
  <c r="L243" s="1"/>
  <c r="K241"/>
  <c r="L241" s="1"/>
  <c r="K240"/>
  <c r="L240" s="1"/>
  <c r="K239"/>
  <c r="L239" s="1"/>
  <c r="K237"/>
  <c r="L237" s="1"/>
  <c r="K236"/>
  <c r="L236" s="1"/>
  <c r="K235"/>
  <c r="L235" s="1"/>
  <c r="K234"/>
  <c r="K233"/>
  <c r="L233" s="1"/>
  <c r="K232"/>
  <c r="L232" s="1"/>
  <c r="K230"/>
  <c r="L230" s="1"/>
  <c r="K229"/>
  <c r="L229" s="1"/>
  <c r="K228"/>
  <c r="L228" s="1"/>
  <c r="K227"/>
  <c r="L227" s="1"/>
  <c r="K226"/>
  <c r="L226" s="1"/>
  <c r="F225"/>
  <c r="K225" s="1"/>
  <c r="L225" s="1"/>
  <c r="H224"/>
  <c r="K224" s="1"/>
  <c r="L224" s="1"/>
  <c r="K221"/>
  <c r="L221" s="1"/>
  <c r="K220"/>
  <c r="L220" s="1"/>
  <c r="K219"/>
  <c r="L219" s="1"/>
  <c r="K218"/>
  <c r="L218" s="1"/>
  <c r="K217"/>
  <c r="L217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H190"/>
  <c r="K190" s="1"/>
  <c r="L190" s="1"/>
  <c r="F189"/>
  <c r="K189" s="1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M7"/>
  <c r="D7" i="5"/>
  <c r="K6" i="4"/>
  <c r="K6" i="3"/>
  <c r="L6" i="2"/>
</calcChain>
</file>

<file path=xl/sharedStrings.xml><?xml version="1.0" encoding="utf-8"?>
<sst xmlns="http://schemas.openxmlformats.org/spreadsheetml/2006/main" count="3181" uniqueCount="1213">
  <si>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</si>
  <si>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</si>
  <si>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</si>
  <si>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</si>
  <si>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</si>
  <si>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</si>
  <si>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</si>
  <si>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</si>
  <si>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</si>
  <si>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</si>
  <si>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</si>
  <si>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</si>
  <si>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</si>
  <si>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</si>
  <si>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</si>
  <si>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</si>
  <si>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</si>
  <si>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</si>
  <si>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</si>
  <si>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</si>
  <si>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</si>
  <si>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</si>
  <si>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</si>
  <si>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</si>
  <si>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</si>
  <si>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</si>
  <si>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</si>
  <si>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</si>
  <si>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</si>
  <si>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</si>
  <si>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</si>
  <si>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</si>
  <si>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</si>
  <si>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</si>
  <si>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</si>
  <si>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</si>
  <si>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</si>
  <si>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</si>
  <si>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</si>
  <si>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</si>
  <si>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</si>
  <si>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</si>
  <si>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</si>
  <si>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</si>
  <si>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</si>
  <si>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</si>
  <si>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</si>
  <si>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</si>
  <si>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</si>
  <si>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</si>
  <si>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</si>
  <si>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</si>
  <si>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</si>
  <si>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</si>
  <si>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</si>
  <si>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</si>
  <si>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</si>
  <si>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</si>
  <si>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</si>
  <si>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</si>
  <si>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</si>
  <si>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</si>
  <si>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</si>
  <si>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</si>
  <si>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</si>
  <si>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</si>
  <si>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</si>
  <si>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</si>
  <si>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</si>
  <si>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</si>
  <si>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</si>
  <si>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</si>
  <si>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</si>
  <si>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</si>
  <si>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</si>
  <si>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</si>
  <si>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</si>
  <si>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</si>
  <si>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</si>
  <si>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</si>
  <si>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</si>
  <si>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</si>
  <si>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</si>
  <si>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</si>
  <si>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</si>
  <si>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</si>
  <si>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</si>
  <si>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</si>
  <si>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</si>
  <si>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</si>
  <si>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</si>
  <si>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</si>
  <si>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</si>
  <si>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</si>
  <si>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</si>
  <si>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</si>
  <si>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</si>
  <si>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</si>
  <si>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</si>
  <si>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</si>
  <si>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</si>
  <si>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</si>
  <si>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</si>
  <si>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</si>
  <si>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</si>
  <si>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</si>
  <si>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</si>
  <si>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</si>
  <si>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</si>
  <si>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</si>
  <si>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</si>
  <si>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</si>
  <si>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</si>
  <si>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</si>
  <si>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</si>
  <si>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</si>
  <si>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</si>
  <si>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</si>
  <si>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</si>
  <si>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</si>
  <si>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</si>
  <si>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</si>
  <si>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</si>
  <si>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</si>
  <si>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</si>
  <si>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</si>
  <si>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</si>
  <si>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</si>
  <si>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</si>
  <si>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</si>
  <si>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</si>
  <si>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</si>
  <si>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</si>
  <si>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</si>
  <si>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</si>
  <si>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</si>
  <si>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</si>
  <si>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</si>
  <si>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</si>
  <si>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</si>
  <si>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</si>
  <si>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</si>
  <si>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</si>
  <si>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</si>
  <si>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</si>
  <si>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</si>
  <si>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</si>
  <si>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</si>
  <si>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</si>
  <si>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</si>
  <si>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</si>
  <si>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</si>
  <si>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</si>
  <si>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</si>
  <si>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</si>
  <si>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</si>
  <si>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</si>
  <si>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</si>
  <si>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</si>
  <si>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</si>
  <si>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</si>
  <si>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</si>
  <si>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</si>
  <si>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</si>
  <si>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</si>
  <si>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</si>
  <si>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</si>
  <si>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</si>
  <si>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</si>
  <si>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</si>
  <si>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</si>
  <si>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</si>
  <si>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</si>
  <si>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</si>
  <si>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</si>
  <si>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</si>
  <si>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</si>
  <si>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</si>
  <si>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</si>
  <si>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</si>
  <si>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</si>
  <si>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</si>
  <si>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</si>
  <si>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</si>
  <si>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</si>
  <si>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</si>
  <si>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</si>
  <si>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</si>
  <si>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</si>
  <si>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</si>
  <si>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</si>
  <si>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</si>
  <si>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</si>
  <si>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</si>
  <si>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</si>
  <si>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</si>
  <si>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</si>
  <si>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</si>
  <si>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</si>
  <si>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</si>
  <si>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</si>
  <si>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</si>
  <si>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</si>
  <si>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</si>
  <si>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</si>
  <si>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</si>
  <si>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</si>
  <si>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</si>
  <si>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</si>
  <si>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</si>
  <si>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</si>
  <si>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</si>
  <si>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</si>
  <si>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</si>
  <si>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</si>
  <si>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</si>
  <si>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</si>
  <si>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</si>
  <si>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</si>
  <si>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</si>
  <si>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</si>
  <si>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</si>
  <si>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</si>
  <si>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</si>
  <si>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</si>
  <si>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</si>
  <si>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</si>
  <si>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</si>
  <si>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</si>
  <si>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</si>
  <si>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</si>
  <si>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</si>
  <si>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</si>
  <si>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</si>
  <si>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</si>
  <si>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</si>
  <si>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</si>
  <si>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</si>
  <si>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</si>
  <si>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</si>
  <si>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</si>
  <si>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</si>
  <si>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</si>
  <si>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</si>
  <si>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</si>
  <si>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</si>
  <si>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</si>
  <si>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</si>
  <si>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</si>
  <si>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</si>
  <si>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</si>
  <si>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</si>
  <si>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</si>
  <si>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</si>
  <si>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</si>
  <si>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</si>
  <si>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</si>
  <si>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</si>
  <si>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</si>
  <si>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</si>
  <si>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</si>
  <si>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</si>
  <si>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</si>
  <si>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</si>
  <si>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</si>
  <si>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</si>
  <si>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</si>
  <si>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</si>
  <si>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</si>
  <si>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</si>
  <si>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</si>
  <si>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</si>
  <si>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</si>
  <si>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</si>
  <si>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</si>
  <si>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</si>
  <si>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</si>
  <si>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</si>
  <si>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</si>
  <si>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</si>
  <si>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</si>
  <si>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</si>
  <si>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</si>
  <si>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</si>
  <si>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</si>
  <si>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</si>
  <si>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</si>
  <si>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</si>
  <si>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</si>
  <si>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</si>
  <si>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</si>
  <si>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</si>
  <si>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</si>
  <si>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</si>
  <si>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</si>
  <si>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</si>
  <si>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</si>
  <si>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</si>
  <si>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</si>
  <si>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</si>
  <si>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</si>
  <si>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</si>
  <si>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</si>
  <si>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</si>
  <si>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</si>
  <si>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</si>
  <si>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</si>
  <si>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</si>
  <si>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</si>
  <si>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</si>
  <si>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</si>
  <si>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</si>
  <si>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</si>
  <si>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</si>
  <si>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</si>
  <si>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</si>
  <si>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</si>
  <si>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</si>
  <si>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</si>
  <si>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</si>
  <si>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</si>
  <si>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</si>
  <si>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</si>
  <si>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</si>
  <si>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</si>
  <si>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</si>
  <si>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</si>
  <si>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</si>
  <si>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</si>
  <si>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</si>
  <si>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</si>
  <si>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</si>
  <si>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</si>
  <si>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</si>
  <si>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</si>
  <si>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</si>
  <si>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</si>
  <si>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</si>
  <si>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</si>
  <si>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</si>
  <si>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</si>
  <si>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</si>
  <si>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</si>
  <si>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</si>
  <si>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</si>
  <si>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</si>
  <si>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</si>
  <si>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</si>
  <si>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</si>
  <si>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</si>
  <si>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</si>
  <si>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</si>
  <si>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</si>
  <si>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</si>
  <si>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</si>
  <si>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</si>
  <si>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</si>
  <si>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</si>
  <si>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</si>
  <si>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</si>
  <si>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</si>
  <si>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</si>
  <si>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</si>
  <si>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</si>
  <si>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</si>
  <si>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</si>
  <si>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</si>
  <si>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</si>
  <si>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</si>
  <si>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</si>
  <si>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</si>
  <si>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</si>
  <si>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</si>
  <si>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</si>
  <si>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</si>
  <si>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</si>
  <si>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</si>
  <si>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</si>
  <si>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</si>
  <si>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</si>
  <si>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</si>
  <si>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</si>
  <si>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</si>
  <si>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</si>
  <si>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</si>
  <si>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</si>
  <si>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</si>
  <si>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</si>
  <si>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</si>
  <si>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</si>
  <si>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</si>
  <si>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</si>
  <si>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</si>
  <si>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</si>
  <si>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</si>
  <si>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</si>
  <si>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</si>
  <si>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</si>
  <si>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</si>
  <si>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</si>
  <si>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</si>
  <si>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</si>
  <si>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</si>
  <si>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</si>
  <si>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</si>
  <si>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</si>
  <si>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</si>
  <si>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</si>
  <si>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</si>
  <si>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</si>
  <si>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</si>
  <si>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</si>
  <si>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</si>
  <si>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</si>
  <si>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</si>
  <si>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</si>
  <si>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</si>
  <si>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</si>
  <si>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</si>
  <si>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</si>
  <si>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</si>
  <si>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</si>
  <si>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</si>
  <si>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</si>
  <si>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</si>
  <si>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</si>
  <si>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</si>
  <si>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</si>
  <si>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</si>
  <si>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</si>
  <si>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</si>
  <si>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</si>
  <si>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</si>
  <si>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</si>
  <si>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</si>
  <si>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</si>
  <si>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</si>
  <si>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</si>
  <si>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</si>
  <si>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</si>
  <si>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</si>
  <si>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</si>
  <si>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</si>
  <si>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</si>
  <si>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</si>
  <si>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</si>
  <si>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</si>
  <si>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</si>
  <si>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</si>
  <si>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</si>
  <si>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</si>
  <si>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</si>
  <si>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</si>
  <si>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</si>
  <si>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</si>
  <si>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</si>
  <si>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</si>
  <si>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</si>
  <si>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</si>
  <si>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</si>
  <si>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</si>
  <si>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</si>
  <si>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</si>
  <si>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</si>
  <si>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</si>
  <si>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</si>
  <si>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</si>
  <si>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</si>
  <si>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</si>
  <si>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</si>
  <si>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</si>
  <si>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</si>
  <si>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</si>
  <si>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</si>
  <si>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</si>
  <si>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</si>
  <si>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</si>
  <si>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</si>
  <si>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</si>
  <si>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</si>
  <si>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</si>
  <si>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</si>
  <si>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</si>
  <si>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</si>
  <si>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</si>
  <si>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</si>
  <si>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</si>
  <si>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</si>
  <si>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</si>
  <si>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</si>
  <si>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</si>
  <si>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</si>
  <si>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</si>
  <si>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</si>
  <si>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</si>
  <si>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</si>
  <si>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</si>
  <si>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</si>
  <si>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</si>
  <si>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</si>
  <si>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</si>
  <si>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</si>
  <si>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</si>
  <si>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</si>
  <si>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</si>
  <si>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</si>
  <si>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</si>
  <si>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</si>
  <si>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</si>
  <si>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</si>
  <si>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</si>
  <si>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</si>
  <si>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</si>
  <si>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</si>
  <si>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</si>
  <si>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</si>
  <si>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</si>
  <si>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</si>
  <si>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</si>
  <si>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</si>
  <si>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</si>
  <si>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</si>
  <si>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</si>
  <si>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</si>
  <si>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</si>
  <si>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</si>
  <si>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</si>
  <si>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</si>
  <si>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</si>
  <si>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</si>
  <si>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</si>
  <si>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</si>
  <si>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</si>
  <si>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</si>
  <si>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</si>
  <si>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</si>
  <si>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</si>
  <si>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</si>
  <si>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</si>
  <si>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</si>
  <si>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</si>
  <si>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</si>
  <si>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</si>
  <si>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</si>
  <si>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</si>
  <si>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</si>
  <si>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</si>
  <si>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</si>
  <si>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</si>
  <si>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</si>
  <si>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</si>
  <si>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</si>
  <si>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</si>
  <si>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</si>
  <si>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</si>
  <si>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</si>
  <si>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</si>
  <si>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</si>
  <si>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</si>
  <si>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</si>
  <si>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</si>
  <si>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</si>
  <si>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</si>
  <si>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</si>
  <si>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</si>
  <si>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</si>
  <si>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</si>
  <si>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</si>
  <si>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</si>
  <si>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</si>
  <si>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</si>
  <si>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</si>
  <si>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</si>
  <si>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</si>
  <si>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</si>
  <si>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</si>
  <si>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</si>
  <si>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</si>
  <si>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</si>
  <si>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</si>
  <si>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</si>
  <si>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</si>
  <si>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</si>
  <si>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</si>
  <si>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</si>
  <si>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</si>
  <si>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</si>
  <si>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</si>
  <si>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</si>
  <si>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</si>
  <si>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</si>
  <si>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</si>
  <si>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</si>
  <si>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</si>
  <si>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</si>
  <si>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</si>
  <si>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</si>
  <si>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</si>
  <si>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</si>
  <si>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</si>
  <si>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</si>
  <si>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</si>
  <si>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</si>
  <si>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</si>
  <si>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</si>
  <si>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</si>
  <si>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</si>
  <si>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</si>
  <si>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</si>
  <si>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</si>
  <si>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</si>
  <si>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</si>
  <si>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</si>
  <si>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</si>
  <si>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</si>
  <si>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</si>
  <si>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</si>
  <si>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</si>
  <si>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</si>
  <si>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</si>
  <si>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</si>
  <si>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</si>
  <si>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</si>
  <si>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</si>
  <si>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</si>
  <si>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</si>
  <si>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</si>
  <si>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</si>
  <si>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</si>
  <si>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</si>
  <si>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</si>
  <si>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</si>
  <si>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</si>
  <si>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</si>
  <si>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</si>
  <si>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</si>
  <si>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</si>
  <si>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</si>
  <si>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</si>
  <si>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</si>
  <si>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</si>
  <si>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</si>
  <si>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</si>
  <si>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</si>
  <si>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</si>
  <si>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</si>
  <si>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</si>
  <si>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</si>
  <si>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</si>
  <si>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</si>
  <si>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</si>
  <si>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</si>
  <si>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</si>
  <si>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</si>
  <si>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</si>
  <si>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</si>
  <si>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</si>
  <si>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</si>
  <si>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</si>
  <si>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</si>
  <si>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</si>
  <si>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</si>
  <si>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</si>
  <si>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</si>
  <si>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</si>
  <si>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</si>
  <si>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</si>
  <si>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</si>
  <si>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</si>
  <si>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</si>
  <si>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</si>
  <si>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</si>
  <si>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</si>
  <si>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</si>
  <si>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</si>
  <si>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</si>
  <si>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</si>
  <si>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</si>
  <si>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</si>
  <si>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</si>
  <si>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</si>
  <si>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</si>
  <si>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</si>
  <si>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</si>
  <si>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</si>
  <si>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</si>
  <si>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</si>
  <si>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</si>
  <si>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</si>
  <si>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</si>
  <si>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</si>
  <si>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</si>
  <si>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</si>
  <si>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</si>
  <si>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</si>
  <si>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</si>
  <si>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</si>
  <si>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</si>
  <si>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</si>
  <si>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</si>
  <si>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</si>
  <si>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</si>
  <si>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</si>
  <si>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</si>
  <si>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</si>
  <si>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</si>
  <si>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</si>
  <si>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</si>
  <si>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</si>
  <si>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</si>
  <si>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</si>
  <si>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</si>
  <si>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</si>
  <si>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</si>
  <si>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</si>
  <si>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</si>
  <si>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</si>
  <si>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</si>
  <si>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</si>
  <si>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</si>
  <si>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</si>
  <si>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</si>
  <si>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</si>
  <si>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</si>
  <si>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</si>
  <si>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</si>
  <si>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</si>
  <si>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</si>
  <si>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</si>
  <si>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</si>
  <si>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</si>
  <si>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</si>
  <si>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</si>
  <si>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</si>
  <si>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</si>
  <si>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</si>
  <si>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</si>
  <si>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</si>
  <si>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</si>
  <si>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</si>
  <si>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</si>
  <si>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</si>
  <si>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</si>
  <si>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</si>
  <si>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</si>
  <si>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</si>
  <si>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</si>
  <si>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</si>
  <si>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</si>
  <si>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</si>
  <si>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</si>
  <si>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</si>
  <si>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</si>
  <si>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</si>
  <si>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</si>
  <si>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</si>
  <si>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</si>
  <si>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</si>
  <si>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</si>
  <si>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</si>
  <si>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</si>
  <si>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</si>
  <si>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</si>
  <si>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</si>
  <si>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</si>
  <si>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</si>
  <si>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</si>
  <si>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</si>
  <si>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</si>
  <si>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</si>
  <si>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</si>
  <si>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</si>
  <si>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</si>
  <si>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</si>
  <si>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</si>
  <si>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</si>
  <si>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</si>
  <si>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</si>
  <si>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</si>
  <si>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</si>
  <si>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</si>
  <si>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</si>
  <si>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</si>
  <si>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</si>
  <si>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</si>
  <si>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</si>
  <si>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</si>
  <si>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</si>
  <si>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</si>
  <si>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</si>
  <si>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</si>
  <si>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</si>
  <si>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</si>
  <si>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</si>
  <si>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</si>
  <si>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</si>
  <si>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</si>
  <si>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</si>
  <si>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</si>
  <si>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</si>
  <si>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</si>
  <si>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</si>
  <si>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</si>
  <si>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</si>
  <si>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</si>
  <si>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</si>
  <si>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</si>
  <si>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</si>
  <si>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</si>
  <si>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</si>
  <si>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</si>
  <si>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</si>
  <si>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</si>
  <si>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</si>
  <si>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</si>
  <si>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</si>
  <si>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</si>
  <si>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</si>
  <si>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</si>
  <si>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</si>
  <si>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</si>
  <si>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</si>
  <si>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</si>
  <si>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</si>
  <si>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</si>
  <si>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</si>
  <si>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</si>
  <si>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</si>
  <si>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</si>
  <si>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</si>
  <si>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</si>
  <si>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</si>
  <si>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</si>
  <si>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</si>
  <si>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</si>
  <si>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</si>
  <si>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</si>
  <si>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</si>
  <si>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</si>
  <si>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</si>
  <si>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</si>
  <si>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</si>
  <si>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</si>
  <si>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</si>
  <si>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</si>
  <si>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</si>
  <si>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</si>
  <si>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</si>
  <si>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</si>
  <si>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</si>
  <si>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</si>
  <si>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</si>
  <si>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</si>
  <si>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</si>
  <si>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</si>
  <si>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</si>
  <si>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Sell</t>
  </si>
  <si>
    <t>s</t>
  </si>
  <si>
    <t>NSE</t>
  </si>
  <si>
    <t>645-655</t>
  </si>
  <si>
    <t>80-100</t>
  </si>
  <si>
    <t>Loss of Rs.50/-</t>
  </si>
  <si>
    <t>1150-1170</t>
  </si>
  <si>
    <t>1250-1300</t>
  </si>
  <si>
    <t>4000-4100</t>
  </si>
  <si>
    <t>1350-1400</t>
  </si>
  <si>
    <t>2700-2800</t>
  </si>
  <si>
    <t>900-930</t>
  </si>
  <si>
    <t>TCS 3860 CE FEB</t>
  </si>
  <si>
    <t>TCS 4000 CE FEB</t>
  </si>
  <si>
    <t>1150-1200</t>
  </si>
  <si>
    <t>Profit of Rs.100/-</t>
  </si>
  <si>
    <t>2550-2650</t>
  </si>
  <si>
    <t>2050-2150</t>
  </si>
  <si>
    <t>43-44</t>
  </si>
  <si>
    <t>Profit of Rs.82.5/-</t>
  </si>
  <si>
    <t>MIDCPNIFTY</t>
  </si>
  <si>
    <t>NIFTY 17000 PE 3-FEB</t>
  </si>
  <si>
    <t>180-200</t>
  </si>
  <si>
    <t>TATACOMM 1400 CE FEB</t>
  </si>
  <si>
    <t>38-45</t>
  </si>
  <si>
    <t>PIIND 2600 CE FEB</t>
  </si>
  <si>
    <t>Profit of Rs.95/-</t>
  </si>
  <si>
    <t>TITAN FEB FUT</t>
  </si>
  <si>
    <t>2460-2480</t>
  </si>
  <si>
    <t>NIFTY 17500 PE 3-FEB</t>
  </si>
  <si>
    <t>NIFTY 17200 PE 3-FEB</t>
  </si>
  <si>
    <t>Profit of Rs.90/-</t>
  </si>
  <si>
    <t>2050-2100</t>
  </si>
  <si>
    <t>900-920</t>
  </si>
  <si>
    <t>395-405</t>
  </si>
  <si>
    <t>134-140</t>
  </si>
  <si>
    <t>3500-3550</t>
  </si>
  <si>
    <t>Loss of Rs.17.5/-</t>
  </si>
  <si>
    <t>Retail Research Technical Calls &amp; Fundamental Performance Report for the month of Feb-2022</t>
  </si>
  <si>
    <t>NIFTY 17700 PE 3-FEB</t>
  </si>
  <si>
    <t>140-160</t>
  </si>
  <si>
    <t>Loss of Rs.45/-</t>
  </si>
  <si>
    <t>Profit of Rs.3.75/-</t>
  </si>
  <si>
    <t>Profit of Rs.11/-</t>
  </si>
  <si>
    <t>Profit of Rs.1.55/-</t>
  </si>
  <si>
    <t>Profit of Rs.42.5/-</t>
  </si>
  <si>
    <t>Profit of Rs.72.5/-</t>
  </si>
  <si>
    <t>228-234</t>
  </si>
  <si>
    <t>Profit of Rs.6.5/-</t>
  </si>
  <si>
    <t>2030-2060</t>
  </si>
  <si>
    <t>240-250</t>
  </si>
  <si>
    <t>HDFCLIFE FEB FUT</t>
  </si>
  <si>
    <t>655-660</t>
  </si>
  <si>
    <t>SBIN FEB FUT</t>
  </si>
  <si>
    <t>SBIN 560 CE FEB</t>
  </si>
  <si>
    <t>BANKNIFTY 39400 CE 3-FEB</t>
  </si>
  <si>
    <t>120-170</t>
  </si>
  <si>
    <t>Loss of Rs.65/-</t>
  </si>
  <si>
    <t>Loss of Rs.20/-</t>
  </si>
  <si>
    <t>NIFTY 17500 PE 10-FEB</t>
  </si>
  <si>
    <t>160-190</t>
  </si>
  <si>
    <t>Loss of Rs.6/-</t>
  </si>
  <si>
    <t>Loss of Rs.10/-</t>
  </si>
  <si>
    <t>Profit of Rs.50/-</t>
  </si>
  <si>
    <t>198-202</t>
  </si>
  <si>
    <t>230-240</t>
  </si>
  <si>
    <t>Loss of Rs.9.5/-</t>
  </si>
  <si>
    <t>375-380</t>
  </si>
  <si>
    <t>440-460</t>
  </si>
  <si>
    <t>MPHASIS FEB FUT</t>
  </si>
  <si>
    <t>3100-3180</t>
  </si>
  <si>
    <t>NIFTY 17500 CE 10-FEB</t>
  </si>
  <si>
    <t>130-150</t>
  </si>
  <si>
    <t>Loss of Rs.43/-</t>
  </si>
  <si>
    <t>APOLLOTYRE FEB FUT</t>
  </si>
  <si>
    <t>227-230</t>
  </si>
  <si>
    <t>NIFTY FEB FUT</t>
  </si>
  <si>
    <t>BANKNIFTY 38700 CE 10-FEB</t>
  </si>
  <si>
    <t>250-300</t>
  </si>
  <si>
    <t>Loss of Rs.130/-</t>
  </si>
  <si>
    <t>Loss of Rs.24.50/-</t>
  </si>
  <si>
    <t>Profit of Rs.10.5/-</t>
  </si>
  <si>
    <t>1060-1080</t>
  </si>
  <si>
    <t>Loss of Rs.90/-</t>
  </si>
  <si>
    <t>SIEMENS FEB FUT</t>
  </si>
  <si>
    <t>2430-2470</t>
  </si>
  <si>
    <t>Profit of Rs.4.5/-</t>
  </si>
  <si>
    <t>Profit of Rs.37.5/-</t>
  </si>
  <si>
    <t>180-190</t>
  </si>
  <si>
    <t>TATASTEEL FEB FUT</t>
  </si>
  <si>
    <t>1260-1280</t>
  </si>
  <si>
    <t>2800-2850</t>
  </si>
  <si>
    <t>375-385</t>
  </si>
  <si>
    <t>Profit of Rs.14.5/-</t>
  </si>
  <si>
    <t>Profit of Rs.25.5/-</t>
  </si>
  <si>
    <t>GSPL FEB FUT</t>
  </si>
  <si>
    <t>313-318</t>
  </si>
  <si>
    <t>1010-1030</t>
  </si>
  <si>
    <t>Loss of Rs.27.50/-</t>
  </si>
  <si>
    <t>Loss of Rs.107.50/-</t>
  </si>
  <si>
    <t xml:space="preserve">SBILIFE </t>
  </si>
  <si>
    <t>1190-1200</t>
  </si>
  <si>
    <t xml:space="preserve">MPHASIS FEB FUT </t>
  </si>
  <si>
    <t>2080-2100</t>
  </si>
  <si>
    <t>800-825</t>
  </si>
  <si>
    <t>185-200</t>
  </si>
  <si>
    <t>845-850</t>
  </si>
  <si>
    <t>920-960</t>
  </si>
  <si>
    <t xml:space="preserve">APOLLOTYRE FEB FUT </t>
  </si>
  <si>
    <t>3050-3100</t>
  </si>
  <si>
    <t>Loss of Rs.62.50/-</t>
  </si>
  <si>
    <t>Profit of Rs.52.50/-</t>
  </si>
  <si>
    <t>Loss of Rs.34/-</t>
  </si>
  <si>
    <t>Loss of Rs.85/-</t>
  </si>
  <si>
    <t>Loss of Rs.63/-</t>
  </si>
  <si>
    <t>Loss of Rs.26/-</t>
  </si>
  <si>
    <t>Loss of Rs.8/-</t>
  </si>
  <si>
    <t>Loss of Rs.5.5/-</t>
  </si>
  <si>
    <t>Loss of Rs.27/-</t>
  </si>
  <si>
    <t>2420-2450</t>
  </si>
  <si>
    <t>Profit of Rs.3/-</t>
  </si>
  <si>
    <t>TRENT 1100 CE FEB</t>
  </si>
  <si>
    <t>25-30</t>
  </si>
  <si>
    <t>NIFTY 17200 CE 17 FEB</t>
  </si>
  <si>
    <t>110-130</t>
  </si>
  <si>
    <t>630-640</t>
  </si>
  <si>
    <t>1260-1300</t>
  </si>
  <si>
    <t>Profit of Rs.27.5/-</t>
  </si>
  <si>
    <t>BHARATFORG FEB FUT</t>
  </si>
  <si>
    <t>720-730</t>
  </si>
  <si>
    <t>3000-3040</t>
  </si>
  <si>
    <t>60-80</t>
  </si>
  <si>
    <t>RELIANCE 2380 CE FEB</t>
  </si>
  <si>
    <t>HDFC 2340 CE FEB</t>
  </si>
  <si>
    <t>55-70</t>
  </si>
  <si>
    <t>RELIANCE 2360 CE FEB</t>
  </si>
  <si>
    <t>COLPAL FEB FUT</t>
  </si>
  <si>
    <t>Profit of Rs.12/-</t>
  </si>
  <si>
    <t>Profit of Rs.8/-</t>
  </si>
  <si>
    <t>Profit of Rs.11.5/-</t>
  </si>
  <si>
    <t>TATACONSUM FEB FUT</t>
  </si>
  <si>
    <t>HDFC FEB FUT</t>
  </si>
  <si>
    <t>2400-2420</t>
  </si>
  <si>
    <t>Profit of Rs.27/-</t>
  </si>
  <si>
    <t>410-420</t>
  </si>
  <si>
    <t>Loss of Rs.38/-</t>
  </si>
  <si>
    <t>Profit of Rs.48/-</t>
  </si>
  <si>
    <t>Profit of Rs.22.5/-</t>
  </si>
  <si>
    <t>3070-3120</t>
  </si>
  <si>
    <t>Profit of Rs.28/-</t>
  </si>
  <si>
    <t>ASIANPAINT FEB FUT</t>
  </si>
  <si>
    <t>3350-3400</t>
  </si>
  <si>
    <t>NIFTY 17400 CE 17 FEB</t>
  </si>
  <si>
    <t>HDFC 2380 CE FEB</t>
  </si>
  <si>
    <t>50-60</t>
  </si>
  <si>
    <t>BANKNIFTY 38000 CE 17 FEB</t>
  </si>
  <si>
    <t>RELIANCE 2400 CE FEB</t>
  </si>
  <si>
    <t>350-400</t>
  </si>
  <si>
    <t>300-308</t>
  </si>
  <si>
    <t>Part profiit of Rs.460/-</t>
  </si>
  <si>
    <t>Profit of Rs.4/-</t>
  </si>
  <si>
    <t>NIFTY 17350 CE 17 FEB</t>
  </si>
  <si>
    <t>ABBOTINDIA FEB FUT</t>
  </si>
  <si>
    <t>17500-17700</t>
  </si>
  <si>
    <t>BALKRISIND FEB FUT</t>
  </si>
  <si>
    <t>2060-2100</t>
  </si>
  <si>
    <t xml:space="preserve">BANKNIFTY 37800 CE 17 FEB </t>
  </si>
  <si>
    <t>300-400</t>
  </si>
  <si>
    <t>70-90</t>
  </si>
  <si>
    <t>Loss of Rs.25.5/-</t>
  </si>
  <si>
    <t>Profit of Rs.9.5/-</t>
  </si>
  <si>
    <t>Profit of Rs.20/-</t>
  </si>
  <si>
    <t>Loss of Rs.36.5/-</t>
  </si>
  <si>
    <t>Loss of Rs.75/-</t>
  </si>
  <si>
    <t>MFSINTRCRP</t>
  </si>
  <si>
    <t>NATURAL</t>
  </si>
  <si>
    <t>TATACHEM FEB FUT</t>
  </si>
  <si>
    <t>915-920</t>
  </si>
  <si>
    <t>ULTRACEMCO MAR FUT</t>
  </si>
  <si>
    <t>7200-7250</t>
  </si>
  <si>
    <t>NIFTY 17500 CE FEB</t>
  </si>
  <si>
    <t>50-30</t>
  </si>
  <si>
    <t>Loss of Rs.13/-</t>
  </si>
  <si>
    <t>Loss of Rs.13.5/-</t>
  </si>
  <si>
    <t>XTX MARKETS LLP</t>
  </si>
  <si>
    <t>Loss of Rs.540/-</t>
  </si>
  <si>
    <t>Loss of Rs.55/-</t>
  </si>
  <si>
    <t>Loss of Rs.17/-</t>
  </si>
  <si>
    <t>1540-1550</t>
  </si>
  <si>
    <t xml:space="preserve">MAXHEALTH </t>
  </si>
  <si>
    <t>380-385</t>
  </si>
  <si>
    <t>Profit of Rs.7.5/-</t>
  </si>
  <si>
    <t>1245-1265</t>
  </si>
  <si>
    <t>45-55</t>
  </si>
  <si>
    <t>INFY 1700 CE FEB</t>
  </si>
  <si>
    <t>TATASTEEL 1500 CE FEB</t>
  </si>
  <si>
    <t>25-35</t>
  </si>
  <si>
    <t>Profit of Rs.5/-</t>
  </si>
  <si>
    <t>2280-2310</t>
  </si>
  <si>
    <t>2450-2550</t>
  </si>
  <si>
    <t>PANTH</t>
  </si>
  <si>
    <t>KORADIYA MILE STONE PRIVATE LIMITED .</t>
  </si>
  <si>
    <t>SUPRBPA</t>
  </si>
  <si>
    <t>BANSOURYBALA GORDHANDAS</t>
  </si>
  <si>
    <t>TOKYOFIN</t>
  </si>
  <si>
    <t>KESHAVJI BHACHHU GADA</t>
  </si>
  <si>
    <t>Loss of Rs.35/-</t>
  </si>
  <si>
    <t>Loss of Rs.120/-</t>
  </si>
  <si>
    <t>215-220</t>
  </si>
  <si>
    <t>45-50</t>
  </si>
  <si>
    <t>TATASTEEL 1140 CE FEB</t>
  </si>
  <si>
    <t>NIFTY 17000 CE FEB</t>
  </si>
  <si>
    <t xml:space="preserve">LT 1860 CE FEB </t>
  </si>
  <si>
    <t>20-25</t>
  </si>
  <si>
    <t>Profit of Rs.7/-</t>
  </si>
  <si>
    <t>Profit of Rs.1.5/-</t>
  </si>
  <si>
    <t>Profit of Rs.22/-</t>
  </si>
  <si>
    <t>Profit of Rs.2.5/-</t>
  </si>
  <si>
    <t xml:space="preserve">HDFC 2440 CE FEB </t>
  </si>
  <si>
    <t>PARESH DHIRAJLAL SHAH</t>
  </si>
  <si>
    <t>RIPALBEN DHARMIKKUMAR PARIKH</t>
  </si>
  <si>
    <t>RAJASTHAN GLOBAL SECURITIES PVT LTD</t>
  </si>
  <si>
    <t>Loss of Rs.185/-</t>
  </si>
  <si>
    <t>BHARATFORG MAR FUT</t>
  </si>
  <si>
    <t>Profit of Rs.15/-</t>
  </si>
  <si>
    <t>NIFTY 17200 CE FEB</t>
  </si>
  <si>
    <t>100-120</t>
  </si>
  <si>
    <t>BANKNIFTY 37700 CE FEB</t>
  </si>
  <si>
    <t>Loss of Rs.23/-</t>
  </si>
  <si>
    <t>HDFCBANK MAR FUT</t>
  </si>
  <si>
    <t>ADVIKCA</t>
  </si>
  <si>
    <t>TOPGAIN FINANCE PRIVATE LIMITED</t>
  </si>
  <si>
    <t>EPITOME TRADING AND INVESTMENTS</t>
  </si>
  <si>
    <t>RAJAPRATAP SINGH HANUMANSINGH RAJPUT</t>
  </si>
  <si>
    <t>SHARADA RAMDAS PAI</t>
  </si>
  <si>
    <t>NEWLIGHT</t>
  </si>
  <si>
    <t>PRAVINKUMAR WASHA</t>
  </si>
  <si>
    <t>TRL</t>
  </si>
  <si>
    <t>NATURLAND SECURITIES PRIVATE LIMITED</t>
  </si>
  <si>
    <t>VISESHINFO</t>
  </si>
  <si>
    <t>OMKAM CAPITAL MARKETS PRIVATE LIMITED</t>
  </si>
  <si>
    <t>MADHAVBAUG</t>
  </si>
  <si>
    <t>Vaidya Sane Ayur Lab Ltd</t>
  </si>
  <si>
    <t>DHYANAM CAPITAL</t>
  </si>
  <si>
    <t>ANANT WEALTH CONSULTANTS PRIVATE LIMITED</t>
  </si>
  <si>
    <t>VAISHALI</t>
  </si>
  <si>
    <t>Vaishali Pharma Limited</t>
  </si>
  <si>
    <t>Loss of Rs.12/-</t>
  </si>
  <si>
    <t>Loss of Rs.37.50/-</t>
  </si>
  <si>
    <t>370-380</t>
  </si>
  <si>
    <t>Loss of Rs.24.5/-</t>
  </si>
  <si>
    <t>Loss of Rs.36/-</t>
  </si>
  <si>
    <t>Loss of Rs.100/-</t>
  </si>
  <si>
    <t>Loss of Rs.8.5/-</t>
  </si>
  <si>
    <t>RBA</t>
  </si>
  <si>
    <t>ARNOLD</t>
  </si>
  <si>
    <t>KEEMTEE FINANCIAL SERVICES LTD</t>
  </si>
  <si>
    <t>KEERTI KNOWLEDGE AND SKILLS LIMITED</t>
  </si>
  <si>
    <t>NAVRATRI SHARE TRADING PRIVATE LIMITED .</t>
  </si>
  <si>
    <t>CLARA</t>
  </si>
  <si>
    <t>BIPIN CHINUBHAI SHAH</t>
  </si>
  <si>
    <t>SHIVAAY TRADING COMPANY</t>
  </si>
  <si>
    <t>DEVHARI</t>
  </si>
  <si>
    <t>RASHMIBHARDWAJ</t>
  </si>
  <si>
    <t>KAVIPRIYA GURUPRASATH</t>
  </si>
  <si>
    <t>GANHOLD</t>
  </si>
  <si>
    <t>JAYESH DILIPKUMAR SHAH</t>
  </si>
  <si>
    <t>SAURABH NARENDRAPRATAP SINGH</t>
  </si>
  <si>
    <t>ROHIT SINGH</t>
  </si>
  <si>
    <t>PRADIP NARENDRA SINGH</t>
  </si>
  <si>
    <t>SUSWANI TEXTILE PVT LTD</t>
  </si>
  <si>
    <t>GLCL</t>
  </si>
  <si>
    <t>VIVEK KANDA</t>
  </si>
  <si>
    <t>DIVYA KANDA</t>
  </si>
  <si>
    <t>HINDTIN</t>
  </si>
  <si>
    <t>MAHESHCHANDRA KANTILAL SHETH</t>
  </si>
  <si>
    <t>INTELLADV</t>
  </si>
  <si>
    <t>NEVURU DHARMENDAR REDDY</t>
  </si>
  <si>
    <t>JANUSCORP</t>
  </si>
  <si>
    <t>NAVEEN GUPTA</t>
  </si>
  <si>
    <t>LEMON MANAGEMENT CONSULTANCY PRIVATE LIMITED</t>
  </si>
  <si>
    <t>KHOOBSURAT</t>
  </si>
  <si>
    <t>RAMESHBHAI LALJIBHAI CHAUDHARY</t>
  </si>
  <si>
    <t>KHUSHI MEHULBHAI SHAH</t>
  </si>
  <si>
    <t>MNIL</t>
  </si>
  <si>
    <t>SEEMA</t>
  </si>
  <si>
    <t>SANJAY VERMA</t>
  </si>
  <si>
    <t>NATHUEC</t>
  </si>
  <si>
    <t>BRIJMOHANMONGA</t>
  </si>
  <si>
    <t>ALANKIT ASSIGNMENTS LIMITED</t>
  </si>
  <si>
    <t>SREEKRISHNA BHAT BHAKRE</t>
  </si>
  <si>
    <t>PURAV BHARATBHAI PATEL</t>
  </si>
  <si>
    <t>DEEPA VISWANATHAN</t>
  </si>
  <si>
    <t>QRIL</t>
  </si>
  <si>
    <t>SHRENI SHARES PRIVATE LIMITED</t>
  </si>
  <si>
    <t>DIVYANG MAHESHBHAI PATEL</t>
  </si>
  <si>
    <t>RCAN</t>
  </si>
  <si>
    <t>BEELINE BROKING LIMITED</t>
  </si>
  <si>
    <t>SAGARPROD</t>
  </si>
  <si>
    <t>SPS FINQUEST PRIVATE LIMITED</t>
  </si>
  <si>
    <t>SHALPRO</t>
  </si>
  <si>
    <t>NISHANT INBUILD LIMITED</t>
  </si>
  <si>
    <t>KAMLESH NAVINCHANDRA SHAH</t>
  </si>
  <si>
    <t>SIMPLXPAP</t>
  </si>
  <si>
    <t>SPS</t>
  </si>
  <si>
    <t>JAVERI FISCAL SERVICES LIMITED</t>
  </si>
  <si>
    <t>A &amp; N VENTURES PRIVATE LIMITED</t>
  </si>
  <si>
    <t>SSTL</t>
  </si>
  <si>
    <t>SUPERSHAKT</t>
  </si>
  <si>
    <t>SK GROWTH FUND PRIVATE LIMITED</t>
  </si>
  <si>
    <t>TIA ENTERPRISES PRIVATE LIMITED</t>
  </si>
  <si>
    <t>KINGSMAN WEALTH MANAGEMENT PRIVATE LIMITED</t>
  </si>
  <si>
    <t>TINEAGRO</t>
  </si>
  <si>
    <t>MANJULABEN PARMAR</t>
  </si>
  <si>
    <t>DHARMIL HARESH SHAH</t>
  </si>
  <si>
    <t>NEERAJ YADAV</t>
  </si>
  <si>
    <t>BARBEQUE</t>
  </si>
  <si>
    <t>Barbeque Nation Hosp. Ltd</t>
  </si>
  <si>
    <t>MOTILAL OSWAL MUTUAL FUND</t>
  </si>
  <si>
    <t>BSE Limited</t>
  </si>
  <si>
    <t>CROWN</t>
  </si>
  <si>
    <t>Crown Lifters Ltd</t>
  </si>
  <si>
    <t>KARIM KAMRUDDIN JARIA</t>
  </si>
  <si>
    <t>NIZAR NOORUDDIN RAJWANI</t>
  </si>
  <si>
    <t>CYBERMEDIA</t>
  </si>
  <si>
    <t>Cyber Media (India) Ltd.</t>
  </si>
  <si>
    <t>SUMANA PARUCHURI</t>
  </si>
  <si>
    <t>Indiabulls Real Estate Li</t>
  </si>
  <si>
    <t>Indiabulls Hsg Fin Ltd</t>
  </si>
  <si>
    <t>ALPHAGREP SECURITIES PRIVATE LIMITED</t>
  </si>
  <si>
    <t>JAGSNPHARM</t>
  </si>
  <si>
    <t>Jagsonpal Pharma Ltd.</t>
  </si>
  <si>
    <t>MANISH MAHESH GUPTA</t>
  </si>
  <si>
    <t>MADHAV</t>
  </si>
  <si>
    <t>Madhav Marbles and Granit</t>
  </si>
  <si>
    <t>RIIL</t>
  </si>
  <si>
    <t>Reliance Indl Infra Ltd</t>
  </si>
  <si>
    <t>Sunteck Realty Limited</t>
  </si>
  <si>
    <t>POLAR CAPITAL LLP A/C POLAR CAPITAL FUNDS PLC - EMERGING MARKET STARS FUND - POLAR CAPITAL FUNDS PLC</t>
  </si>
  <si>
    <t>VADILALIND</t>
  </si>
  <si>
    <t>Vadilal Industries Ltd</t>
  </si>
  <si>
    <t>GRAVITON RESEARCH CAPITAL LLP</t>
  </si>
  <si>
    <t>XPONENTIA OPPORTUNITIES FUND-I</t>
  </si>
  <si>
    <t>BMETRICS</t>
  </si>
  <si>
    <t>Bombay Metrics S C Ltd</t>
  </si>
  <si>
    <t>ALPHA SUNIL CHHEDA</t>
  </si>
  <si>
    <t>JINENDRA G</t>
  </si>
  <si>
    <t>SIRAJ VIRJI JARIA</t>
  </si>
  <si>
    <t>FOCUS</t>
  </si>
  <si>
    <t>Focus Lightg</t>
  </si>
  <si>
    <t>PURVI PRABHATCHANDRA JAIN</t>
  </si>
  <si>
    <t>Indus Towers Limited</t>
  </si>
  <si>
    <t>EURO PACIFIC SECURITIES LIMITED</t>
  </si>
  <si>
    <t>J &amp; P INVESTMENTS PARTNERSHIP</t>
  </si>
  <si>
    <t>VISHAL</t>
  </si>
  <si>
    <t>Vishal Fabrics Limited</t>
  </si>
  <si>
    <t>VAAYU INFRASTRUCTURE LLP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</si>
</sst>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4" fillId="0" borderId="0" applyNumberFormat="0" applyFill="0" applyBorder="0" applyAlignment="0" applyProtection="0"/>
  </cellStyleXfs>
  <cellXfs count="49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8" borderId="1" xfId="0" applyNumberFormat="1" applyFont="1" applyFill="1" applyBorder="1" applyAlignment="1">
      <alignment horizontal="center" vertical="center" wrapText="1"/>
    </xf>
    <xf numFmtId="167" fontId="1" fillId="18" borderId="1" xfId="0" applyNumberFormat="1" applyFont="1" applyFill="1" applyBorder="1" applyAlignment="1">
      <alignment horizontal="center" vertical="center"/>
    </xf>
    <xf numFmtId="167" fontId="1" fillId="18" borderId="1" xfId="0" applyNumberFormat="1" applyFont="1" applyFill="1" applyBorder="1" applyAlignment="1">
      <alignment horizontal="left"/>
    </xf>
    <xf numFmtId="0" fontId="1" fillId="19" borderId="1" xfId="0" applyFont="1" applyFill="1" applyBorder="1" applyAlignment="1">
      <alignment horizontal="center"/>
    </xf>
    <xf numFmtId="2" fontId="1" fillId="19" borderId="1" xfId="0" applyNumberFormat="1" applyFont="1" applyFill="1" applyBorder="1" applyAlignment="1">
      <alignment horizontal="center" vertical="center"/>
    </xf>
    <xf numFmtId="2" fontId="1" fillId="19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4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2" borderId="0" xfId="0" applyFont="1" applyFill="1" applyBorder="1"/>
    <xf numFmtId="0" fontId="42" fillId="2" borderId="0" xfId="0" applyFont="1" applyFill="1" applyBorder="1" applyAlignment="1">
      <alignment horizontal="center"/>
    </xf>
    <xf numFmtId="0" fontId="42" fillId="12" borderId="0" xfId="0" applyFont="1" applyFill="1" applyBorder="1"/>
    <xf numFmtId="0" fontId="43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6" fontId="31" fillId="17" borderId="21" xfId="0" applyNumberFormat="1" applyFont="1" applyFill="1" applyBorder="1" applyAlignment="1">
      <alignment horizontal="center" vertical="center"/>
    </xf>
    <xf numFmtId="0" fontId="39" fillId="15" borderId="21" xfId="0" applyFont="1" applyFill="1" applyBorder="1" applyAlignment="1"/>
    <xf numFmtId="0" fontId="32" fillId="17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6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2" fillId="20" borderId="1" xfId="0" applyFont="1" applyFill="1" applyBorder="1"/>
    <xf numFmtId="43" fontId="31" fillId="20" borderId="1" xfId="0" applyNumberFormat="1" applyFont="1" applyFill="1" applyBorder="1" applyAlignment="1">
      <alignment horizontal="center" vertical="top"/>
    </xf>
    <xf numFmtId="0" fontId="31" fillId="20" borderId="1" xfId="0" applyFont="1" applyFill="1" applyBorder="1" applyAlignment="1">
      <alignment horizontal="center" vertical="center"/>
    </xf>
    <xf numFmtId="0" fontId="31" fillId="20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7" borderId="21" xfId="0" applyNumberFormat="1" applyFont="1" applyFill="1" applyBorder="1" applyAlignment="1">
      <alignment horizontal="center" vertical="center"/>
    </xf>
    <xf numFmtId="166" fontId="32" fillId="17" borderId="21" xfId="0" applyNumberFormat="1" applyFont="1" applyFill="1" applyBorder="1" applyAlignment="1">
      <alignment horizontal="center" vertical="center"/>
    </xf>
    <xf numFmtId="43" fontId="32" fillId="16" borderId="21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31" fillId="17" borderId="21" xfId="0" applyFont="1" applyFill="1" applyBorder="1"/>
    <xf numFmtId="0" fontId="39" fillId="20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4" fillId="0" borderId="1" xfId="2" applyBorder="1"/>
    <xf numFmtId="0" fontId="44" fillId="0" borderId="2" xfId="2" applyBorder="1"/>
    <xf numFmtId="0" fontId="44" fillId="5" borderId="0" xfId="2" applyFill="1" applyBorder="1" applyAlignment="1">
      <alignment horizontal="center" wrapText="1"/>
    </xf>
    <xf numFmtId="0" fontId="44" fillId="5" borderId="0" xfId="2" applyFill="1" applyBorder="1" applyAlignment="1">
      <alignment wrapText="1"/>
    </xf>
    <xf numFmtId="0" fontId="39" fillId="13" borderId="21" xfId="0" applyFont="1" applyFill="1" applyBorder="1" applyAlignment="1"/>
    <xf numFmtId="0" fontId="1" fillId="2" borderId="21" xfId="0" applyFont="1" applyFill="1" applyBorder="1" applyAlignment="1">
      <alignment horizontal="center" vertical="center"/>
    </xf>
    <xf numFmtId="165" fontId="31" fillId="2" borderId="21" xfId="0" applyNumberFormat="1" applyFont="1" applyFill="1" applyBorder="1" applyAlignment="1">
      <alignment horizontal="center" vertical="center"/>
    </xf>
    <xf numFmtId="15" fontId="1" fillId="2" borderId="21" xfId="0" applyNumberFormat="1" applyFont="1" applyFill="1" applyBorder="1" applyAlignment="1">
      <alignment horizontal="center" vertical="center"/>
    </xf>
    <xf numFmtId="0" fontId="32" fillId="2" borderId="21" xfId="0" applyFont="1" applyFill="1" applyBorder="1"/>
    <xf numFmtId="43" fontId="31" fillId="2" borderId="21" xfId="0" applyNumberFormat="1" applyFont="1" applyFill="1" applyBorder="1" applyAlignment="1">
      <alignment horizontal="center" vertical="top"/>
    </xf>
    <xf numFmtId="0" fontId="31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top"/>
    </xf>
    <xf numFmtId="0" fontId="32" fillId="2" borderId="21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15" fontId="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12" borderId="21" xfId="0" applyFont="1" applyFill="1" applyBorder="1" applyAlignment="1">
      <alignment horizontal="center" vertical="center"/>
    </xf>
    <xf numFmtId="15" fontId="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16" fontId="33" fillId="6" borderId="1" xfId="0" applyNumberFormat="1" applyFont="1" applyFill="1" applyBorder="1" applyAlignment="1">
      <alignment horizontal="center" vertical="center"/>
    </xf>
    <xf numFmtId="1" fontId="31" fillId="17" borderId="21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left"/>
    </xf>
    <xf numFmtId="0" fontId="32" fillId="16" borderId="1" xfId="0" applyFont="1" applyFill="1" applyBorder="1" applyAlignment="1">
      <alignment horizontal="center" vertical="center"/>
    </xf>
    <xf numFmtId="2" fontId="32" fillId="16" borderId="1" xfId="0" applyNumberFormat="1" applyFont="1" applyFill="1" applyBorder="1" applyAlignment="1">
      <alignment horizontal="center" vertical="center"/>
    </xf>
    <xf numFmtId="10" fontId="32" fillId="16" borderId="1" xfId="0" applyNumberFormat="1" applyFont="1" applyFill="1" applyBorder="1" applyAlignment="1">
      <alignment horizontal="center" vertical="center" wrapText="1"/>
    </xf>
    <xf numFmtId="16" fontId="32" fillId="16" borderId="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2" fontId="32" fillId="16" borderId="22" xfId="0" applyNumberFormat="1" applyFont="1" applyFill="1" applyBorder="1" applyAlignment="1">
      <alignment horizontal="center" vertical="center"/>
    </xf>
    <xf numFmtId="2" fontId="32" fillId="16" borderId="21" xfId="0" applyNumberFormat="1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20" borderId="0" xfId="0" applyFont="1" applyFill="1" applyAlignment="1"/>
    <xf numFmtId="16" fontId="33" fillId="11" borderId="21" xfId="0" applyNumberFormat="1" applyFont="1" applyFill="1" applyBorder="1" applyAlignment="1">
      <alignment horizontal="center" vertical="center"/>
    </xf>
    <xf numFmtId="16" fontId="33" fillId="17" borderId="21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/>
    </xf>
    <xf numFmtId="0" fontId="31" fillId="11" borderId="21" xfId="0" applyFont="1" applyFill="1" applyBorder="1"/>
    <xf numFmtId="0" fontId="45" fillId="20" borderId="21" xfId="0" applyFont="1" applyFill="1" applyBorder="1" applyAlignment="1"/>
    <xf numFmtId="165" fontId="31" fillId="17" borderId="23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165" fontId="31" fillId="23" borderId="23" xfId="0" applyNumberFormat="1" applyFont="1" applyFill="1" applyBorder="1" applyAlignment="1">
      <alignment horizontal="center" vertical="center"/>
    </xf>
    <xf numFmtId="0" fontId="31" fillId="23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16" fontId="40" fillId="11" borderId="21" xfId="0" applyNumberFormat="1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6" fontId="33" fillId="23" borderId="2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0" fontId="0" fillId="25" borderId="21" xfId="0" applyFont="1" applyFill="1" applyBorder="1" applyAlignment="1"/>
    <xf numFmtId="167" fontId="1" fillId="26" borderId="21" xfId="0" applyNumberFormat="1" applyFont="1" applyFill="1" applyBorder="1" applyAlignment="1">
      <alignment horizontal="center" vertical="center"/>
    </xf>
    <xf numFmtId="0" fontId="1" fillId="25" borderId="21" xfId="0" applyFont="1" applyFill="1" applyBorder="1" applyAlignment="1">
      <alignment horizontal="center"/>
    </xf>
    <xf numFmtId="0" fontId="1" fillId="27" borderId="3" xfId="0" applyFont="1" applyFill="1" applyBorder="1" applyAlignment="1">
      <alignment horizontal="center"/>
    </xf>
    <xf numFmtId="2" fontId="1" fillId="27" borderId="1" xfId="0" applyNumberFormat="1" applyFont="1" applyFill="1" applyBorder="1" applyAlignment="1">
      <alignment horizontal="center" vertical="center" wrapText="1"/>
    </xf>
    <xf numFmtId="10" fontId="1" fillId="27" borderId="1" xfId="0" applyNumberFormat="1" applyFont="1" applyFill="1" applyBorder="1" applyAlignment="1">
      <alignment horizontal="center" vertical="center" wrapText="1"/>
    </xf>
    <xf numFmtId="0" fontId="1" fillId="27" borderId="1" xfId="0" applyFont="1" applyFill="1" applyBorder="1" applyAlignment="1">
      <alignment horizontal="center"/>
    </xf>
    <xf numFmtId="167" fontId="1" fillId="27" borderId="1" xfId="0" applyNumberFormat="1" applyFont="1" applyFill="1" applyBorder="1" applyAlignment="1">
      <alignment horizontal="center" vertical="center" wrapText="1"/>
    </xf>
    <xf numFmtId="0" fontId="1" fillId="17" borderId="21" xfId="0" applyFont="1" applyFill="1" applyBorder="1" applyAlignment="1">
      <alignment horizontal="center" vertical="center"/>
    </xf>
    <xf numFmtId="15" fontId="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165" fontId="31" fillId="17" borderId="23" xfId="0" applyNumberFormat="1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0" fontId="40" fillId="11" borderId="21" xfId="0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17" borderId="22" xfId="0" applyFont="1" applyFill="1" applyBorder="1" applyAlignment="1">
      <alignment horizontal="center" vertical="center"/>
    </xf>
    <xf numFmtId="0" fontId="31" fillId="17" borderId="23" xfId="0" applyFont="1" applyFill="1" applyBorder="1" applyAlignment="1">
      <alignment horizontal="center" vertical="center"/>
    </xf>
    <xf numFmtId="165" fontId="31" fillId="17" borderId="22" xfId="0" applyNumberFormat="1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0" fontId="32" fillId="16" borderId="22" xfId="0" applyFont="1" applyFill="1" applyBorder="1" applyAlignment="1">
      <alignment horizontal="center" vertical="center"/>
    </xf>
    <xf numFmtId="0" fontId="32" fillId="16" borderId="23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43" fontId="32" fillId="21" borderId="22" xfId="0" applyNumberFormat="1" applyFont="1" applyFill="1" applyBorder="1" applyAlignment="1">
      <alignment horizontal="center" vertical="center"/>
    </xf>
    <xf numFmtId="43" fontId="32" fillId="21" borderId="23" xfId="0" applyNumberFormat="1" applyFont="1" applyFill="1" applyBorder="1" applyAlignment="1">
      <alignment horizontal="center" vertical="center"/>
    </xf>
    <xf numFmtId="165" fontId="26" fillId="11" borderId="22" xfId="0" applyNumberFormat="1" applyFont="1" applyFill="1" applyBorder="1" applyAlignment="1">
      <alignment horizontal="center" vertical="center"/>
    </xf>
    <xf numFmtId="165" fontId="26" fillId="11" borderId="23" xfId="0" applyNumberFormat="1" applyFont="1" applyFill="1" applyBorder="1" applyAlignment="1">
      <alignment horizontal="center" vertical="center"/>
    </xf>
    <xf numFmtId="16" fontId="32" fillId="16" borderId="22" xfId="0" applyNumberFormat="1" applyFont="1" applyFill="1" applyBorder="1" applyAlignment="1">
      <alignment horizontal="center" vertical="center"/>
    </xf>
    <xf numFmtId="43" fontId="32" fillId="22" borderId="22" xfId="0" applyNumberFormat="1" applyFont="1" applyFill="1" applyBorder="1" applyAlignment="1">
      <alignment horizontal="center" vertical="center"/>
    </xf>
    <xf numFmtId="43" fontId="32" fillId="22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510</xdr:row>
      <xdr:rowOff>156881</xdr:rowOff>
    </xdr:from>
    <xdr:to>
      <xdr:col>5</xdr:col>
      <xdr:colOff>313764</xdr:colOff>
      <xdr:row>516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yedve/Downloads/DAILY%20FOR%2023%20feb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TINTRA"/>
      <sheetName val="Cash"/>
      <sheetName val="Mid"/>
      <sheetName val="Bulk"/>
      <sheetName val="Meassage"/>
      <sheetName val="Daily Final"/>
      <sheetName val="Client"/>
      <sheetName val="DII"/>
      <sheetName val="FII"/>
      <sheetName val="PRO"/>
      <sheetName val="Sheet2 (2)"/>
      <sheetName val="Open Interest "/>
      <sheetName val="Current Series"/>
      <sheetName val="EQ"/>
      <sheetName val="Daily Details"/>
      <sheetName val="INDEX"/>
      <sheetName val="E Outlook"/>
      <sheetName val="Trends"/>
      <sheetName val="Spurt in Volume"/>
      <sheetName val="MWPL"/>
      <sheetName val="World MKT"/>
      <sheetName val="Sheet1"/>
      <sheetName val="Results Work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SYMBOL</v>
          </cell>
          <cell r="B1" t="str">
            <v>SERIES</v>
          </cell>
          <cell r="C1" t="str">
            <v>OPEN</v>
          </cell>
          <cell r="D1" t="str">
            <v>HIGH</v>
          </cell>
          <cell r="E1" t="str">
            <v>LOW</v>
          </cell>
          <cell r="F1" t="str">
            <v>CLOSE</v>
          </cell>
          <cell r="G1" t="str">
            <v>LAST</v>
          </cell>
          <cell r="H1" t="str">
            <v>PREVCLOSE</v>
          </cell>
          <cell r="I1" t="str">
            <v>TOTTRDQTY</v>
          </cell>
          <cell r="J1" t="str">
            <v>TOTTRDVAL</v>
          </cell>
          <cell r="K1" t="str">
            <v>TIMESTAMP</v>
          </cell>
          <cell r="L1" t="str">
            <v>TOTALTRADES</v>
          </cell>
        </row>
        <row r="2">
          <cell r="A2" t="str">
            <v>20MICRONS</v>
          </cell>
          <cell r="B2" t="str">
            <v>EQ</v>
          </cell>
          <cell r="C2">
            <v>70.400000000000006</v>
          </cell>
          <cell r="D2">
            <v>71.8</v>
          </cell>
          <cell r="E2">
            <v>67.599999999999994</v>
          </cell>
          <cell r="F2">
            <v>67.599999999999994</v>
          </cell>
          <cell r="G2">
            <v>67.599999999999994</v>
          </cell>
          <cell r="H2">
            <v>75.099999999999994</v>
          </cell>
          <cell r="I2">
            <v>388689</v>
          </cell>
          <cell r="J2">
            <v>26796249.050000001</v>
          </cell>
          <cell r="K2">
            <v>44616</v>
          </cell>
          <cell r="L2">
            <v>3836</v>
          </cell>
        </row>
        <row r="3">
          <cell r="A3" t="str">
            <v>21STCENMGM</v>
          </cell>
          <cell r="B3" t="str">
            <v>EQ</v>
          </cell>
          <cell r="C3">
            <v>31.4</v>
          </cell>
          <cell r="D3">
            <v>31.4</v>
          </cell>
          <cell r="E3">
            <v>31.4</v>
          </cell>
          <cell r="F3">
            <v>31.4</v>
          </cell>
          <cell r="G3">
            <v>31.4</v>
          </cell>
          <cell r="H3">
            <v>32</v>
          </cell>
          <cell r="I3">
            <v>779</v>
          </cell>
          <cell r="J3">
            <v>24460.6</v>
          </cell>
          <cell r="K3">
            <v>44616</v>
          </cell>
          <cell r="L3">
            <v>24</v>
          </cell>
        </row>
        <row r="4">
          <cell r="A4" t="str">
            <v>3IINFOLTD</v>
          </cell>
          <cell r="B4" t="str">
            <v>EQ</v>
          </cell>
          <cell r="C4">
            <v>51.15</v>
          </cell>
          <cell r="D4">
            <v>51.85</v>
          </cell>
          <cell r="E4">
            <v>51.15</v>
          </cell>
          <cell r="F4">
            <v>51.15</v>
          </cell>
          <cell r="G4">
            <v>51.15</v>
          </cell>
          <cell r="H4">
            <v>53.8</v>
          </cell>
          <cell r="I4">
            <v>468115</v>
          </cell>
          <cell r="J4">
            <v>23972190.100000001</v>
          </cell>
          <cell r="K4">
            <v>44616</v>
          </cell>
          <cell r="L4">
            <v>3370</v>
          </cell>
        </row>
        <row r="5">
          <cell r="A5" t="str">
            <v>3MINDIA</v>
          </cell>
          <cell r="B5" t="str">
            <v>EQ</v>
          </cell>
          <cell r="C5">
            <v>21000</v>
          </cell>
          <cell r="D5">
            <v>21111.55</v>
          </cell>
          <cell r="E5">
            <v>20300</v>
          </cell>
          <cell r="F5">
            <v>20568.2</v>
          </cell>
          <cell r="G5">
            <v>20700</v>
          </cell>
          <cell r="H5">
            <v>21213.4</v>
          </cell>
          <cell r="I5">
            <v>4518</v>
          </cell>
          <cell r="J5">
            <v>93616497.799999997</v>
          </cell>
          <cell r="K5">
            <v>44616</v>
          </cell>
          <cell r="L5">
            <v>2197</v>
          </cell>
        </row>
        <row r="6">
          <cell r="A6" t="str">
            <v>3PLAND</v>
          </cell>
          <cell r="B6" t="str">
            <v>BE</v>
          </cell>
          <cell r="C6">
            <v>15.9</v>
          </cell>
          <cell r="D6">
            <v>15.9</v>
          </cell>
          <cell r="E6">
            <v>15.4</v>
          </cell>
          <cell r="F6">
            <v>15.4</v>
          </cell>
          <cell r="G6">
            <v>15.4</v>
          </cell>
          <cell r="H6">
            <v>16.2</v>
          </cell>
          <cell r="I6">
            <v>2779</v>
          </cell>
          <cell r="J6">
            <v>42802.6</v>
          </cell>
          <cell r="K6">
            <v>44616</v>
          </cell>
          <cell r="L6">
            <v>47</v>
          </cell>
        </row>
        <row r="7">
          <cell r="A7" t="str">
            <v>5PAISA</v>
          </cell>
          <cell r="B7" t="str">
            <v>EQ</v>
          </cell>
          <cell r="C7">
            <v>335.35</v>
          </cell>
          <cell r="D7">
            <v>335.35</v>
          </cell>
          <cell r="E7">
            <v>293.60000000000002</v>
          </cell>
          <cell r="F7">
            <v>311.60000000000002</v>
          </cell>
          <cell r="G7">
            <v>309.45</v>
          </cell>
          <cell r="H7">
            <v>344.35</v>
          </cell>
          <cell r="I7">
            <v>56583</v>
          </cell>
          <cell r="J7">
            <v>18007289.75</v>
          </cell>
          <cell r="K7">
            <v>44616</v>
          </cell>
          <cell r="L7">
            <v>1833</v>
          </cell>
        </row>
        <row r="8">
          <cell r="A8" t="str">
            <v>63MOONS</v>
          </cell>
          <cell r="B8" t="str">
            <v>BE</v>
          </cell>
          <cell r="C8">
            <v>235</v>
          </cell>
          <cell r="D8">
            <v>235</v>
          </cell>
          <cell r="E8">
            <v>217.3</v>
          </cell>
          <cell r="F8">
            <v>217.3</v>
          </cell>
          <cell r="G8">
            <v>217.3</v>
          </cell>
          <cell r="H8">
            <v>228.7</v>
          </cell>
          <cell r="I8">
            <v>52667</v>
          </cell>
          <cell r="J8">
            <v>11650828.949999999</v>
          </cell>
          <cell r="K8">
            <v>44616</v>
          </cell>
          <cell r="L8">
            <v>683</v>
          </cell>
        </row>
        <row r="9">
          <cell r="A9" t="str">
            <v>A2ZINFRA</v>
          </cell>
          <cell r="B9" t="str">
            <v>EQ</v>
          </cell>
          <cell r="C9">
            <v>8.75</v>
          </cell>
          <cell r="D9">
            <v>8.9</v>
          </cell>
          <cell r="E9">
            <v>8.6999999999999993</v>
          </cell>
          <cell r="F9">
            <v>8.6999999999999993</v>
          </cell>
          <cell r="G9">
            <v>8.6999999999999993</v>
          </cell>
          <cell r="H9">
            <v>9.15</v>
          </cell>
          <cell r="I9">
            <v>310992</v>
          </cell>
          <cell r="J9">
            <v>2708041.2</v>
          </cell>
          <cell r="K9">
            <v>44616</v>
          </cell>
          <cell r="L9">
            <v>477</v>
          </cell>
        </row>
        <row r="10">
          <cell r="A10" t="str">
            <v>AAKASH</v>
          </cell>
          <cell r="B10" t="str">
            <v>BE</v>
          </cell>
          <cell r="C10">
            <v>28.6</v>
          </cell>
          <cell r="D10">
            <v>29.2</v>
          </cell>
          <cell r="E10">
            <v>28.5</v>
          </cell>
          <cell r="F10">
            <v>28.5</v>
          </cell>
          <cell r="G10">
            <v>28.5</v>
          </cell>
          <cell r="H10">
            <v>30</v>
          </cell>
          <cell r="I10">
            <v>57711</v>
          </cell>
          <cell r="J10">
            <v>1648974.2</v>
          </cell>
          <cell r="K10">
            <v>44616</v>
          </cell>
          <cell r="L10">
            <v>263</v>
          </cell>
        </row>
        <row r="11">
          <cell r="A11" t="str">
            <v>AAREYDRUGS</v>
          </cell>
          <cell r="B11" t="str">
            <v>EQ</v>
          </cell>
          <cell r="C11">
            <v>40</v>
          </cell>
          <cell r="D11">
            <v>41</v>
          </cell>
          <cell r="E11">
            <v>36.5</v>
          </cell>
          <cell r="F11">
            <v>37.299999999999997</v>
          </cell>
          <cell r="G11">
            <v>37.6</v>
          </cell>
          <cell r="H11">
            <v>41.3</v>
          </cell>
          <cell r="I11">
            <v>92887</v>
          </cell>
          <cell r="J11">
            <v>3572362.25</v>
          </cell>
          <cell r="K11">
            <v>44616</v>
          </cell>
          <cell r="L11">
            <v>1356</v>
          </cell>
        </row>
        <row r="12">
          <cell r="A12" t="str">
            <v>AARON</v>
          </cell>
          <cell r="B12" t="str">
            <v>EQ</v>
          </cell>
          <cell r="C12">
            <v>114</v>
          </cell>
          <cell r="D12">
            <v>117.85</v>
          </cell>
          <cell r="E12">
            <v>110.85</v>
          </cell>
          <cell r="F12">
            <v>111.85</v>
          </cell>
          <cell r="G12">
            <v>111.9</v>
          </cell>
          <cell r="H12">
            <v>116.65</v>
          </cell>
          <cell r="I12">
            <v>6108</v>
          </cell>
          <cell r="J12">
            <v>687179.6</v>
          </cell>
          <cell r="K12">
            <v>44616</v>
          </cell>
          <cell r="L12">
            <v>168</v>
          </cell>
        </row>
        <row r="13">
          <cell r="A13" t="str">
            <v>AARTIDRUGS</v>
          </cell>
          <cell r="B13" t="str">
            <v>EQ</v>
          </cell>
          <cell r="C13">
            <v>487</v>
          </cell>
          <cell r="D13">
            <v>487</v>
          </cell>
          <cell r="E13">
            <v>450</v>
          </cell>
          <cell r="F13">
            <v>453.4</v>
          </cell>
          <cell r="G13">
            <v>459.8</v>
          </cell>
          <cell r="H13">
            <v>492.25</v>
          </cell>
          <cell r="I13">
            <v>261995</v>
          </cell>
          <cell r="J13">
            <v>122923545.5</v>
          </cell>
          <cell r="K13">
            <v>44616</v>
          </cell>
          <cell r="L13">
            <v>17292</v>
          </cell>
        </row>
        <row r="14">
          <cell r="A14" t="str">
            <v>AARTIIND</v>
          </cell>
          <cell r="B14" t="str">
            <v>EQ</v>
          </cell>
          <cell r="C14">
            <v>899</v>
          </cell>
          <cell r="D14">
            <v>907</v>
          </cell>
          <cell r="E14">
            <v>861</v>
          </cell>
          <cell r="F14">
            <v>865.85</v>
          </cell>
          <cell r="G14">
            <v>865</v>
          </cell>
          <cell r="H14">
            <v>916.9</v>
          </cell>
          <cell r="I14">
            <v>1266020</v>
          </cell>
          <cell r="J14">
            <v>1121101629.5</v>
          </cell>
          <cell r="K14">
            <v>44616</v>
          </cell>
          <cell r="L14">
            <v>47673</v>
          </cell>
        </row>
        <row r="15">
          <cell r="A15" t="str">
            <v>AARTISURF</v>
          </cell>
          <cell r="B15" t="str">
            <v>EQ</v>
          </cell>
          <cell r="C15">
            <v>789</v>
          </cell>
          <cell r="D15">
            <v>789</v>
          </cell>
          <cell r="E15">
            <v>750</v>
          </cell>
          <cell r="F15">
            <v>754.95</v>
          </cell>
          <cell r="G15">
            <v>753.7</v>
          </cell>
          <cell r="H15">
            <v>792.7</v>
          </cell>
          <cell r="I15">
            <v>22109</v>
          </cell>
          <cell r="J15">
            <v>17013279.949999999</v>
          </cell>
          <cell r="K15">
            <v>44616</v>
          </cell>
          <cell r="L15">
            <v>2777</v>
          </cell>
        </row>
        <row r="16">
          <cell r="A16" t="str">
            <v>AARVEEDEN</v>
          </cell>
          <cell r="B16" t="str">
            <v>EQ</v>
          </cell>
          <cell r="C16">
            <v>26.9</v>
          </cell>
          <cell r="D16">
            <v>26.9</v>
          </cell>
          <cell r="E16">
            <v>25.6</v>
          </cell>
          <cell r="F16">
            <v>25.85</v>
          </cell>
          <cell r="G16">
            <v>25.6</v>
          </cell>
          <cell r="H16">
            <v>26.9</v>
          </cell>
          <cell r="I16">
            <v>4158</v>
          </cell>
          <cell r="J16">
            <v>107520.25</v>
          </cell>
          <cell r="K16">
            <v>44616</v>
          </cell>
          <cell r="L16">
            <v>101</v>
          </cell>
        </row>
        <row r="17">
          <cell r="A17" t="str">
            <v>AARVI</v>
          </cell>
          <cell r="B17" t="str">
            <v>EQ</v>
          </cell>
          <cell r="C17">
            <v>89.55</v>
          </cell>
          <cell r="D17">
            <v>89.9</v>
          </cell>
          <cell r="E17">
            <v>84</v>
          </cell>
          <cell r="F17">
            <v>84.4</v>
          </cell>
          <cell r="G17">
            <v>84.1</v>
          </cell>
          <cell r="H17">
            <v>91.35</v>
          </cell>
          <cell r="I17">
            <v>35713</v>
          </cell>
          <cell r="J17">
            <v>3073452.95</v>
          </cell>
          <cell r="K17">
            <v>44616</v>
          </cell>
          <cell r="L17">
            <v>484</v>
          </cell>
        </row>
        <row r="18">
          <cell r="A18" t="str">
            <v>AAVAS</v>
          </cell>
          <cell r="B18" t="str">
            <v>EQ</v>
          </cell>
          <cell r="C18">
            <v>2950</v>
          </cell>
          <cell r="D18">
            <v>2987</v>
          </cell>
          <cell r="E18">
            <v>2868.85</v>
          </cell>
          <cell r="F18">
            <v>2905.2</v>
          </cell>
          <cell r="G18">
            <v>2883.1</v>
          </cell>
          <cell r="H18">
            <v>2987.25</v>
          </cell>
          <cell r="I18">
            <v>88660</v>
          </cell>
          <cell r="J18">
            <v>258275504.59999999</v>
          </cell>
          <cell r="K18">
            <v>44616</v>
          </cell>
          <cell r="L18">
            <v>14402</v>
          </cell>
        </row>
        <row r="19">
          <cell r="A19" t="str">
            <v>ABAN</v>
          </cell>
          <cell r="B19" t="str">
            <v>EQ</v>
          </cell>
          <cell r="C19">
            <v>44.05</v>
          </cell>
          <cell r="D19">
            <v>46.05</v>
          </cell>
          <cell r="E19">
            <v>42</v>
          </cell>
          <cell r="F19">
            <v>42.05</v>
          </cell>
          <cell r="G19">
            <v>42</v>
          </cell>
          <cell r="H19">
            <v>46.65</v>
          </cell>
          <cell r="I19">
            <v>196762</v>
          </cell>
          <cell r="J19">
            <v>8561242</v>
          </cell>
          <cell r="K19">
            <v>44616</v>
          </cell>
          <cell r="L19">
            <v>3113</v>
          </cell>
        </row>
        <row r="20">
          <cell r="A20" t="str">
            <v>ABB</v>
          </cell>
          <cell r="B20" t="str">
            <v>EQ</v>
          </cell>
          <cell r="C20">
            <v>2040</v>
          </cell>
          <cell r="D20">
            <v>2098.9499999999998</v>
          </cell>
          <cell r="E20">
            <v>2000</v>
          </cell>
          <cell r="F20">
            <v>2045.55</v>
          </cell>
          <cell r="G20">
            <v>2042</v>
          </cell>
          <cell r="H20">
            <v>2097.1999999999998</v>
          </cell>
          <cell r="I20">
            <v>360203</v>
          </cell>
          <cell r="J20">
            <v>743945557.20000005</v>
          </cell>
          <cell r="K20">
            <v>44616</v>
          </cell>
          <cell r="L20">
            <v>48747</v>
          </cell>
        </row>
        <row r="21">
          <cell r="A21" t="str">
            <v>ABBOTINDIA</v>
          </cell>
          <cell r="B21" t="str">
            <v>EQ</v>
          </cell>
          <cell r="C21">
            <v>16300</v>
          </cell>
          <cell r="D21">
            <v>16950</v>
          </cell>
          <cell r="E21">
            <v>16300</v>
          </cell>
          <cell r="F21">
            <v>16777.599999999999</v>
          </cell>
          <cell r="G21">
            <v>16750</v>
          </cell>
          <cell r="H21">
            <v>17021.25</v>
          </cell>
          <cell r="I21">
            <v>43783</v>
          </cell>
          <cell r="J21">
            <v>735326316.25</v>
          </cell>
          <cell r="K21">
            <v>44616</v>
          </cell>
          <cell r="L21">
            <v>16102</v>
          </cell>
        </row>
        <row r="22">
          <cell r="A22" t="str">
            <v>ABCAPITAL</v>
          </cell>
          <cell r="B22" t="str">
            <v>EQ</v>
          </cell>
          <cell r="C22">
            <v>102.25</v>
          </cell>
          <cell r="D22">
            <v>107.1</v>
          </cell>
          <cell r="E22">
            <v>98.55</v>
          </cell>
          <cell r="F22">
            <v>99.3</v>
          </cell>
          <cell r="G22">
            <v>99.25</v>
          </cell>
          <cell r="H22">
            <v>108.1</v>
          </cell>
          <cell r="I22">
            <v>7384232</v>
          </cell>
          <cell r="J22">
            <v>755305729.85000002</v>
          </cell>
          <cell r="K22">
            <v>44616</v>
          </cell>
          <cell r="L22">
            <v>40245</v>
          </cell>
        </row>
        <row r="23">
          <cell r="A23" t="str">
            <v>ABFRL</v>
          </cell>
          <cell r="B23" t="str">
            <v>EQ</v>
          </cell>
          <cell r="C23">
            <v>260.5</v>
          </cell>
          <cell r="D23">
            <v>267.7</v>
          </cell>
          <cell r="E23">
            <v>250</v>
          </cell>
          <cell r="F23">
            <v>250.8</v>
          </cell>
          <cell r="G23">
            <v>250.9</v>
          </cell>
          <cell r="H23">
            <v>269.10000000000002</v>
          </cell>
          <cell r="I23">
            <v>5633430</v>
          </cell>
          <cell r="J23">
            <v>1439192839.4000001</v>
          </cell>
          <cell r="K23">
            <v>44616</v>
          </cell>
          <cell r="L23">
            <v>44307</v>
          </cell>
        </row>
        <row r="24">
          <cell r="A24" t="str">
            <v>ABMINTLLTD</v>
          </cell>
          <cell r="B24" t="str">
            <v>EQ</v>
          </cell>
          <cell r="C24">
            <v>91.75</v>
          </cell>
          <cell r="D24">
            <v>91.75</v>
          </cell>
          <cell r="E24">
            <v>83.65</v>
          </cell>
          <cell r="F24">
            <v>85.3</v>
          </cell>
          <cell r="G24">
            <v>83.65</v>
          </cell>
          <cell r="H24">
            <v>92.9</v>
          </cell>
          <cell r="I24">
            <v>1510</v>
          </cell>
          <cell r="J24">
            <v>130022.9</v>
          </cell>
          <cell r="K24">
            <v>44616</v>
          </cell>
          <cell r="L24">
            <v>105</v>
          </cell>
        </row>
        <row r="25">
          <cell r="A25" t="str">
            <v>ABSLAMC</v>
          </cell>
          <cell r="B25" t="str">
            <v>EQ</v>
          </cell>
          <cell r="C25">
            <v>500.05</v>
          </cell>
          <cell r="D25">
            <v>505.95</v>
          </cell>
          <cell r="E25">
            <v>496</v>
          </cell>
          <cell r="F25">
            <v>497.7</v>
          </cell>
          <cell r="G25">
            <v>498.2</v>
          </cell>
          <cell r="H25">
            <v>511.25</v>
          </cell>
          <cell r="I25">
            <v>652308</v>
          </cell>
          <cell r="J25">
            <v>326022442.80000001</v>
          </cell>
          <cell r="K25">
            <v>44616</v>
          </cell>
          <cell r="L25">
            <v>14828</v>
          </cell>
        </row>
        <row r="26">
          <cell r="A26" t="str">
            <v>ABSLBANETF</v>
          </cell>
          <cell r="B26" t="str">
            <v>EQ</v>
          </cell>
          <cell r="C26">
            <v>37.26</v>
          </cell>
          <cell r="D26">
            <v>37.700000000000003</v>
          </cell>
          <cell r="E26">
            <v>35.04</v>
          </cell>
          <cell r="F26">
            <v>35.299999999999997</v>
          </cell>
          <cell r="G26">
            <v>35.99</v>
          </cell>
          <cell r="H26">
            <v>37.26</v>
          </cell>
          <cell r="I26">
            <v>25932</v>
          </cell>
          <cell r="J26">
            <v>926019.67</v>
          </cell>
          <cell r="K26">
            <v>44616</v>
          </cell>
          <cell r="L26">
            <v>305</v>
          </cell>
        </row>
        <row r="27">
          <cell r="A27" t="str">
            <v>ABSLNN50ET</v>
          </cell>
          <cell r="B27" t="str">
            <v>EQ</v>
          </cell>
          <cell r="C27">
            <v>48.5</v>
          </cell>
          <cell r="D27">
            <v>48.5</v>
          </cell>
          <cell r="E27">
            <v>34</v>
          </cell>
          <cell r="F27">
            <v>39.21</v>
          </cell>
          <cell r="G27">
            <v>39</v>
          </cell>
          <cell r="H27">
            <v>41.3</v>
          </cell>
          <cell r="I27">
            <v>81232</v>
          </cell>
          <cell r="J27">
            <v>3300899.26</v>
          </cell>
          <cell r="K27">
            <v>44616</v>
          </cell>
          <cell r="L27">
            <v>431</v>
          </cell>
        </row>
        <row r="28">
          <cell r="A28" t="str">
            <v>ACC</v>
          </cell>
          <cell r="B28" t="str">
            <v>EQ</v>
          </cell>
          <cell r="C28">
            <v>2085.1</v>
          </cell>
          <cell r="D28">
            <v>2120.65</v>
          </cell>
          <cell r="E28">
            <v>2002</v>
          </cell>
          <cell r="F28">
            <v>2014</v>
          </cell>
          <cell r="G28">
            <v>2011</v>
          </cell>
          <cell r="H28">
            <v>2151.3000000000002</v>
          </cell>
          <cell r="I28">
            <v>474202</v>
          </cell>
          <cell r="J28">
            <v>979747864.29999995</v>
          </cell>
          <cell r="K28">
            <v>44616</v>
          </cell>
          <cell r="L28">
            <v>42192</v>
          </cell>
        </row>
        <row r="29">
          <cell r="A29" t="str">
            <v>ACCELYA</v>
          </cell>
          <cell r="B29" t="str">
            <v>EQ</v>
          </cell>
          <cell r="C29">
            <v>949</v>
          </cell>
          <cell r="D29">
            <v>956.6</v>
          </cell>
          <cell r="E29">
            <v>908.05</v>
          </cell>
          <cell r="F29">
            <v>911.55</v>
          </cell>
          <cell r="G29">
            <v>912.05</v>
          </cell>
          <cell r="H29">
            <v>972.15</v>
          </cell>
          <cell r="I29">
            <v>49738</v>
          </cell>
          <cell r="J29">
            <v>46737213.100000001</v>
          </cell>
          <cell r="K29">
            <v>44616</v>
          </cell>
          <cell r="L29">
            <v>3624</v>
          </cell>
        </row>
        <row r="30">
          <cell r="A30" t="str">
            <v>ACCURACY</v>
          </cell>
          <cell r="B30" t="str">
            <v>EQ</v>
          </cell>
          <cell r="C30">
            <v>223.3</v>
          </cell>
          <cell r="D30">
            <v>238</v>
          </cell>
          <cell r="E30">
            <v>213.55</v>
          </cell>
          <cell r="F30">
            <v>233.5</v>
          </cell>
          <cell r="G30">
            <v>225.05</v>
          </cell>
          <cell r="H30">
            <v>238.5</v>
          </cell>
          <cell r="I30">
            <v>63528</v>
          </cell>
          <cell r="J30">
            <v>14634983.949999999</v>
          </cell>
          <cell r="K30">
            <v>44616</v>
          </cell>
          <cell r="L30">
            <v>1877</v>
          </cell>
        </row>
        <row r="31">
          <cell r="A31" t="str">
            <v>ACE</v>
          </cell>
          <cell r="B31" t="str">
            <v>EQ</v>
          </cell>
          <cell r="C31">
            <v>208</v>
          </cell>
          <cell r="D31">
            <v>216.1</v>
          </cell>
          <cell r="E31">
            <v>198.35</v>
          </cell>
          <cell r="F31">
            <v>211.35</v>
          </cell>
          <cell r="G31">
            <v>214</v>
          </cell>
          <cell r="H31">
            <v>220.4</v>
          </cell>
          <cell r="I31">
            <v>566139</v>
          </cell>
          <cell r="J31">
            <v>119907311.55</v>
          </cell>
          <cell r="K31">
            <v>44616</v>
          </cell>
          <cell r="L31">
            <v>13767</v>
          </cell>
        </row>
        <row r="32">
          <cell r="A32" t="str">
            <v>ACRYSIL</v>
          </cell>
          <cell r="B32" t="str">
            <v>EQ</v>
          </cell>
          <cell r="C32">
            <v>700</v>
          </cell>
          <cell r="D32">
            <v>709.8</v>
          </cell>
          <cell r="E32">
            <v>660</v>
          </cell>
          <cell r="F32">
            <v>674.6</v>
          </cell>
          <cell r="G32">
            <v>671</v>
          </cell>
          <cell r="H32">
            <v>724.25</v>
          </cell>
          <cell r="I32">
            <v>105144</v>
          </cell>
          <cell r="J32">
            <v>72161222.799999997</v>
          </cell>
          <cell r="K32">
            <v>44616</v>
          </cell>
          <cell r="L32">
            <v>10545</v>
          </cell>
        </row>
        <row r="33">
          <cell r="A33" t="str">
            <v>ADANIENT</v>
          </cell>
          <cell r="B33" t="str">
            <v>EQ</v>
          </cell>
          <cell r="C33">
            <v>1626</v>
          </cell>
          <cell r="D33">
            <v>1648.6</v>
          </cell>
          <cell r="E33">
            <v>1528.8</v>
          </cell>
          <cell r="F33">
            <v>1543.95</v>
          </cell>
          <cell r="G33">
            <v>1555</v>
          </cell>
          <cell r="H33">
            <v>1688.7</v>
          </cell>
          <cell r="I33">
            <v>2798065</v>
          </cell>
          <cell r="J33">
            <v>4468832162.1000004</v>
          </cell>
          <cell r="K33">
            <v>44616</v>
          </cell>
          <cell r="L33">
            <v>88960</v>
          </cell>
        </row>
        <row r="34">
          <cell r="A34" t="str">
            <v>ADANIGREEN</v>
          </cell>
          <cell r="B34" t="str">
            <v>EQ</v>
          </cell>
          <cell r="C34">
            <v>1899</v>
          </cell>
          <cell r="D34">
            <v>1924</v>
          </cell>
          <cell r="E34">
            <v>1800</v>
          </cell>
          <cell r="F34">
            <v>1849.75</v>
          </cell>
          <cell r="G34">
            <v>1815</v>
          </cell>
          <cell r="H34">
            <v>1987.35</v>
          </cell>
          <cell r="I34">
            <v>1036033</v>
          </cell>
          <cell r="J34">
            <v>1956750556.6500001</v>
          </cell>
          <cell r="K34">
            <v>44616</v>
          </cell>
          <cell r="L34">
            <v>63939</v>
          </cell>
        </row>
        <row r="35">
          <cell r="A35" t="str">
            <v>ADANIPORTS</v>
          </cell>
          <cell r="B35" t="str">
            <v>EQ</v>
          </cell>
          <cell r="C35">
            <v>682</v>
          </cell>
          <cell r="D35">
            <v>688</v>
          </cell>
          <cell r="E35">
            <v>651.95000000000005</v>
          </cell>
          <cell r="F35">
            <v>654.85</v>
          </cell>
          <cell r="G35">
            <v>656.8</v>
          </cell>
          <cell r="H35">
            <v>706.7</v>
          </cell>
          <cell r="I35">
            <v>9547717</v>
          </cell>
          <cell r="J35">
            <v>6385611547.3999996</v>
          </cell>
          <cell r="K35">
            <v>44616</v>
          </cell>
          <cell r="L35">
            <v>147255</v>
          </cell>
        </row>
        <row r="36">
          <cell r="A36" t="str">
            <v>ADANIPOWER</v>
          </cell>
          <cell r="B36" t="str">
            <v>EQ</v>
          </cell>
          <cell r="C36">
            <v>112.55</v>
          </cell>
          <cell r="D36">
            <v>120.4</v>
          </cell>
          <cell r="E36">
            <v>108.7</v>
          </cell>
          <cell r="F36">
            <v>111.15</v>
          </cell>
          <cell r="G36">
            <v>111.2</v>
          </cell>
          <cell r="H36">
            <v>125.55</v>
          </cell>
          <cell r="I36">
            <v>76143909</v>
          </cell>
          <cell r="J36">
            <v>8783483606.5</v>
          </cell>
          <cell r="K36">
            <v>44616</v>
          </cell>
          <cell r="L36">
            <v>279447</v>
          </cell>
        </row>
        <row r="37">
          <cell r="A37" t="str">
            <v>ADANITRANS</v>
          </cell>
          <cell r="B37" t="str">
            <v>EQ</v>
          </cell>
          <cell r="C37">
            <v>1990</v>
          </cell>
          <cell r="D37">
            <v>2053.1</v>
          </cell>
          <cell r="E37">
            <v>1957.15</v>
          </cell>
          <cell r="F37">
            <v>1957.3</v>
          </cell>
          <cell r="G37">
            <v>1957.15</v>
          </cell>
          <cell r="H37">
            <v>2060.15</v>
          </cell>
          <cell r="I37">
            <v>138084</v>
          </cell>
          <cell r="J37">
            <v>274150406.14999998</v>
          </cell>
          <cell r="K37">
            <v>44616</v>
          </cell>
          <cell r="L37">
            <v>12205</v>
          </cell>
        </row>
        <row r="38">
          <cell r="A38" t="str">
            <v>ADFFOODS</v>
          </cell>
          <cell r="B38" t="str">
            <v>EQ</v>
          </cell>
          <cell r="C38">
            <v>725.3</v>
          </cell>
          <cell r="D38">
            <v>739.95</v>
          </cell>
          <cell r="E38">
            <v>690</v>
          </cell>
          <cell r="F38">
            <v>696.75</v>
          </cell>
          <cell r="G38">
            <v>710</v>
          </cell>
          <cell r="H38">
            <v>741.9</v>
          </cell>
          <cell r="I38">
            <v>18617</v>
          </cell>
          <cell r="J38">
            <v>13185744.949999999</v>
          </cell>
          <cell r="K38">
            <v>44616</v>
          </cell>
          <cell r="L38">
            <v>3037</v>
          </cell>
        </row>
        <row r="39">
          <cell r="A39" t="str">
            <v>ADL</v>
          </cell>
          <cell r="B39" t="str">
            <v>BE</v>
          </cell>
          <cell r="C39">
            <v>47.4</v>
          </cell>
          <cell r="D39">
            <v>49.7</v>
          </cell>
          <cell r="E39">
            <v>45.05</v>
          </cell>
          <cell r="F39">
            <v>45.15</v>
          </cell>
          <cell r="G39">
            <v>45.15</v>
          </cell>
          <cell r="H39">
            <v>47.4</v>
          </cell>
          <cell r="I39">
            <v>11644</v>
          </cell>
          <cell r="J39">
            <v>548127.4</v>
          </cell>
          <cell r="K39">
            <v>44616</v>
          </cell>
          <cell r="L39">
            <v>32</v>
          </cell>
        </row>
        <row r="40">
          <cell r="A40" t="str">
            <v>ADORWELD</v>
          </cell>
          <cell r="B40" t="str">
            <v>EQ</v>
          </cell>
          <cell r="C40">
            <v>653</v>
          </cell>
          <cell r="D40">
            <v>653</v>
          </cell>
          <cell r="E40">
            <v>600.25</v>
          </cell>
          <cell r="F40">
            <v>607.95000000000005</v>
          </cell>
          <cell r="G40">
            <v>608.5</v>
          </cell>
          <cell r="H40">
            <v>658.65</v>
          </cell>
          <cell r="I40">
            <v>19596</v>
          </cell>
          <cell r="J40">
            <v>12178534.75</v>
          </cell>
          <cell r="K40">
            <v>44616</v>
          </cell>
          <cell r="L40">
            <v>1092</v>
          </cell>
        </row>
        <row r="41">
          <cell r="A41" t="str">
            <v>ADROITINFO</v>
          </cell>
          <cell r="B41" t="str">
            <v>BE</v>
          </cell>
          <cell r="C41">
            <v>7.9</v>
          </cell>
          <cell r="D41">
            <v>8.0500000000000007</v>
          </cell>
          <cell r="E41">
            <v>7.9</v>
          </cell>
          <cell r="F41">
            <v>7.9</v>
          </cell>
          <cell r="G41">
            <v>7.9</v>
          </cell>
          <cell r="H41">
            <v>8.3000000000000007</v>
          </cell>
          <cell r="I41">
            <v>546</v>
          </cell>
          <cell r="J41">
            <v>4313.8500000000004</v>
          </cell>
          <cell r="K41">
            <v>44616</v>
          </cell>
          <cell r="L41">
            <v>6</v>
          </cell>
        </row>
        <row r="42">
          <cell r="A42" t="str">
            <v>ADSL</v>
          </cell>
          <cell r="B42" t="str">
            <v>EQ</v>
          </cell>
          <cell r="C42">
            <v>99.75</v>
          </cell>
          <cell r="D42">
            <v>103.4</v>
          </cell>
          <cell r="E42">
            <v>99.75</v>
          </cell>
          <cell r="F42">
            <v>99.75</v>
          </cell>
          <cell r="G42">
            <v>99.75</v>
          </cell>
          <cell r="H42">
            <v>105</v>
          </cell>
          <cell r="I42">
            <v>174770</v>
          </cell>
          <cell r="J42">
            <v>17608864.949999999</v>
          </cell>
          <cell r="K42">
            <v>44616</v>
          </cell>
          <cell r="L42">
            <v>2836</v>
          </cell>
        </row>
        <row r="43">
          <cell r="A43" t="str">
            <v>ADVANIHOTR</v>
          </cell>
          <cell r="B43" t="str">
            <v>EQ</v>
          </cell>
          <cell r="C43">
            <v>89.5</v>
          </cell>
          <cell r="D43">
            <v>89.5</v>
          </cell>
          <cell r="E43">
            <v>81.3</v>
          </cell>
          <cell r="F43">
            <v>84.25</v>
          </cell>
          <cell r="G43">
            <v>84</v>
          </cell>
          <cell r="H43">
            <v>92.9</v>
          </cell>
          <cell r="I43">
            <v>420260</v>
          </cell>
          <cell r="J43">
            <v>36193261.450000003</v>
          </cell>
          <cell r="K43">
            <v>44616</v>
          </cell>
          <cell r="L43">
            <v>7372</v>
          </cell>
        </row>
        <row r="44">
          <cell r="A44" t="str">
            <v>ADVENZYMES</v>
          </cell>
          <cell r="B44" t="str">
            <v>EQ</v>
          </cell>
          <cell r="C44">
            <v>274.8</v>
          </cell>
          <cell r="D44">
            <v>274.8</v>
          </cell>
          <cell r="E44">
            <v>260</v>
          </cell>
          <cell r="F44">
            <v>262.39999999999998</v>
          </cell>
          <cell r="G44">
            <v>264.2</v>
          </cell>
          <cell r="H44">
            <v>278.45</v>
          </cell>
          <cell r="I44">
            <v>174851</v>
          </cell>
          <cell r="J44">
            <v>46495671.649999999</v>
          </cell>
          <cell r="K44">
            <v>44616</v>
          </cell>
          <cell r="L44">
            <v>9303</v>
          </cell>
        </row>
        <row r="45">
          <cell r="A45" t="str">
            <v>AEGISCHEM</v>
          </cell>
          <cell r="B45" t="str">
            <v>EQ</v>
          </cell>
          <cell r="C45">
            <v>192</v>
          </cell>
          <cell r="D45">
            <v>192</v>
          </cell>
          <cell r="E45">
            <v>175.1</v>
          </cell>
          <cell r="F45">
            <v>181.45</v>
          </cell>
          <cell r="G45">
            <v>180.1</v>
          </cell>
          <cell r="H45">
            <v>196.6</v>
          </cell>
          <cell r="I45">
            <v>1134921</v>
          </cell>
          <cell r="J45">
            <v>208323907.19999999</v>
          </cell>
          <cell r="K45">
            <v>44616</v>
          </cell>
          <cell r="L45">
            <v>21406</v>
          </cell>
        </row>
        <row r="46">
          <cell r="A46" t="str">
            <v>AFFLE</v>
          </cell>
          <cell r="B46" t="str">
            <v>EQ</v>
          </cell>
          <cell r="C46">
            <v>1155</v>
          </cell>
          <cell r="D46">
            <v>1185.8499999999999</v>
          </cell>
          <cell r="E46">
            <v>1106.05</v>
          </cell>
          <cell r="F46">
            <v>1114.5</v>
          </cell>
          <cell r="G46">
            <v>1118</v>
          </cell>
          <cell r="H46">
            <v>1200.0999999999999</v>
          </cell>
          <cell r="I46">
            <v>840510</v>
          </cell>
          <cell r="J46">
            <v>958869620.04999995</v>
          </cell>
          <cell r="K46">
            <v>44616</v>
          </cell>
          <cell r="L46">
            <v>79673</v>
          </cell>
        </row>
        <row r="47">
          <cell r="A47" t="str">
            <v>AGARIND</v>
          </cell>
          <cell r="B47" t="str">
            <v>EQ</v>
          </cell>
          <cell r="C47">
            <v>498</v>
          </cell>
          <cell r="D47">
            <v>498</v>
          </cell>
          <cell r="E47">
            <v>433.6</v>
          </cell>
          <cell r="F47">
            <v>442.1</v>
          </cell>
          <cell r="G47">
            <v>440.05</v>
          </cell>
          <cell r="H47">
            <v>509.75</v>
          </cell>
          <cell r="I47">
            <v>120338</v>
          </cell>
          <cell r="J47">
            <v>56113167</v>
          </cell>
          <cell r="K47">
            <v>44616</v>
          </cell>
          <cell r="L47">
            <v>9091</v>
          </cell>
        </row>
        <row r="48">
          <cell r="A48" t="str">
            <v>AGRITECH</v>
          </cell>
          <cell r="B48" t="str">
            <v>EQ</v>
          </cell>
          <cell r="C48">
            <v>88.4</v>
          </cell>
          <cell r="D48">
            <v>89.95</v>
          </cell>
          <cell r="E48">
            <v>88.4</v>
          </cell>
          <cell r="F48">
            <v>88.4</v>
          </cell>
          <cell r="G48">
            <v>88.4</v>
          </cell>
          <cell r="H48">
            <v>93.05</v>
          </cell>
          <cell r="I48">
            <v>31758</v>
          </cell>
          <cell r="J48">
            <v>2808811.3</v>
          </cell>
          <cell r="K48">
            <v>44616</v>
          </cell>
          <cell r="L48">
            <v>322</v>
          </cell>
        </row>
        <row r="49">
          <cell r="A49" t="str">
            <v>AGROPHOS</v>
          </cell>
          <cell r="B49" t="str">
            <v>EQ</v>
          </cell>
          <cell r="C49">
            <v>20.6</v>
          </cell>
          <cell r="D49">
            <v>21.4</v>
          </cell>
          <cell r="E49">
            <v>19.7</v>
          </cell>
          <cell r="F49">
            <v>19.7</v>
          </cell>
          <cell r="G49">
            <v>19.7</v>
          </cell>
          <cell r="H49">
            <v>21.85</v>
          </cell>
          <cell r="I49">
            <v>172627</v>
          </cell>
          <cell r="J49">
            <v>3486903.05</v>
          </cell>
          <cell r="K49">
            <v>44616</v>
          </cell>
          <cell r="L49">
            <v>883</v>
          </cell>
        </row>
        <row r="50">
          <cell r="A50" t="str">
            <v>AGSTRA</v>
          </cell>
          <cell r="B50" t="str">
            <v>EQ</v>
          </cell>
          <cell r="C50">
            <v>103</v>
          </cell>
          <cell r="D50">
            <v>103</v>
          </cell>
          <cell r="E50">
            <v>95</v>
          </cell>
          <cell r="F50">
            <v>97.9</v>
          </cell>
          <cell r="G50">
            <v>95.15</v>
          </cell>
          <cell r="H50">
            <v>105.65</v>
          </cell>
          <cell r="I50">
            <v>1142115</v>
          </cell>
          <cell r="J50">
            <v>113951285.5</v>
          </cell>
          <cell r="K50">
            <v>44616</v>
          </cell>
          <cell r="L50">
            <v>16432</v>
          </cell>
        </row>
        <row r="51">
          <cell r="A51" t="str">
            <v>AHLADA</v>
          </cell>
          <cell r="B51" t="str">
            <v>EQ</v>
          </cell>
          <cell r="C51">
            <v>104.5</v>
          </cell>
          <cell r="D51">
            <v>113.8</v>
          </cell>
          <cell r="E51">
            <v>103.3</v>
          </cell>
          <cell r="F51">
            <v>105.85</v>
          </cell>
          <cell r="G51">
            <v>109</v>
          </cell>
          <cell r="H51">
            <v>116.25</v>
          </cell>
          <cell r="I51">
            <v>33727</v>
          </cell>
          <cell r="J51">
            <v>3632984.85</v>
          </cell>
          <cell r="K51">
            <v>44616</v>
          </cell>
          <cell r="L51">
            <v>1136</v>
          </cell>
        </row>
        <row r="52">
          <cell r="A52" t="str">
            <v>AHLEAST</v>
          </cell>
          <cell r="B52" t="str">
            <v>EQ</v>
          </cell>
          <cell r="C52">
            <v>196.7</v>
          </cell>
          <cell r="D52">
            <v>198.85</v>
          </cell>
          <cell r="E52">
            <v>180.55</v>
          </cell>
          <cell r="F52">
            <v>185.3</v>
          </cell>
          <cell r="G52">
            <v>181.05</v>
          </cell>
          <cell r="H52">
            <v>200.5</v>
          </cell>
          <cell r="I52">
            <v>12865</v>
          </cell>
          <cell r="J52">
            <v>2443322.75</v>
          </cell>
          <cell r="K52">
            <v>44616</v>
          </cell>
          <cell r="L52">
            <v>204</v>
          </cell>
        </row>
        <row r="53">
          <cell r="A53" t="str">
            <v>AHLUCONT</v>
          </cell>
          <cell r="B53" t="str">
            <v>EQ</v>
          </cell>
          <cell r="C53">
            <v>367.15</v>
          </cell>
          <cell r="D53">
            <v>377.5</v>
          </cell>
          <cell r="E53">
            <v>360</v>
          </cell>
          <cell r="F53">
            <v>361.65</v>
          </cell>
          <cell r="G53">
            <v>360</v>
          </cell>
          <cell r="H53">
            <v>380.85</v>
          </cell>
          <cell r="I53">
            <v>17283</v>
          </cell>
          <cell r="J53">
            <v>6351504.75</v>
          </cell>
          <cell r="K53">
            <v>44616</v>
          </cell>
          <cell r="L53">
            <v>1207</v>
          </cell>
        </row>
        <row r="54">
          <cell r="A54" t="str">
            <v>AIAENG</v>
          </cell>
          <cell r="B54" t="str">
            <v>EQ</v>
          </cell>
          <cell r="C54">
            <v>1685</v>
          </cell>
          <cell r="D54">
            <v>1690.85</v>
          </cell>
          <cell r="E54">
            <v>1630</v>
          </cell>
          <cell r="F54">
            <v>1639.2</v>
          </cell>
          <cell r="G54">
            <v>1630</v>
          </cell>
          <cell r="H54">
            <v>1721.9</v>
          </cell>
          <cell r="I54">
            <v>62269</v>
          </cell>
          <cell r="J54">
            <v>102836492.59999999</v>
          </cell>
          <cell r="K54">
            <v>44616</v>
          </cell>
          <cell r="L54">
            <v>8122</v>
          </cell>
        </row>
        <row r="55">
          <cell r="A55" t="str">
            <v>AIRAN</v>
          </cell>
          <cell r="B55" t="str">
            <v>EQ</v>
          </cell>
          <cell r="C55">
            <v>18.8</v>
          </cell>
          <cell r="D55">
            <v>20.350000000000001</v>
          </cell>
          <cell r="E55">
            <v>18.8</v>
          </cell>
          <cell r="F55">
            <v>18.850000000000001</v>
          </cell>
          <cell r="G55">
            <v>18.8</v>
          </cell>
          <cell r="H55">
            <v>20.9</v>
          </cell>
          <cell r="I55">
            <v>281195</v>
          </cell>
          <cell r="J55">
            <v>5409836.5999999996</v>
          </cell>
          <cell r="K55">
            <v>44616</v>
          </cell>
          <cell r="L55">
            <v>2350</v>
          </cell>
        </row>
        <row r="56">
          <cell r="A56" t="str">
            <v>AIROLAM</v>
          </cell>
          <cell r="B56" t="str">
            <v>EQ</v>
          </cell>
          <cell r="C56">
            <v>63.65</v>
          </cell>
          <cell r="D56">
            <v>67.95</v>
          </cell>
          <cell r="E56">
            <v>63.65</v>
          </cell>
          <cell r="F56">
            <v>64.5</v>
          </cell>
          <cell r="G56">
            <v>64.8</v>
          </cell>
          <cell r="H56">
            <v>69.95</v>
          </cell>
          <cell r="I56">
            <v>15373</v>
          </cell>
          <cell r="J56">
            <v>999103.7</v>
          </cell>
          <cell r="K56">
            <v>44616</v>
          </cell>
          <cell r="L56">
            <v>208</v>
          </cell>
        </row>
        <row r="57">
          <cell r="A57" t="str">
            <v>AJANTPHARM</v>
          </cell>
          <cell r="B57" t="str">
            <v>EQ</v>
          </cell>
          <cell r="C57">
            <v>1849</v>
          </cell>
          <cell r="D57">
            <v>1850</v>
          </cell>
          <cell r="E57">
            <v>1704.1</v>
          </cell>
          <cell r="F57">
            <v>1746.65</v>
          </cell>
          <cell r="G57">
            <v>1750</v>
          </cell>
          <cell r="H57">
            <v>1888.15</v>
          </cell>
          <cell r="I57">
            <v>66509</v>
          </cell>
          <cell r="J57">
            <v>119072287.2</v>
          </cell>
          <cell r="K57">
            <v>44616</v>
          </cell>
          <cell r="L57">
            <v>11570</v>
          </cell>
        </row>
        <row r="58">
          <cell r="A58" t="str">
            <v>AJMERA</v>
          </cell>
          <cell r="B58" t="str">
            <v>EQ</v>
          </cell>
          <cell r="C58">
            <v>332</v>
          </cell>
          <cell r="D58">
            <v>338.5</v>
          </cell>
          <cell r="E58">
            <v>332</v>
          </cell>
          <cell r="F58">
            <v>332</v>
          </cell>
          <cell r="G58">
            <v>332</v>
          </cell>
          <cell r="H58">
            <v>349.45</v>
          </cell>
          <cell r="I58">
            <v>47305</v>
          </cell>
          <cell r="J58">
            <v>15789766.15</v>
          </cell>
          <cell r="K58">
            <v>44616</v>
          </cell>
          <cell r="L58">
            <v>1449</v>
          </cell>
        </row>
        <row r="59">
          <cell r="A59" t="str">
            <v>AJOONI</v>
          </cell>
          <cell r="B59" t="str">
            <v>EQ</v>
          </cell>
          <cell r="C59">
            <v>56</v>
          </cell>
          <cell r="D59">
            <v>63.2</v>
          </cell>
          <cell r="E59">
            <v>52.6</v>
          </cell>
          <cell r="F59">
            <v>56.05</v>
          </cell>
          <cell r="G59">
            <v>56</v>
          </cell>
          <cell r="H59">
            <v>60.55</v>
          </cell>
          <cell r="I59">
            <v>124923</v>
          </cell>
          <cell r="J59">
            <v>7086222.8499999996</v>
          </cell>
          <cell r="K59">
            <v>44616</v>
          </cell>
          <cell r="L59">
            <v>1245</v>
          </cell>
        </row>
        <row r="60">
          <cell r="A60" t="str">
            <v>AJRINFRA</v>
          </cell>
          <cell r="B60" t="str">
            <v>BE</v>
          </cell>
          <cell r="C60">
            <v>2</v>
          </cell>
          <cell r="D60">
            <v>2</v>
          </cell>
          <cell r="E60">
            <v>2</v>
          </cell>
          <cell r="F60">
            <v>2</v>
          </cell>
          <cell r="G60">
            <v>2</v>
          </cell>
          <cell r="H60">
            <v>2.1</v>
          </cell>
          <cell r="I60">
            <v>493990</v>
          </cell>
          <cell r="J60">
            <v>987980</v>
          </cell>
          <cell r="K60">
            <v>44616</v>
          </cell>
          <cell r="L60">
            <v>1017</v>
          </cell>
        </row>
        <row r="61">
          <cell r="A61" t="str">
            <v>AKASH</v>
          </cell>
          <cell r="B61" t="str">
            <v>BE</v>
          </cell>
          <cell r="C61">
            <v>169.45</v>
          </cell>
          <cell r="D61">
            <v>174.8</v>
          </cell>
          <cell r="E61">
            <v>169.45</v>
          </cell>
          <cell r="F61">
            <v>169.45</v>
          </cell>
          <cell r="G61">
            <v>169.45</v>
          </cell>
          <cell r="H61">
            <v>178.35</v>
          </cell>
          <cell r="I61">
            <v>6034</v>
          </cell>
          <cell r="J61">
            <v>1027462.95</v>
          </cell>
          <cell r="K61">
            <v>44616</v>
          </cell>
          <cell r="L61">
            <v>125</v>
          </cell>
        </row>
        <row r="62">
          <cell r="A62" t="str">
            <v>AKG</v>
          </cell>
          <cell r="B62" t="str">
            <v>EQ</v>
          </cell>
          <cell r="C62">
            <v>40</v>
          </cell>
          <cell r="D62">
            <v>40</v>
          </cell>
          <cell r="E62">
            <v>39</v>
          </cell>
          <cell r="F62">
            <v>39.549999999999997</v>
          </cell>
          <cell r="G62">
            <v>39.75</v>
          </cell>
          <cell r="H62">
            <v>40</v>
          </cell>
          <cell r="I62">
            <v>10073</v>
          </cell>
          <cell r="J62">
            <v>398702.95</v>
          </cell>
          <cell r="K62">
            <v>44616</v>
          </cell>
          <cell r="L62">
            <v>63</v>
          </cell>
        </row>
        <row r="63">
          <cell r="A63" t="str">
            <v>AKSHARCHEM</v>
          </cell>
          <cell r="B63" t="str">
            <v>EQ</v>
          </cell>
          <cell r="C63">
            <v>353</v>
          </cell>
          <cell r="D63">
            <v>367</v>
          </cell>
          <cell r="E63">
            <v>331.2</v>
          </cell>
          <cell r="F63">
            <v>336.3</v>
          </cell>
          <cell r="G63">
            <v>352</v>
          </cell>
          <cell r="H63">
            <v>372.8</v>
          </cell>
          <cell r="I63">
            <v>17313</v>
          </cell>
          <cell r="J63">
            <v>6032582.8499999996</v>
          </cell>
          <cell r="K63">
            <v>44616</v>
          </cell>
          <cell r="L63">
            <v>1552</v>
          </cell>
        </row>
        <row r="64">
          <cell r="A64" t="str">
            <v>AKSHOPTFBR</v>
          </cell>
          <cell r="B64" t="str">
            <v>EQ</v>
          </cell>
          <cell r="C64">
            <v>11.1</v>
          </cell>
          <cell r="D64">
            <v>11.25</v>
          </cell>
          <cell r="E64">
            <v>11.05</v>
          </cell>
          <cell r="F64">
            <v>11.05</v>
          </cell>
          <cell r="G64">
            <v>11.05</v>
          </cell>
          <cell r="H64">
            <v>11.6</v>
          </cell>
          <cell r="I64">
            <v>240993</v>
          </cell>
          <cell r="J64">
            <v>2668382.5499999998</v>
          </cell>
          <cell r="K64">
            <v>44616</v>
          </cell>
          <cell r="L64">
            <v>536</v>
          </cell>
        </row>
        <row r="65">
          <cell r="A65" t="str">
            <v>AKZOINDIA</v>
          </cell>
          <cell r="B65" t="str">
            <v>EQ</v>
          </cell>
          <cell r="C65">
            <v>1895</v>
          </cell>
          <cell r="D65">
            <v>1895</v>
          </cell>
          <cell r="E65">
            <v>1831</v>
          </cell>
          <cell r="F65">
            <v>1850.95</v>
          </cell>
          <cell r="G65">
            <v>1848</v>
          </cell>
          <cell r="H65">
            <v>1902.85</v>
          </cell>
          <cell r="I65">
            <v>15865</v>
          </cell>
          <cell r="J65">
            <v>29391688.149999999</v>
          </cell>
          <cell r="K65">
            <v>44616</v>
          </cell>
          <cell r="L65">
            <v>3126</v>
          </cell>
        </row>
        <row r="66">
          <cell r="A66" t="str">
            <v>ALANKIT</v>
          </cell>
          <cell r="B66" t="str">
            <v>EQ</v>
          </cell>
          <cell r="C66">
            <v>13.9</v>
          </cell>
          <cell r="D66">
            <v>14.15</v>
          </cell>
          <cell r="E66">
            <v>12.8</v>
          </cell>
          <cell r="F66">
            <v>13.15</v>
          </cell>
          <cell r="G66">
            <v>13.2</v>
          </cell>
          <cell r="H66">
            <v>14.1</v>
          </cell>
          <cell r="I66">
            <v>1681955</v>
          </cell>
          <cell r="J66">
            <v>22671112.300000001</v>
          </cell>
          <cell r="K66">
            <v>44616</v>
          </cell>
          <cell r="L66">
            <v>3770</v>
          </cell>
        </row>
        <row r="67">
          <cell r="A67" t="str">
            <v>ALBERTDAVD</v>
          </cell>
          <cell r="B67" t="str">
            <v>EQ</v>
          </cell>
          <cell r="C67">
            <v>539.54999999999995</v>
          </cell>
          <cell r="D67">
            <v>539.54999999999995</v>
          </cell>
          <cell r="E67">
            <v>495</v>
          </cell>
          <cell r="F67">
            <v>499.65</v>
          </cell>
          <cell r="G67">
            <v>495</v>
          </cell>
          <cell r="H67">
            <v>543.54999999999995</v>
          </cell>
          <cell r="I67">
            <v>15386</v>
          </cell>
          <cell r="J67">
            <v>7860009.6500000004</v>
          </cell>
          <cell r="K67">
            <v>44616</v>
          </cell>
          <cell r="L67">
            <v>1210</v>
          </cell>
        </row>
        <row r="68">
          <cell r="A68" t="str">
            <v>ALEMBICLTD</v>
          </cell>
          <cell r="B68" t="str">
            <v>EQ</v>
          </cell>
          <cell r="C68">
            <v>79.55</v>
          </cell>
          <cell r="D68">
            <v>81</v>
          </cell>
          <cell r="E68">
            <v>75.75</v>
          </cell>
          <cell r="F68">
            <v>77.400000000000006</v>
          </cell>
          <cell r="G68">
            <v>75.75</v>
          </cell>
          <cell r="H68">
            <v>82.65</v>
          </cell>
          <cell r="I68">
            <v>250135</v>
          </cell>
          <cell r="J68">
            <v>19544255.350000001</v>
          </cell>
          <cell r="K68">
            <v>44616</v>
          </cell>
          <cell r="L68">
            <v>5319</v>
          </cell>
        </row>
        <row r="69">
          <cell r="A69" t="str">
            <v>ALICON</v>
          </cell>
          <cell r="B69" t="str">
            <v>EQ</v>
          </cell>
          <cell r="C69">
            <v>776.1</v>
          </cell>
          <cell r="D69">
            <v>785</v>
          </cell>
          <cell r="E69">
            <v>715.1</v>
          </cell>
          <cell r="F69">
            <v>728.4</v>
          </cell>
          <cell r="G69">
            <v>749</v>
          </cell>
          <cell r="H69">
            <v>789.2</v>
          </cell>
          <cell r="I69">
            <v>22701</v>
          </cell>
          <cell r="J69">
            <v>17175733.949999999</v>
          </cell>
          <cell r="K69">
            <v>44616</v>
          </cell>
          <cell r="L69">
            <v>2294</v>
          </cell>
        </row>
        <row r="70">
          <cell r="A70" t="str">
            <v>ALKALI</v>
          </cell>
          <cell r="B70" t="str">
            <v>BE</v>
          </cell>
          <cell r="C70">
            <v>81.400000000000006</v>
          </cell>
          <cell r="D70">
            <v>82.05</v>
          </cell>
          <cell r="E70">
            <v>81.400000000000006</v>
          </cell>
          <cell r="F70">
            <v>81.400000000000006</v>
          </cell>
          <cell r="G70">
            <v>81.400000000000006</v>
          </cell>
          <cell r="H70">
            <v>85.65</v>
          </cell>
          <cell r="I70">
            <v>11274</v>
          </cell>
          <cell r="J70">
            <v>917928</v>
          </cell>
          <cell r="K70">
            <v>44616</v>
          </cell>
          <cell r="L70">
            <v>252</v>
          </cell>
        </row>
        <row r="71">
          <cell r="A71" t="str">
            <v>ALKEM</v>
          </cell>
          <cell r="B71" t="str">
            <v>EQ</v>
          </cell>
          <cell r="C71">
            <v>3135</v>
          </cell>
          <cell r="D71">
            <v>3254</v>
          </cell>
          <cell r="E71">
            <v>3135</v>
          </cell>
          <cell r="F71">
            <v>3171.45</v>
          </cell>
          <cell r="G71">
            <v>3166.8</v>
          </cell>
          <cell r="H71">
            <v>3265</v>
          </cell>
          <cell r="I71">
            <v>49307</v>
          </cell>
          <cell r="J71">
            <v>157994988.59999999</v>
          </cell>
          <cell r="K71">
            <v>44616</v>
          </cell>
          <cell r="L71">
            <v>7412</v>
          </cell>
        </row>
        <row r="72">
          <cell r="A72" t="str">
            <v>ALKYLAMINE</v>
          </cell>
          <cell r="B72" t="str">
            <v>EQ</v>
          </cell>
          <cell r="C72">
            <v>2945</v>
          </cell>
          <cell r="D72">
            <v>2957</v>
          </cell>
          <cell r="E72">
            <v>2800</v>
          </cell>
          <cell r="F72">
            <v>2835.5</v>
          </cell>
          <cell r="G72">
            <v>2824</v>
          </cell>
          <cell r="H72">
            <v>2999.35</v>
          </cell>
          <cell r="I72">
            <v>97763</v>
          </cell>
          <cell r="J72">
            <v>282696303.39999998</v>
          </cell>
          <cell r="K72">
            <v>44616</v>
          </cell>
          <cell r="L72">
            <v>25486</v>
          </cell>
        </row>
        <row r="73">
          <cell r="A73" t="str">
            <v>ALLCARGO</v>
          </cell>
          <cell r="B73" t="str">
            <v>EQ</v>
          </cell>
          <cell r="C73">
            <v>320</v>
          </cell>
          <cell r="D73">
            <v>329.9</v>
          </cell>
          <cell r="E73">
            <v>297.05</v>
          </cell>
          <cell r="F73">
            <v>313.39999999999998</v>
          </cell>
          <cell r="G73">
            <v>312</v>
          </cell>
          <cell r="H73">
            <v>335.45</v>
          </cell>
          <cell r="I73">
            <v>756492</v>
          </cell>
          <cell r="J73">
            <v>237374845.25</v>
          </cell>
          <cell r="K73">
            <v>44616</v>
          </cell>
          <cell r="L73">
            <v>20168</v>
          </cell>
        </row>
        <row r="74">
          <cell r="A74" t="str">
            <v>ALLSEC</v>
          </cell>
          <cell r="B74" t="str">
            <v>EQ</v>
          </cell>
          <cell r="C74">
            <v>499</v>
          </cell>
          <cell r="D74">
            <v>499</v>
          </cell>
          <cell r="E74">
            <v>476.25</v>
          </cell>
          <cell r="F74">
            <v>479.6</v>
          </cell>
          <cell r="G74">
            <v>477.25</v>
          </cell>
          <cell r="H74">
            <v>505.65</v>
          </cell>
          <cell r="I74">
            <v>33919</v>
          </cell>
          <cell r="J74">
            <v>16414025.300000001</v>
          </cell>
          <cell r="K74">
            <v>44616</v>
          </cell>
          <cell r="L74">
            <v>3358</v>
          </cell>
        </row>
        <row r="75">
          <cell r="A75" t="str">
            <v>ALMONDZ</v>
          </cell>
          <cell r="B75" t="str">
            <v>EQ</v>
          </cell>
          <cell r="C75">
            <v>95</v>
          </cell>
          <cell r="D75">
            <v>99.85</v>
          </cell>
          <cell r="E75">
            <v>85.35</v>
          </cell>
          <cell r="F75">
            <v>89.25</v>
          </cell>
          <cell r="G75">
            <v>89.95</v>
          </cell>
          <cell r="H75">
            <v>103.3</v>
          </cell>
          <cell r="I75">
            <v>66360</v>
          </cell>
          <cell r="J75">
            <v>6131397.25</v>
          </cell>
          <cell r="K75">
            <v>44616</v>
          </cell>
          <cell r="L75">
            <v>1814</v>
          </cell>
        </row>
        <row r="76">
          <cell r="A76" t="str">
            <v>ALOKINDS</v>
          </cell>
          <cell r="B76" t="str">
            <v>EQ</v>
          </cell>
          <cell r="C76">
            <v>23.5</v>
          </cell>
          <cell r="D76">
            <v>24.15</v>
          </cell>
          <cell r="E76">
            <v>21.6</v>
          </cell>
          <cell r="F76">
            <v>21.9</v>
          </cell>
          <cell r="G76">
            <v>21.9</v>
          </cell>
          <cell r="H76">
            <v>25.05</v>
          </cell>
          <cell r="I76">
            <v>28418382</v>
          </cell>
          <cell r="J76">
            <v>648809335.25</v>
          </cell>
          <cell r="K76">
            <v>44616</v>
          </cell>
          <cell r="L76">
            <v>35616</v>
          </cell>
        </row>
        <row r="77">
          <cell r="A77" t="str">
            <v>ALPA</v>
          </cell>
          <cell r="B77" t="str">
            <v>EQ</v>
          </cell>
          <cell r="C77">
            <v>70</v>
          </cell>
          <cell r="D77">
            <v>76</v>
          </cell>
          <cell r="E77">
            <v>66.2</v>
          </cell>
          <cell r="F77">
            <v>66.349999999999994</v>
          </cell>
          <cell r="G77">
            <v>66.2</v>
          </cell>
          <cell r="H77">
            <v>73.55</v>
          </cell>
          <cell r="I77">
            <v>139977</v>
          </cell>
          <cell r="J77">
            <v>9615476.4000000004</v>
          </cell>
          <cell r="K77">
            <v>44616</v>
          </cell>
          <cell r="L77">
            <v>2119</v>
          </cell>
        </row>
        <row r="78">
          <cell r="A78" t="str">
            <v>ALPHAGEO</v>
          </cell>
          <cell r="B78" t="str">
            <v>EQ</v>
          </cell>
          <cell r="C78">
            <v>290</v>
          </cell>
          <cell r="D78">
            <v>298.10000000000002</v>
          </cell>
          <cell r="E78">
            <v>255.1</v>
          </cell>
          <cell r="F78">
            <v>262.64999999999998</v>
          </cell>
          <cell r="G78">
            <v>263</v>
          </cell>
          <cell r="H78">
            <v>299.55</v>
          </cell>
          <cell r="I78">
            <v>51205</v>
          </cell>
          <cell r="J78">
            <v>14070292.65</v>
          </cell>
          <cell r="K78">
            <v>44616</v>
          </cell>
          <cell r="L78">
            <v>2957</v>
          </cell>
        </row>
        <row r="79">
          <cell r="A79" t="str">
            <v>ALPSINDUS</v>
          </cell>
          <cell r="B79" t="str">
            <v>BE</v>
          </cell>
          <cell r="C79">
            <v>2.7</v>
          </cell>
          <cell r="D79">
            <v>2.7</v>
          </cell>
          <cell r="E79">
            <v>2.7</v>
          </cell>
          <cell r="F79">
            <v>2.7</v>
          </cell>
          <cell r="G79">
            <v>2.7</v>
          </cell>
          <cell r="H79">
            <v>2.8</v>
          </cell>
          <cell r="I79">
            <v>3105</v>
          </cell>
          <cell r="J79">
            <v>8383.5</v>
          </cell>
          <cell r="K79">
            <v>44616</v>
          </cell>
          <cell r="L79">
            <v>7</v>
          </cell>
        </row>
        <row r="80">
          <cell r="A80" t="str">
            <v>AMARAJABAT</v>
          </cell>
          <cell r="B80" t="str">
            <v>EQ</v>
          </cell>
          <cell r="C80">
            <v>571</v>
          </cell>
          <cell r="D80">
            <v>573.45000000000005</v>
          </cell>
          <cell r="E80">
            <v>520</v>
          </cell>
          <cell r="F80">
            <v>523.70000000000005</v>
          </cell>
          <cell r="G80">
            <v>522</v>
          </cell>
          <cell r="H80">
            <v>586.75</v>
          </cell>
          <cell r="I80">
            <v>3315136</v>
          </cell>
          <cell r="J80">
            <v>1787316288.95</v>
          </cell>
          <cell r="K80">
            <v>44616</v>
          </cell>
          <cell r="L80">
            <v>106582</v>
          </cell>
        </row>
        <row r="81">
          <cell r="A81" t="str">
            <v>AMBER</v>
          </cell>
          <cell r="B81" t="str">
            <v>EQ</v>
          </cell>
          <cell r="C81">
            <v>3138.5</v>
          </cell>
          <cell r="D81">
            <v>3235</v>
          </cell>
          <cell r="E81">
            <v>3089</v>
          </cell>
          <cell r="F81">
            <v>3144.45</v>
          </cell>
          <cell r="G81">
            <v>3105.9</v>
          </cell>
          <cell r="H81">
            <v>3230.25</v>
          </cell>
          <cell r="I81">
            <v>61505</v>
          </cell>
          <cell r="J81">
            <v>194676713.55000001</v>
          </cell>
          <cell r="K81">
            <v>44616</v>
          </cell>
          <cell r="L81">
            <v>15264</v>
          </cell>
        </row>
        <row r="82">
          <cell r="A82" t="str">
            <v>AMBICAAGAR</v>
          </cell>
          <cell r="B82" t="str">
            <v>EQ</v>
          </cell>
          <cell r="C82">
            <v>26.4</v>
          </cell>
          <cell r="D82">
            <v>27.5</v>
          </cell>
          <cell r="E82">
            <v>25.5</v>
          </cell>
          <cell r="F82">
            <v>25.65</v>
          </cell>
          <cell r="G82">
            <v>25.5</v>
          </cell>
          <cell r="H82">
            <v>28.3</v>
          </cell>
          <cell r="I82">
            <v>193228</v>
          </cell>
          <cell r="J82">
            <v>5129309.55</v>
          </cell>
          <cell r="K82">
            <v>44616</v>
          </cell>
          <cell r="L82">
            <v>1355</v>
          </cell>
        </row>
        <row r="83">
          <cell r="A83" t="str">
            <v>AMBIKCO</v>
          </cell>
          <cell r="B83" t="str">
            <v>EQ</v>
          </cell>
          <cell r="C83">
            <v>2435.25</v>
          </cell>
          <cell r="D83">
            <v>2563.5500000000002</v>
          </cell>
          <cell r="E83">
            <v>2385.0500000000002</v>
          </cell>
          <cell r="F83">
            <v>2396.6</v>
          </cell>
          <cell r="G83">
            <v>2410</v>
          </cell>
          <cell r="H83">
            <v>2573.5</v>
          </cell>
          <cell r="I83">
            <v>75691</v>
          </cell>
          <cell r="J83">
            <v>186792070.19999999</v>
          </cell>
          <cell r="K83">
            <v>44616</v>
          </cell>
          <cell r="L83">
            <v>11415</v>
          </cell>
        </row>
        <row r="84">
          <cell r="A84" t="str">
            <v>AMBUJACEM</v>
          </cell>
          <cell r="B84" t="str">
            <v>EQ</v>
          </cell>
          <cell r="C84">
            <v>316</v>
          </cell>
          <cell r="D84">
            <v>322.35000000000002</v>
          </cell>
          <cell r="E84">
            <v>302.05</v>
          </cell>
          <cell r="F84">
            <v>306.95</v>
          </cell>
          <cell r="G84">
            <v>307.35000000000002</v>
          </cell>
          <cell r="H84">
            <v>330.95</v>
          </cell>
          <cell r="I84">
            <v>12821969</v>
          </cell>
          <cell r="J84">
            <v>4000318508.6999998</v>
          </cell>
          <cell r="K84">
            <v>44616</v>
          </cell>
          <cell r="L84">
            <v>163333</v>
          </cell>
        </row>
        <row r="85">
          <cell r="A85" t="str">
            <v>AMDIND</v>
          </cell>
          <cell r="B85" t="str">
            <v>EQ</v>
          </cell>
          <cell r="C85">
            <v>43</v>
          </cell>
          <cell r="D85">
            <v>48</v>
          </cell>
          <cell r="E85">
            <v>42.75</v>
          </cell>
          <cell r="F85">
            <v>43.2</v>
          </cell>
          <cell r="G85">
            <v>43.15</v>
          </cell>
          <cell r="H85">
            <v>45.6</v>
          </cell>
          <cell r="I85">
            <v>202098</v>
          </cell>
          <cell r="J85">
            <v>9135976.5999999996</v>
          </cell>
          <cell r="K85">
            <v>44616</v>
          </cell>
          <cell r="L85">
            <v>1395</v>
          </cell>
        </row>
        <row r="86">
          <cell r="A86" t="str">
            <v>AMIORG</v>
          </cell>
          <cell r="B86" t="str">
            <v>EQ</v>
          </cell>
          <cell r="C86">
            <v>848.85</v>
          </cell>
          <cell r="D86">
            <v>866</v>
          </cell>
          <cell r="E86">
            <v>766.1</v>
          </cell>
          <cell r="F86">
            <v>806.65</v>
          </cell>
          <cell r="G86">
            <v>801</v>
          </cell>
          <cell r="H86">
            <v>886.25</v>
          </cell>
          <cell r="I86">
            <v>311996</v>
          </cell>
          <cell r="J86">
            <v>253618156.84999999</v>
          </cell>
          <cell r="K86">
            <v>44616</v>
          </cell>
          <cell r="L86">
            <v>23315</v>
          </cell>
        </row>
        <row r="87">
          <cell r="A87" t="str">
            <v>AMJLAND</v>
          </cell>
          <cell r="B87" t="str">
            <v>EQ</v>
          </cell>
          <cell r="C87">
            <v>29.1</v>
          </cell>
          <cell r="D87">
            <v>29.1</v>
          </cell>
          <cell r="E87">
            <v>25.65</v>
          </cell>
          <cell r="F87">
            <v>26.05</v>
          </cell>
          <cell r="G87">
            <v>26</v>
          </cell>
          <cell r="H87">
            <v>30</v>
          </cell>
          <cell r="I87">
            <v>40843</v>
          </cell>
          <cell r="J87">
            <v>1107324.3999999999</v>
          </cell>
          <cell r="K87">
            <v>44616</v>
          </cell>
          <cell r="L87">
            <v>469</v>
          </cell>
        </row>
        <row r="88">
          <cell r="A88" t="str">
            <v>AMRUTANJAN</v>
          </cell>
          <cell r="B88" t="str">
            <v>EQ</v>
          </cell>
          <cell r="C88">
            <v>790</v>
          </cell>
          <cell r="D88">
            <v>826.75</v>
          </cell>
          <cell r="E88">
            <v>785</v>
          </cell>
          <cell r="F88">
            <v>797.3</v>
          </cell>
          <cell r="G88">
            <v>804</v>
          </cell>
          <cell r="H88">
            <v>791.75</v>
          </cell>
          <cell r="I88">
            <v>196065</v>
          </cell>
          <cell r="J88">
            <v>158465435.5</v>
          </cell>
          <cell r="K88">
            <v>44616</v>
          </cell>
          <cell r="L88">
            <v>16274</v>
          </cell>
        </row>
        <row r="89">
          <cell r="A89" t="str">
            <v>ANANDRATHI</v>
          </cell>
          <cell r="B89" t="str">
            <v>EQ</v>
          </cell>
          <cell r="C89">
            <v>550.85</v>
          </cell>
          <cell r="D89">
            <v>556.65</v>
          </cell>
          <cell r="E89">
            <v>542.04999999999995</v>
          </cell>
          <cell r="F89">
            <v>551.4</v>
          </cell>
          <cell r="G89">
            <v>554.70000000000005</v>
          </cell>
          <cell r="H89">
            <v>560.9</v>
          </cell>
          <cell r="I89">
            <v>159114</v>
          </cell>
          <cell r="J89">
            <v>87486553.049999997</v>
          </cell>
          <cell r="K89">
            <v>44616</v>
          </cell>
          <cell r="L89">
            <v>5794</v>
          </cell>
        </row>
        <row r="90">
          <cell r="A90" t="str">
            <v>ANANTRAJ</v>
          </cell>
          <cell r="B90" t="str">
            <v>EQ</v>
          </cell>
          <cell r="C90">
            <v>67.400000000000006</v>
          </cell>
          <cell r="D90">
            <v>67.400000000000006</v>
          </cell>
          <cell r="E90">
            <v>63.5</v>
          </cell>
          <cell r="F90">
            <v>64.900000000000006</v>
          </cell>
          <cell r="G90">
            <v>65</v>
          </cell>
          <cell r="H90">
            <v>69.400000000000006</v>
          </cell>
          <cell r="I90">
            <v>1719750</v>
          </cell>
          <cell r="J90">
            <v>111870813.59999999</v>
          </cell>
          <cell r="K90">
            <v>44616</v>
          </cell>
          <cell r="L90">
            <v>8550</v>
          </cell>
        </row>
        <row r="91">
          <cell r="A91" t="str">
            <v>ANDHRACEMT</v>
          </cell>
          <cell r="B91" t="str">
            <v>EQ</v>
          </cell>
          <cell r="C91">
            <v>13.4</v>
          </cell>
          <cell r="D91">
            <v>14.5</v>
          </cell>
          <cell r="E91">
            <v>12.7</v>
          </cell>
          <cell r="F91">
            <v>12.8</v>
          </cell>
          <cell r="G91">
            <v>12.8</v>
          </cell>
          <cell r="H91">
            <v>14.1</v>
          </cell>
          <cell r="I91">
            <v>553696</v>
          </cell>
          <cell r="J91">
            <v>7390230.3499999996</v>
          </cell>
          <cell r="K91">
            <v>44616</v>
          </cell>
          <cell r="L91">
            <v>2225</v>
          </cell>
        </row>
        <row r="92">
          <cell r="A92" t="str">
            <v>ANDHRAPAP</v>
          </cell>
          <cell r="B92" t="str">
            <v>EQ</v>
          </cell>
          <cell r="C92">
            <v>213.8</v>
          </cell>
          <cell r="D92">
            <v>213.8</v>
          </cell>
          <cell r="E92">
            <v>208</v>
          </cell>
          <cell r="F92">
            <v>208.55</v>
          </cell>
          <cell r="G92">
            <v>208.2</v>
          </cell>
          <cell r="H92">
            <v>215.95</v>
          </cell>
          <cell r="I92">
            <v>50971</v>
          </cell>
          <cell r="J92">
            <v>10716034.550000001</v>
          </cell>
          <cell r="K92">
            <v>44616</v>
          </cell>
          <cell r="L92">
            <v>1452</v>
          </cell>
        </row>
        <row r="93">
          <cell r="A93" t="str">
            <v>ANDHRSUGAR</v>
          </cell>
          <cell r="B93" t="str">
            <v>EQ</v>
          </cell>
          <cell r="C93">
            <v>131.5</v>
          </cell>
          <cell r="D93">
            <v>133.6</v>
          </cell>
          <cell r="E93">
            <v>121.65</v>
          </cell>
          <cell r="F93">
            <v>125.75</v>
          </cell>
          <cell r="G93">
            <v>124.9</v>
          </cell>
          <cell r="H93">
            <v>137.05000000000001</v>
          </cell>
          <cell r="I93">
            <v>742906</v>
          </cell>
          <cell r="J93">
            <v>96486188.200000003</v>
          </cell>
          <cell r="K93">
            <v>44616</v>
          </cell>
          <cell r="L93">
            <v>11874</v>
          </cell>
        </row>
        <row r="94">
          <cell r="A94" t="str">
            <v>ANDREWYU</v>
          </cell>
          <cell r="B94" t="str">
            <v>EQ</v>
          </cell>
          <cell r="C94">
            <v>22</v>
          </cell>
          <cell r="D94">
            <v>22.4</v>
          </cell>
          <cell r="E94">
            <v>20.149999999999999</v>
          </cell>
          <cell r="F94">
            <v>20.350000000000001</v>
          </cell>
          <cell r="G94">
            <v>20.25</v>
          </cell>
          <cell r="H94">
            <v>22.6</v>
          </cell>
          <cell r="I94">
            <v>279983</v>
          </cell>
          <cell r="J94">
            <v>5905232.2000000002</v>
          </cell>
          <cell r="K94">
            <v>44616</v>
          </cell>
          <cell r="L94">
            <v>1619</v>
          </cell>
        </row>
        <row r="95">
          <cell r="A95" t="str">
            <v>ANGELONE</v>
          </cell>
          <cell r="B95" t="str">
            <v>EQ</v>
          </cell>
          <cell r="C95">
            <v>1270</v>
          </cell>
          <cell r="D95">
            <v>1312.45</v>
          </cell>
          <cell r="E95">
            <v>1213.0999999999999</v>
          </cell>
          <cell r="F95">
            <v>1239.8499999999999</v>
          </cell>
          <cell r="G95">
            <v>1242</v>
          </cell>
          <cell r="H95">
            <v>1324</v>
          </cell>
          <cell r="I95">
            <v>470590</v>
          </cell>
          <cell r="J95">
            <v>589591457.85000002</v>
          </cell>
          <cell r="K95">
            <v>44616</v>
          </cell>
          <cell r="L95">
            <v>30476</v>
          </cell>
        </row>
        <row r="96">
          <cell r="A96" t="str">
            <v>ANIKINDS</v>
          </cell>
          <cell r="B96" t="str">
            <v>EQ</v>
          </cell>
          <cell r="C96">
            <v>27</v>
          </cell>
          <cell r="D96">
            <v>27</v>
          </cell>
          <cell r="E96">
            <v>26.15</v>
          </cell>
          <cell r="F96">
            <v>26.15</v>
          </cell>
          <cell r="G96">
            <v>26.15</v>
          </cell>
          <cell r="H96">
            <v>27.5</v>
          </cell>
          <cell r="I96">
            <v>44572</v>
          </cell>
          <cell r="J96">
            <v>1170893.95</v>
          </cell>
          <cell r="K96">
            <v>44616</v>
          </cell>
          <cell r="L96">
            <v>259</v>
          </cell>
        </row>
        <row r="97">
          <cell r="A97" t="str">
            <v>ANKITMETAL</v>
          </cell>
          <cell r="B97" t="str">
            <v>BE</v>
          </cell>
          <cell r="C97">
            <v>7.9</v>
          </cell>
          <cell r="D97">
            <v>7.9</v>
          </cell>
          <cell r="E97">
            <v>7.9</v>
          </cell>
          <cell r="F97">
            <v>7.9</v>
          </cell>
          <cell r="G97">
            <v>7.9</v>
          </cell>
          <cell r="H97">
            <v>8.3000000000000007</v>
          </cell>
          <cell r="I97">
            <v>112759</v>
          </cell>
          <cell r="J97">
            <v>890796.1</v>
          </cell>
          <cell r="K97">
            <v>44616</v>
          </cell>
          <cell r="L97">
            <v>407</v>
          </cell>
        </row>
        <row r="98">
          <cell r="A98" t="str">
            <v>ANMOL</v>
          </cell>
          <cell r="B98" t="str">
            <v>EQ</v>
          </cell>
          <cell r="C98">
            <v>206.15</v>
          </cell>
          <cell r="D98">
            <v>210</v>
          </cell>
          <cell r="E98">
            <v>190</v>
          </cell>
          <cell r="F98">
            <v>195.55</v>
          </cell>
          <cell r="G98">
            <v>196.05</v>
          </cell>
          <cell r="H98">
            <v>216.05</v>
          </cell>
          <cell r="I98">
            <v>234051</v>
          </cell>
          <cell r="J98">
            <v>47583513.25</v>
          </cell>
          <cell r="K98">
            <v>44616</v>
          </cell>
          <cell r="L98">
            <v>14890</v>
          </cell>
        </row>
        <row r="99">
          <cell r="A99" t="str">
            <v>ANSALAPI</v>
          </cell>
          <cell r="B99" t="str">
            <v>EQ</v>
          </cell>
          <cell r="C99">
            <v>14.3</v>
          </cell>
          <cell r="D99">
            <v>14.9</v>
          </cell>
          <cell r="E99">
            <v>14.3</v>
          </cell>
          <cell r="F99">
            <v>14.3</v>
          </cell>
          <cell r="G99">
            <v>14.3</v>
          </cell>
          <cell r="H99">
            <v>15.05</v>
          </cell>
          <cell r="I99">
            <v>150446</v>
          </cell>
          <cell r="J99">
            <v>2152311.6</v>
          </cell>
          <cell r="K99">
            <v>44616</v>
          </cell>
          <cell r="L99">
            <v>229</v>
          </cell>
        </row>
        <row r="100">
          <cell r="A100" t="str">
            <v>ANSALHSG</v>
          </cell>
          <cell r="B100" t="str">
            <v>BE</v>
          </cell>
          <cell r="C100">
            <v>7.55</v>
          </cell>
          <cell r="D100">
            <v>7.55</v>
          </cell>
          <cell r="E100">
            <v>7.55</v>
          </cell>
          <cell r="F100">
            <v>7.55</v>
          </cell>
          <cell r="G100">
            <v>7.55</v>
          </cell>
          <cell r="H100">
            <v>7.9</v>
          </cell>
          <cell r="I100">
            <v>31764</v>
          </cell>
          <cell r="J100">
            <v>239818.2</v>
          </cell>
          <cell r="K100">
            <v>44616</v>
          </cell>
          <cell r="L100">
            <v>110</v>
          </cell>
        </row>
        <row r="101">
          <cell r="A101" t="str">
            <v>ANTGRAPHIC</v>
          </cell>
          <cell r="B101" t="str">
            <v>BE</v>
          </cell>
          <cell r="C101">
            <v>1.7</v>
          </cell>
          <cell r="D101">
            <v>1.7</v>
          </cell>
          <cell r="E101">
            <v>1.7</v>
          </cell>
          <cell r="F101">
            <v>1.7</v>
          </cell>
          <cell r="G101">
            <v>1.7</v>
          </cell>
          <cell r="H101">
            <v>1.75</v>
          </cell>
          <cell r="I101">
            <v>323162</v>
          </cell>
          <cell r="J101">
            <v>549375.4</v>
          </cell>
          <cell r="K101">
            <v>44616</v>
          </cell>
          <cell r="L101">
            <v>605</v>
          </cell>
        </row>
        <row r="102">
          <cell r="A102" t="str">
            <v>ANUP</v>
          </cell>
          <cell r="B102" t="str">
            <v>EQ</v>
          </cell>
          <cell r="C102">
            <v>801</v>
          </cell>
          <cell r="D102">
            <v>812.3</v>
          </cell>
          <cell r="E102">
            <v>761</v>
          </cell>
          <cell r="F102">
            <v>777.4</v>
          </cell>
          <cell r="G102">
            <v>761</v>
          </cell>
          <cell r="H102">
            <v>831.5</v>
          </cell>
          <cell r="I102">
            <v>39126</v>
          </cell>
          <cell r="J102">
            <v>30656410.449999999</v>
          </cell>
          <cell r="K102">
            <v>44616</v>
          </cell>
          <cell r="L102">
            <v>5114</v>
          </cell>
        </row>
        <row r="103">
          <cell r="A103" t="str">
            <v>ANURAS</v>
          </cell>
          <cell r="B103" t="str">
            <v>EQ</v>
          </cell>
          <cell r="C103">
            <v>830</v>
          </cell>
          <cell r="D103">
            <v>845</v>
          </cell>
          <cell r="E103">
            <v>801.65</v>
          </cell>
          <cell r="F103">
            <v>824.65</v>
          </cell>
          <cell r="G103">
            <v>822</v>
          </cell>
          <cell r="H103">
            <v>864.3</v>
          </cell>
          <cell r="I103">
            <v>103313</v>
          </cell>
          <cell r="J103">
            <v>84674347.849999994</v>
          </cell>
          <cell r="K103">
            <v>44616</v>
          </cell>
          <cell r="L103">
            <v>8319</v>
          </cell>
        </row>
        <row r="104">
          <cell r="A104" t="str">
            <v>APARINDS</v>
          </cell>
          <cell r="B104" t="str">
            <v>EQ</v>
          </cell>
          <cell r="C104">
            <v>584</v>
          </cell>
          <cell r="D104">
            <v>604.79999999999995</v>
          </cell>
          <cell r="E104">
            <v>575.29999999999995</v>
          </cell>
          <cell r="F104">
            <v>595.35</v>
          </cell>
          <cell r="G104">
            <v>595</v>
          </cell>
          <cell r="H104">
            <v>609.15</v>
          </cell>
          <cell r="I104">
            <v>94661</v>
          </cell>
          <cell r="J104">
            <v>55943668.149999999</v>
          </cell>
          <cell r="K104">
            <v>44616</v>
          </cell>
          <cell r="L104">
            <v>5993</v>
          </cell>
        </row>
        <row r="105">
          <cell r="A105" t="str">
            <v>APCL</v>
          </cell>
          <cell r="B105" t="str">
            <v>EQ</v>
          </cell>
          <cell r="C105">
            <v>258</v>
          </cell>
          <cell r="D105">
            <v>258.8</v>
          </cell>
          <cell r="E105">
            <v>240.15</v>
          </cell>
          <cell r="F105">
            <v>241.3</v>
          </cell>
          <cell r="G105">
            <v>241.3</v>
          </cell>
          <cell r="H105">
            <v>263.8</v>
          </cell>
          <cell r="I105">
            <v>29277</v>
          </cell>
          <cell r="J105">
            <v>7306655.6500000004</v>
          </cell>
          <cell r="K105">
            <v>44616</v>
          </cell>
          <cell r="L105">
            <v>1314</v>
          </cell>
        </row>
        <row r="106">
          <cell r="A106" t="str">
            <v>APCOTEXIND</v>
          </cell>
          <cell r="B106" t="str">
            <v>EQ</v>
          </cell>
          <cell r="C106">
            <v>333</v>
          </cell>
          <cell r="D106">
            <v>335</v>
          </cell>
          <cell r="E106">
            <v>308.25</v>
          </cell>
          <cell r="F106">
            <v>315.5</v>
          </cell>
          <cell r="G106">
            <v>315.5</v>
          </cell>
          <cell r="H106">
            <v>336.8</v>
          </cell>
          <cell r="I106">
            <v>65340</v>
          </cell>
          <cell r="J106">
            <v>21115559.600000001</v>
          </cell>
          <cell r="K106">
            <v>44616</v>
          </cell>
          <cell r="L106">
            <v>2908</v>
          </cell>
        </row>
        <row r="107">
          <cell r="A107" t="str">
            <v>APEX</v>
          </cell>
          <cell r="B107" t="str">
            <v>EQ</v>
          </cell>
          <cell r="C107">
            <v>266.2</v>
          </cell>
          <cell r="D107">
            <v>270</v>
          </cell>
          <cell r="E107">
            <v>251</v>
          </cell>
          <cell r="F107">
            <v>253.4</v>
          </cell>
          <cell r="G107">
            <v>257</v>
          </cell>
          <cell r="H107">
            <v>275.85000000000002</v>
          </cell>
          <cell r="I107">
            <v>118527</v>
          </cell>
          <cell r="J107">
            <v>30878932.100000001</v>
          </cell>
          <cell r="K107">
            <v>44616</v>
          </cell>
          <cell r="L107">
            <v>4718</v>
          </cell>
        </row>
        <row r="108">
          <cell r="A108" t="str">
            <v>APLAPOLLO</v>
          </cell>
          <cell r="B108" t="str">
            <v>EQ</v>
          </cell>
          <cell r="C108">
            <v>800</v>
          </cell>
          <cell r="D108">
            <v>817.6</v>
          </cell>
          <cell r="E108">
            <v>770.9</v>
          </cell>
          <cell r="F108">
            <v>777.4</v>
          </cell>
          <cell r="G108">
            <v>772</v>
          </cell>
          <cell r="H108">
            <v>826.45</v>
          </cell>
          <cell r="I108">
            <v>395275</v>
          </cell>
          <cell r="J108">
            <v>314943898.14999998</v>
          </cell>
          <cell r="K108">
            <v>44616</v>
          </cell>
          <cell r="L108">
            <v>25828</v>
          </cell>
        </row>
        <row r="109">
          <cell r="A109" t="str">
            <v>APLLTD</v>
          </cell>
          <cell r="B109" t="str">
            <v>EQ</v>
          </cell>
          <cell r="C109">
            <v>700.15</v>
          </cell>
          <cell r="D109">
            <v>723.2</v>
          </cell>
          <cell r="E109">
            <v>692.5</v>
          </cell>
          <cell r="F109">
            <v>702.45</v>
          </cell>
          <cell r="G109">
            <v>710</v>
          </cell>
          <cell r="H109">
            <v>718.55</v>
          </cell>
          <cell r="I109">
            <v>409814</v>
          </cell>
          <cell r="J109">
            <v>290825302.55000001</v>
          </cell>
          <cell r="K109">
            <v>44616</v>
          </cell>
          <cell r="L109">
            <v>13139</v>
          </cell>
        </row>
        <row r="110">
          <cell r="A110" t="str">
            <v>APOLLO</v>
          </cell>
          <cell r="B110" t="str">
            <v>BE</v>
          </cell>
          <cell r="C110">
            <v>124</v>
          </cell>
          <cell r="D110">
            <v>124</v>
          </cell>
          <cell r="E110">
            <v>120.45</v>
          </cell>
          <cell r="F110">
            <v>120.45</v>
          </cell>
          <cell r="G110">
            <v>120.45</v>
          </cell>
          <cell r="H110">
            <v>126.75</v>
          </cell>
          <cell r="I110">
            <v>28181</v>
          </cell>
          <cell r="J110">
            <v>3398270.8</v>
          </cell>
          <cell r="K110">
            <v>44616</v>
          </cell>
          <cell r="L110">
            <v>489</v>
          </cell>
        </row>
        <row r="111">
          <cell r="A111" t="str">
            <v>APOLLOHOSP</v>
          </cell>
          <cell r="B111" t="str">
            <v>EQ</v>
          </cell>
          <cell r="C111">
            <v>4425</v>
          </cell>
          <cell r="D111">
            <v>4535</v>
          </cell>
          <cell r="E111">
            <v>4351.05</v>
          </cell>
          <cell r="F111">
            <v>4381.95</v>
          </cell>
          <cell r="G111">
            <v>4388</v>
          </cell>
          <cell r="H111">
            <v>4610.8</v>
          </cell>
          <cell r="I111">
            <v>814710</v>
          </cell>
          <cell r="J111">
            <v>3622790622.9000001</v>
          </cell>
          <cell r="K111">
            <v>44616</v>
          </cell>
          <cell r="L111">
            <v>86219</v>
          </cell>
        </row>
        <row r="112">
          <cell r="A112" t="str">
            <v>APOLLOPIPE</v>
          </cell>
          <cell r="B112" t="str">
            <v>EQ</v>
          </cell>
          <cell r="C112">
            <v>465</v>
          </cell>
          <cell r="D112">
            <v>470</v>
          </cell>
          <cell r="E112">
            <v>402.55</v>
          </cell>
          <cell r="F112">
            <v>457.85</v>
          </cell>
          <cell r="G112">
            <v>461.05</v>
          </cell>
          <cell r="H112">
            <v>482.05</v>
          </cell>
          <cell r="I112">
            <v>126468</v>
          </cell>
          <cell r="J112">
            <v>57893630.399999999</v>
          </cell>
          <cell r="K112">
            <v>44616</v>
          </cell>
          <cell r="L112">
            <v>12366</v>
          </cell>
        </row>
        <row r="113">
          <cell r="A113" t="str">
            <v>APOLLOTYRE</v>
          </cell>
          <cell r="B113" t="str">
            <v>EQ</v>
          </cell>
          <cell r="C113">
            <v>192.95</v>
          </cell>
          <cell r="D113">
            <v>196.5</v>
          </cell>
          <cell r="E113">
            <v>176.45</v>
          </cell>
          <cell r="F113">
            <v>178.5</v>
          </cell>
          <cell r="G113">
            <v>178.85</v>
          </cell>
          <cell r="H113">
            <v>201.15</v>
          </cell>
          <cell r="I113">
            <v>9553612</v>
          </cell>
          <cell r="J113">
            <v>1761572657.5</v>
          </cell>
          <cell r="K113">
            <v>44616</v>
          </cell>
          <cell r="L113">
            <v>86580</v>
          </cell>
        </row>
        <row r="114">
          <cell r="A114" t="str">
            <v>APOLSINHOT</v>
          </cell>
          <cell r="B114" t="str">
            <v>EQ</v>
          </cell>
          <cell r="C114">
            <v>762.35</v>
          </cell>
          <cell r="D114">
            <v>770.5</v>
          </cell>
          <cell r="E114">
            <v>706</v>
          </cell>
          <cell r="F114">
            <v>719.6</v>
          </cell>
          <cell r="G114">
            <v>739</v>
          </cell>
          <cell r="H114">
            <v>786.15</v>
          </cell>
          <cell r="I114">
            <v>2010</v>
          </cell>
          <cell r="J114">
            <v>1484452.45</v>
          </cell>
          <cell r="K114">
            <v>44616</v>
          </cell>
          <cell r="L114">
            <v>317</v>
          </cell>
        </row>
        <row r="115">
          <cell r="A115" t="str">
            <v>APTECHT</v>
          </cell>
          <cell r="B115" t="str">
            <v>EQ</v>
          </cell>
          <cell r="C115">
            <v>309.89999999999998</v>
          </cell>
          <cell r="D115">
            <v>309.89999999999998</v>
          </cell>
          <cell r="E115">
            <v>290.5</v>
          </cell>
          <cell r="F115">
            <v>291.85000000000002</v>
          </cell>
          <cell r="G115">
            <v>290.5</v>
          </cell>
          <cell r="H115">
            <v>319.45</v>
          </cell>
          <cell r="I115">
            <v>161687</v>
          </cell>
          <cell r="J115">
            <v>48706294.25</v>
          </cell>
          <cell r="K115">
            <v>44616</v>
          </cell>
          <cell r="L115">
            <v>8183</v>
          </cell>
        </row>
        <row r="116">
          <cell r="A116" t="str">
            <v>APTUS</v>
          </cell>
          <cell r="B116" t="str">
            <v>EQ</v>
          </cell>
          <cell r="C116">
            <v>325.25</v>
          </cell>
          <cell r="D116">
            <v>339.75</v>
          </cell>
          <cell r="E116">
            <v>314.25</v>
          </cell>
          <cell r="F116">
            <v>322.89999999999998</v>
          </cell>
          <cell r="G116">
            <v>323.05</v>
          </cell>
          <cell r="H116">
            <v>341.75</v>
          </cell>
          <cell r="I116">
            <v>734358</v>
          </cell>
          <cell r="J116">
            <v>240475328.5</v>
          </cell>
          <cell r="K116">
            <v>44616</v>
          </cell>
          <cell r="L116">
            <v>14479</v>
          </cell>
        </row>
        <row r="117">
          <cell r="A117" t="str">
            <v>ARCHIDPLY</v>
          </cell>
          <cell r="B117" t="str">
            <v>EQ</v>
          </cell>
          <cell r="C117">
            <v>42</v>
          </cell>
          <cell r="D117">
            <v>43.4</v>
          </cell>
          <cell r="E117">
            <v>41.25</v>
          </cell>
          <cell r="F117">
            <v>41.25</v>
          </cell>
          <cell r="G117">
            <v>41.25</v>
          </cell>
          <cell r="H117">
            <v>43.4</v>
          </cell>
          <cell r="I117">
            <v>19966</v>
          </cell>
          <cell r="J117">
            <v>831605.3</v>
          </cell>
          <cell r="K117">
            <v>44616</v>
          </cell>
          <cell r="L117">
            <v>207</v>
          </cell>
        </row>
        <row r="118">
          <cell r="A118" t="str">
            <v>ARCHIES</v>
          </cell>
          <cell r="B118" t="str">
            <v>EQ</v>
          </cell>
          <cell r="C118">
            <v>18.149999999999999</v>
          </cell>
          <cell r="D118">
            <v>18.45</v>
          </cell>
          <cell r="E118">
            <v>15.95</v>
          </cell>
          <cell r="F118">
            <v>16.5</v>
          </cell>
          <cell r="G118">
            <v>16.75</v>
          </cell>
          <cell r="H118">
            <v>19.05</v>
          </cell>
          <cell r="I118">
            <v>263939</v>
          </cell>
          <cell r="J118">
            <v>4494143</v>
          </cell>
          <cell r="K118">
            <v>44616</v>
          </cell>
          <cell r="L118">
            <v>1575</v>
          </cell>
        </row>
        <row r="119">
          <cell r="A119" t="str">
            <v>ARENTERP</v>
          </cell>
          <cell r="B119" t="str">
            <v>BE</v>
          </cell>
          <cell r="C119">
            <v>35.9</v>
          </cell>
          <cell r="D119">
            <v>35.9</v>
          </cell>
          <cell r="E119">
            <v>34.200000000000003</v>
          </cell>
          <cell r="F119">
            <v>34.200000000000003</v>
          </cell>
          <cell r="G119">
            <v>34.200000000000003</v>
          </cell>
          <cell r="H119">
            <v>36</v>
          </cell>
          <cell r="I119">
            <v>2789</v>
          </cell>
          <cell r="J119">
            <v>95555.55</v>
          </cell>
          <cell r="K119">
            <v>44616</v>
          </cell>
          <cell r="L119">
            <v>43</v>
          </cell>
        </row>
        <row r="120">
          <cell r="A120" t="str">
            <v>ARIES</v>
          </cell>
          <cell r="B120" t="str">
            <v>EQ</v>
          </cell>
          <cell r="C120">
            <v>130.94999999999999</v>
          </cell>
          <cell r="D120">
            <v>132.1</v>
          </cell>
          <cell r="E120">
            <v>118</v>
          </cell>
          <cell r="F120">
            <v>119.9</v>
          </cell>
          <cell r="G120">
            <v>118.1</v>
          </cell>
          <cell r="H120">
            <v>136.35</v>
          </cell>
          <cell r="I120">
            <v>68487</v>
          </cell>
          <cell r="J120">
            <v>8542368.75</v>
          </cell>
          <cell r="K120">
            <v>44616</v>
          </cell>
          <cell r="L120">
            <v>3264</v>
          </cell>
        </row>
        <row r="121">
          <cell r="A121" t="str">
            <v>ARIHANTCAP</v>
          </cell>
          <cell r="B121" t="str">
            <v>EQ</v>
          </cell>
          <cell r="C121">
            <v>323</v>
          </cell>
          <cell r="D121">
            <v>333</v>
          </cell>
          <cell r="E121">
            <v>318.14999999999998</v>
          </cell>
          <cell r="F121">
            <v>318.14999999999998</v>
          </cell>
          <cell r="G121">
            <v>318.14999999999998</v>
          </cell>
          <cell r="H121">
            <v>334.85</v>
          </cell>
          <cell r="I121">
            <v>107709</v>
          </cell>
          <cell r="J121">
            <v>34630040.399999999</v>
          </cell>
          <cell r="K121">
            <v>44616</v>
          </cell>
          <cell r="L121">
            <v>1585</v>
          </cell>
        </row>
        <row r="122">
          <cell r="A122" t="str">
            <v>ARIHANTSUP</v>
          </cell>
          <cell r="B122" t="str">
            <v>EQ</v>
          </cell>
          <cell r="C122">
            <v>163.15</v>
          </cell>
          <cell r="D122">
            <v>164.8</v>
          </cell>
          <cell r="E122">
            <v>152.80000000000001</v>
          </cell>
          <cell r="F122">
            <v>154.15</v>
          </cell>
          <cell r="G122">
            <v>153</v>
          </cell>
          <cell r="H122">
            <v>168.55</v>
          </cell>
          <cell r="I122">
            <v>233876</v>
          </cell>
          <cell r="J122">
            <v>36956229.899999999</v>
          </cell>
          <cell r="K122">
            <v>44616</v>
          </cell>
          <cell r="L122">
            <v>1934</v>
          </cell>
        </row>
        <row r="123">
          <cell r="A123" t="str">
            <v>ARMANFIN</v>
          </cell>
          <cell r="B123" t="str">
            <v>EQ</v>
          </cell>
          <cell r="C123">
            <v>757.55</v>
          </cell>
          <cell r="D123">
            <v>776.2</v>
          </cell>
          <cell r="E123">
            <v>709.45</v>
          </cell>
          <cell r="F123">
            <v>733.45</v>
          </cell>
          <cell r="G123">
            <v>740</v>
          </cell>
          <cell r="H123">
            <v>791.55</v>
          </cell>
          <cell r="I123">
            <v>19086</v>
          </cell>
          <cell r="J123">
            <v>14387488.35</v>
          </cell>
          <cell r="K123">
            <v>44616</v>
          </cell>
          <cell r="L123">
            <v>2154</v>
          </cell>
        </row>
        <row r="124">
          <cell r="A124" t="str">
            <v>AROGRANITE</v>
          </cell>
          <cell r="B124" t="str">
            <v>EQ</v>
          </cell>
          <cell r="C124">
            <v>56</v>
          </cell>
          <cell r="D124">
            <v>56.55</v>
          </cell>
          <cell r="E124">
            <v>51.4</v>
          </cell>
          <cell r="F124">
            <v>51.85</v>
          </cell>
          <cell r="G124">
            <v>51.4</v>
          </cell>
          <cell r="H124">
            <v>58.05</v>
          </cell>
          <cell r="I124">
            <v>80604</v>
          </cell>
          <cell r="J124">
            <v>4342835.8</v>
          </cell>
          <cell r="K124">
            <v>44616</v>
          </cell>
          <cell r="L124">
            <v>1466</v>
          </cell>
        </row>
        <row r="125">
          <cell r="A125" t="str">
            <v>ARROWGREEN</v>
          </cell>
          <cell r="B125" t="str">
            <v>EQ</v>
          </cell>
          <cell r="C125">
            <v>88.3</v>
          </cell>
          <cell r="D125">
            <v>90</v>
          </cell>
          <cell r="E125">
            <v>88.3</v>
          </cell>
          <cell r="F125">
            <v>88.3</v>
          </cell>
          <cell r="G125">
            <v>88.3</v>
          </cell>
          <cell r="H125">
            <v>92.9</v>
          </cell>
          <cell r="I125">
            <v>11025</v>
          </cell>
          <cell r="J125">
            <v>974282.05</v>
          </cell>
          <cell r="K125">
            <v>44616</v>
          </cell>
          <cell r="L125">
            <v>237</v>
          </cell>
        </row>
        <row r="126">
          <cell r="A126" t="str">
            <v>ARSHIYA</v>
          </cell>
          <cell r="B126" t="str">
            <v>EQ</v>
          </cell>
          <cell r="C126">
            <v>34.6</v>
          </cell>
          <cell r="D126">
            <v>36.299999999999997</v>
          </cell>
          <cell r="E126">
            <v>34.049999999999997</v>
          </cell>
          <cell r="F126">
            <v>34.049999999999997</v>
          </cell>
          <cell r="G126">
            <v>34.049999999999997</v>
          </cell>
          <cell r="H126">
            <v>37.799999999999997</v>
          </cell>
          <cell r="I126">
            <v>760090</v>
          </cell>
          <cell r="J126">
            <v>26452619.399999999</v>
          </cell>
          <cell r="K126">
            <v>44616</v>
          </cell>
          <cell r="L126">
            <v>1798</v>
          </cell>
        </row>
        <row r="127">
          <cell r="A127" t="str">
            <v>ARSSINFRA</v>
          </cell>
          <cell r="B127" t="str">
            <v>BE</v>
          </cell>
          <cell r="C127">
            <v>27.55</v>
          </cell>
          <cell r="D127">
            <v>28.85</v>
          </cell>
          <cell r="E127">
            <v>27.55</v>
          </cell>
          <cell r="F127">
            <v>27.55</v>
          </cell>
          <cell r="G127">
            <v>27.55</v>
          </cell>
          <cell r="H127">
            <v>29</v>
          </cell>
          <cell r="I127">
            <v>8238</v>
          </cell>
          <cell r="J127">
            <v>226973.8</v>
          </cell>
          <cell r="K127">
            <v>44616</v>
          </cell>
          <cell r="L127">
            <v>79</v>
          </cell>
        </row>
        <row r="128">
          <cell r="A128" t="str">
            <v>ARTEMISMED</v>
          </cell>
          <cell r="B128" t="str">
            <v>EQ</v>
          </cell>
          <cell r="C128">
            <v>40</v>
          </cell>
          <cell r="D128">
            <v>41</v>
          </cell>
          <cell r="E128">
            <v>37.15</v>
          </cell>
          <cell r="F128">
            <v>38.35</v>
          </cell>
          <cell r="G128">
            <v>37.15</v>
          </cell>
          <cell r="H128">
            <v>42.3</v>
          </cell>
          <cell r="I128">
            <v>87977</v>
          </cell>
          <cell r="J128">
            <v>3437321.05</v>
          </cell>
          <cell r="K128">
            <v>44616</v>
          </cell>
          <cell r="L128">
            <v>752</v>
          </cell>
        </row>
        <row r="129">
          <cell r="A129" t="str">
            <v>ARTNIRMAN</v>
          </cell>
          <cell r="B129" t="str">
            <v>BE</v>
          </cell>
          <cell r="C129">
            <v>166.7</v>
          </cell>
          <cell r="D129">
            <v>174.8</v>
          </cell>
          <cell r="E129">
            <v>158.19999999999999</v>
          </cell>
          <cell r="F129">
            <v>174.5</v>
          </cell>
          <cell r="G129">
            <v>174.5</v>
          </cell>
          <cell r="H129">
            <v>166.5</v>
          </cell>
          <cell r="I129">
            <v>151194</v>
          </cell>
          <cell r="J129">
            <v>26270491.899999999</v>
          </cell>
          <cell r="K129">
            <v>44616</v>
          </cell>
          <cell r="L129">
            <v>299</v>
          </cell>
        </row>
        <row r="130">
          <cell r="A130" t="str">
            <v>ARVEE</v>
          </cell>
          <cell r="B130" t="str">
            <v>EQ</v>
          </cell>
          <cell r="C130">
            <v>76</v>
          </cell>
          <cell r="D130">
            <v>84.05</v>
          </cell>
          <cell r="E130">
            <v>71</v>
          </cell>
          <cell r="F130">
            <v>72.900000000000006</v>
          </cell>
          <cell r="G130">
            <v>71.099999999999994</v>
          </cell>
          <cell r="H130">
            <v>76.849999999999994</v>
          </cell>
          <cell r="I130">
            <v>2240</v>
          </cell>
          <cell r="J130">
            <v>169141.15</v>
          </cell>
          <cell r="K130">
            <v>44616</v>
          </cell>
          <cell r="L130">
            <v>120</v>
          </cell>
        </row>
        <row r="131">
          <cell r="A131" t="str">
            <v>ARVIND</v>
          </cell>
          <cell r="B131" t="str">
            <v>EQ</v>
          </cell>
          <cell r="C131">
            <v>112.5</v>
          </cell>
          <cell r="D131">
            <v>118.7</v>
          </cell>
          <cell r="E131">
            <v>111</v>
          </cell>
          <cell r="F131">
            <v>111.95</v>
          </cell>
          <cell r="G131">
            <v>112.2</v>
          </cell>
          <cell r="H131">
            <v>119.65</v>
          </cell>
          <cell r="I131">
            <v>2509004</v>
          </cell>
          <cell r="J131">
            <v>287056906.89999998</v>
          </cell>
          <cell r="K131">
            <v>44616</v>
          </cell>
          <cell r="L131">
            <v>25254</v>
          </cell>
        </row>
        <row r="132">
          <cell r="A132" t="str">
            <v>ARVINDFASN</v>
          </cell>
          <cell r="B132" t="str">
            <v>EQ</v>
          </cell>
          <cell r="C132">
            <v>261</v>
          </cell>
          <cell r="D132">
            <v>269.7</v>
          </cell>
          <cell r="E132">
            <v>251.15</v>
          </cell>
          <cell r="F132">
            <v>260.05</v>
          </cell>
          <cell r="G132">
            <v>260.05</v>
          </cell>
          <cell r="H132">
            <v>276.45</v>
          </cell>
          <cell r="I132">
            <v>305436</v>
          </cell>
          <cell r="J132">
            <v>80149660.5</v>
          </cell>
          <cell r="K132">
            <v>44616</v>
          </cell>
          <cell r="L132">
            <v>11008</v>
          </cell>
        </row>
        <row r="133">
          <cell r="A133" t="str">
            <v>ARVSMART</v>
          </cell>
          <cell r="B133" t="str">
            <v>EQ</v>
          </cell>
          <cell r="C133">
            <v>192.6</v>
          </cell>
          <cell r="D133">
            <v>197.65</v>
          </cell>
          <cell r="E133">
            <v>180.25</v>
          </cell>
          <cell r="F133">
            <v>183.75</v>
          </cell>
          <cell r="G133">
            <v>180.25</v>
          </cell>
          <cell r="H133">
            <v>200.25</v>
          </cell>
          <cell r="I133">
            <v>108848</v>
          </cell>
          <cell r="J133">
            <v>20468789.449999999</v>
          </cell>
          <cell r="K133">
            <v>44616</v>
          </cell>
          <cell r="L133">
            <v>1931</v>
          </cell>
        </row>
        <row r="134">
          <cell r="A134" t="str">
            <v>ASAHIINDIA</v>
          </cell>
          <cell r="B134" t="str">
            <v>EQ</v>
          </cell>
          <cell r="C134">
            <v>459.2</v>
          </cell>
          <cell r="D134">
            <v>469.55</v>
          </cell>
          <cell r="E134">
            <v>441.9</v>
          </cell>
          <cell r="F134">
            <v>454.1</v>
          </cell>
          <cell r="G134">
            <v>454</v>
          </cell>
          <cell r="H134">
            <v>480.75</v>
          </cell>
          <cell r="I134">
            <v>233324</v>
          </cell>
          <cell r="J134">
            <v>105902377.25</v>
          </cell>
          <cell r="K134">
            <v>44616</v>
          </cell>
          <cell r="L134">
            <v>17210</v>
          </cell>
        </row>
        <row r="135">
          <cell r="A135" t="str">
            <v>ASAHISONG</v>
          </cell>
          <cell r="B135" t="str">
            <v>EQ</v>
          </cell>
          <cell r="C135">
            <v>244</v>
          </cell>
          <cell r="D135">
            <v>286</v>
          </cell>
          <cell r="E135">
            <v>230.35</v>
          </cell>
          <cell r="F135">
            <v>265.60000000000002</v>
          </cell>
          <cell r="G135">
            <v>259</v>
          </cell>
          <cell r="H135">
            <v>244.9</v>
          </cell>
          <cell r="I135">
            <v>286099</v>
          </cell>
          <cell r="J135">
            <v>75938623.200000003</v>
          </cell>
          <cell r="K135">
            <v>44616</v>
          </cell>
          <cell r="L135">
            <v>10329</v>
          </cell>
        </row>
        <row r="136">
          <cell r="A136" t="str">
            <v>ASAL</v>
          </cell>
          <cell r="B136" t="str">
            <v>BE</v>
          </cell>
          <cell r="C136">
            <v>257.25</v>
          </cell>
          <cell r="D136">
            <v>257.25</v>
          </cell>
          <cell r="E136">
            <v>257.25</v>
          </cell>
          <cell r="F136">
            <v>257.25</v>
          </cell>
          <cell r="G136">
            <v>257.25</v>
          </cell>
          <cell r="H136">
            <v>270.75</v>
          </cell>
          <cell r="I136">
            <v>3994</v>
          </cell>
          <cell r="J136">
            <v>1027456.5</v>
          </cell>
          <cell r="K136">
            <v>44616</v>
          </cell>
          <cell r="L136">
            <v>278</v>
          </cell>
        </row>
        <row r="137">
          <cell r="A137" t="str">
            <v>ASALCBR</v>
          </cell>
          <cell r="B137" t="str">
            <v>EQ</v>
          </cell>
          <cell r="C137">
            <v>421.95</v>
          </cell>
          <cell r="D137">
            <v>434.8</v>
          </cell>
          <cell r="E137">
            <v>411.1</v>
          </cell>
          <cell r="F137">
            <v>422.2</v>
          </cell>
          <cell r="G137">
            <v>426</v>
          </cell>
          <cell r="H137">
            <v>437.4</v>
          </cell>
          <cell r="I137">
            <v>82323</v>
          </cell>
          <cell r="J137">
            <v>34711078.600000001</v>
          </cell>
          <cell r="K137">
            <v>44616</v>
          </cell>
          <cell r="L137">
            <v>4898</v>
          </cell>
        </row>
        <row r="138">
          <cell r="A138" t="str">
            <v>ASHAPURMIN</v>
          </cell>
          <cell r="B138" t="str">
            <v>EQ</v>
          </cell>
          <cell r="C138">
            <v>99.95</v>
          </cell>
          <cell r="D138">
            <v>102.6</v>
          </cell>
          <cell r="E138">
            <v>89</v>
          </cell>
          <cell r="F138">
            <v>91.3</v>
          </cell>
          <cell r="G138">
            <v>91.3</v>
          </cell>
          <cell r="H138">
            <v>100.9</v>
          </cell>
          <cell r="I138">
            <v>326958</v>
          </cell>
          <cell r="J138">
            <v>30915968.649999999</v>
          </cell>
          <cell r="K138">
            <v>44616</v>
          </cell>
          <cell r="L138">
            <v>5186</v>
          </cell>
        </row>
        <row r="139">
          <cell r="A139" t="str">
            <v>ASHIANA</v>
          </cell>
          <cell r="B139" t="str">
            <v>EQ</v>
          </cell>
          <cell r="C139">
            <v>155</v>
          </cell>
          <cell r="D139">
            <v>162</v>
          </cell>
          <cell r="E139">
            <v>148</v>
          </cell>
          <cell r="F139">
            <v>149.85</v>
          </cell>
          <cell r="G139">
            <v>149.94999999999999</v>
          </cell>
          <cell r="H139">
            <v>155.15</v>
          </cell>
          <cell r="I139">
            <v>111512</v>
          </cell>
          <cell r="J139">
            <v>17012534.199999999</v>
          </cell>
          <cell r="K139">
            <v>44616</v>
          </cell>
          <cell r="L139">
            <v>3360</v>
          </cell>
        </row>
        <row r="140">
          <cell r="A140" t="str">
            <v>ASHIMASYN</v>
          </cell>
          <cell r="B140" t="str">
            <v>EQ</v>
          </cell>
          <cell r="C140">
            <v>13.55</v>
          </cell>
          <cell r="D140">
            <v>18.100000000000001</v>
          </cell>
          <cell r="E140">
            <v>13.2</v>
          </cell>
          <cell r="F140">
            <v>14.05</v>
          </cell>
          <cell r="G140">
            <v>13.9</v>
          </cell>
          <cell r="H140">
            <v>15.1</v>
          </cell>
          <cell r="I140">
            <v>421375</v>
          </cell>
          <cell r="J140">
            <v>6069582.0999999996</v>
          </cell>
          <cell r="K140">
            <v>44616</v>
          </cell>
          <cell r="L140">
            <v>1256</v>
          </cell>
        </row>
        <row r="141">
          <cell r="A141" t="str">
            <v>ASHOKA</v>
          </cell>
          <cell r="B141" t="str">
            <v>EQ</v>
          </cell>
          <cell r="C141">
            <v>90</v>
          </cell>
          <cell r="D141">
            <v>90.4</v>
          </cell>
          <cell r="E141">
            <v>80.150000000000006</v>
          </cell>
          <cell r="F141">
            <v>81.7</v>
          </cell>
          <cell r="G141">
            <v>82.9</v>
          </cell>
          <cell r="H141">
            <v>92.05</v>
          </cell>
          <cell r="I141">
            <v>1801482</v>
          </cell>
          <cell r="J141">
            <v>154939307.30000001</v>
          </cell>
          <cell r="K141">
            <v>44616</v>
          </cell>
          <cell r="L141">
            <v>17851</v>
          </cell>
        </row>
        <row r="142">
          <cell r="A142" t="str">
            <v>ASHOKLEY</v>
          </cell>
          <cell r="B142" t="str">
            <v>EQ</v>
          </cell>
          <cell r="C142">
            <v>121</v>
          </cell>
          <cell r="D142">
            <v>122</v>
          </cell>
          <cell r="E142">
            <v>112.8</v>
          </cell>
          <cell r="F142">
            <v>113.65</v>
          </cell>
          <cell r="G142">
            <v>113.4</v>
          </cell>
          <cell r="H142">
            <v>124</v>
          </cell>
          <cell r="I142">
            <v>34031871</v>
          </cell>
          <cell r="J142">
            <v>4006137225.25</v>
          </cell>
          <cell r="K142">
            <v>44616</v>
          </cell>
          <cell r="L142">
            <v>160695</v>
          </cell>
        </row>
        <row r="143">
          <cell r="A143" t="str">
            <v>ASIANENE</v>
          </cell>
          <cell r="B143" t="str">
            <v>EQ</v>
          </cell>
          <cell r="C143">
            <v>111.05</v>
          </cell>
          <cell r="D143">
            <v>118.15</v>
          </cell>
          <cell r="E143">
            <v>108.3</v>
          </cell>
          <cell r="F143">
            <v>111.7</v>
          </cell>
          <cell r="G143">
            <v>111.85</v>
          </cell>
          <cell r="H143">
            <v>119.1</v>
          </cell>
          <cell r="I143">
            <v>206387</v>
          </cell>
          <cell r="J143">
            <v>23843744.399999999</v>
          </cell>
          <cell r="K143">
            <v>44616</v>
          </cell>
          <cell r="L143">
            <v>4327</v>
          </cell>
        </row>
        <row r="144">
          <cell r="A144" t="str">
            <v>ASIANHOTNR</v>
          </cell>
          <cell r="B144" t="str">
            <v>EQ</v>
          </cell>
          <cell r="C144">
            <v>76.349999999999994</v>
          </cell>
          <cell r="D144">
            <v>79.45</v>
          </cell>
          <cell r="E144">
            <v>73</v>
          </cell>
          <cell r="F144">
            <v>73.650000000000006</v>
          </cell>
          <cell r="G144">
            <v>73</v>
          </cell>
          <cell r="H144">
            <v>79.3</v>
          </cell>
          <cell r="I144">
            <v>50782</v>
          </cell>
          <cell r="J144">
            <v>3880312.2</v>
          </cell>
          <cell r="K144">
            <v>44616</v>
          </cell>
          <cell r="L144">
            <v>1382</v>
          </cell>
        </row>
        <row r="145">
          <cell r="A145" t="str">
            <v>ASIANPAINT</v>
          </cell>
          <cell r="B145" t="str">
            <v>EQ</v>
          </cell>
          <cell r="C145">
            <v>3130</v>
          </cell>
          <cell r="D145">
            <v>3197.8</v>
          </cell>
          <cell r="E145">
            <v>3051.5</v>
          </cell>
          <cell r="F145">
            <v>3069.05</v>
          </cell>
          <cell r="G145">
            <v>3064</v>
          </cell>
          <cell r="H145">
            <v>3237.2</v>
          </cell>
          <cell r="I145">
            <v>1823450</v>
          </cell>
          <cell r="J145">
            <v>5674961701.1000004</v>
          </cell>
          <cell r="K145">
            <v>44616</v>
          </cell>
          <cell r="L145">
            <v>146060</v>
          </cell>
        </row>
        <row r="146">
          <cell r="A146" t="str">
            <v>ASIANTILES</v>
          </cell>
          <cell r="B146" t="str">
            <v>EQ</v>
          </cell>
          <cell r="C146">
            <v>104.5</v>
          </cell>
          <cell r="D146">
            <v>104.85</v>
          </cell>
          <cell r="E146">
            <v>96</v>
          </cell>
          <cell r="F146">
            <v>97.2</v>
          </cell>
          <cell r="G146">
            <v>100</v>
          </cell>
          <cell r="H146">
            <v>106.7</v>
          </cell>
          <cell r="I146">
            <v>520965</v>
          </cell>
          <cell r="J146">
            <v>52191871.100000001</v>
          </cell>
          <cell r="K146">
            <v>44616</v>
          </cell>
          <cell r="L146">
            <v>12353</v>
          </cell>
        </row>
        <row r="147">
          <cell r="A147" t="str">
            <v>ASPINWALL</v>
          </cell>
          <cell r="B147" t="str">
            <v>EQ</v>
          </cell>
          <cell r="C147">
            <v>171</v>
          </cell>
          <cell r="D147">
            <v>172.5</v>
          </cell>
          <cell r="E147">
            <v>160</v>
          </cell>
          <cell r="F147">
            <v>161.05000000000001</v>
          </cell>
          <cell r="G147">
            <v>160</v>
          </cell>
          <cell r="H147">
            <v>175.3</v>
          </cell>
          <cell r="I147">
            <v>7938</v>
          </cell>
          <cell r="J147">
            <v>1329399.95</v>
          </cell>
          <cell r="K147">
            <v>44616</v>
          </cell>
          <cell r="L147">
            <v>282</v>
          </cell>
        </row>
        <row r="148">
          <cell r="A148" t="str">
            <v>ASTEC</v>
          </cell>
          <cell r="B148" t="str">
            <v>EQ</v>
          </cell>
          <cell r="C148">
            <v>1455.05</v>
          </cell>
          <cell r="D148">
            <v>1497.7</v>
          </cell>
          <cell r="E148">
            <v>1275.05</v>
          </cell>
          <cell r="F148">
            <v>1335</v>
          </cell>
          <cell r="G148">
            <v>1342.8</v>
          </cell>
          <cell r="H148">
            <v>1515.75</v>
          </cell>
          <cell r="I148">
            <v>87663</v>
          </cell>
          <cell r="J148">
            <v>121249087.2</v>
          </cell>
          <cell r="K148">
            <v>44616</v>
          </cell>
          <cell r="L148">
            <v>8847</v>
          </cell>
        </row>
        <row r="149">
          <cell r="A149" t="str">
            <v>ASTERDM</v>
          </cell>
          <cell r="B149" t="str">
            <v>EQ</v>
          </cell>
          <cell r="C149">
            <v>175</v>
          </cell>
          <cell r="D149">
            <v>178.65</v>
          </cell>
          <cell r="E149">
            <v>166.2</v>
          </cell>
          <cell r="F149">
            <v>170.8</v>
          </cell>
          <cell r="G149">
            <v>171.1</v>
          </cell>
          <cell r="H149">
            <v>178.05</v>
          </cell>
          <cell r="I149">
            <v>477093</v>
          </cell>
          <cell r="J149">
            <v>82446431.549999997</v>
          </cell>
          <cell r="K149">
            <v>44616</v>
          </cell>
          <cell r="L149">
            <v>18016</v>
          </cell>
        </row>
        <row r="150">
          <cell r="A150" t="str">
            <v>ASTRAL</v>
          </cell>
          <cell r="B150" t="str">
            <v>EQ</v>
          </cell>
          <cell r="C150">
            <v>1821</v>
          </cell>
          <cell r="D150">
            <v>1867.05</v>
          </cell>
          <cell r="E150">
            <v>1765.1</v>
          </cell>
          <cell r="F150">
            <v>1783.2</v>
          </cell>
          <cell r="G150">
            <v>1791.45</v>
          </cell>
          <cell r="H150">
            <v>1914.5</v>
          </cell>
          <cell r="I150">
            <v>727156</v>
          </cell>
          <cell r="J150">
            <v>1322421170.4000001</v>
          </cell>
          <cell r="K150">
            <v>44616</v>
          </cell>
          <cell r="L150">
            <v>95332</v>
          </cell>
        </row>
        <row r="151">
          <cell r="A151" t="str">
            <v>ASTRAMICRO</v>
          </cell>
          <cell r="B151" t="str">
            <v>EQ</v>
          </cell>
          <cell r="C151">
            <v>181.1</v>
          </cell>
          <cell r="D151">
            <v>188.7</v>
          </cell>
          <cell r="E151">
            <v>175</v>
          </cell>
          <cell r="F151">
            <v>177</v>
          </cell>
          <cell r="G151">
            <v>179</v>
          </cell>
          <cell r="H151">
            <v>190.45</v>
          </cell>
          <cell r="I151">
            <v>319425</v>
          </cell>
          <cell r="J151">
            <v>57981486.149999999</v>
          </cell>
          <cell r="K151">
            <v>44616</v>
          </cell>
          <cell r="L151">
            <v>4789</v>
          </cell>
        </row>
        <row r="152">
          <cell r="A152" t="str">
            <v>ASTRAZEN</v>
          </cell>
          <cell r="B152" t="str">
            <v>EQ</v>
          </cell>
          <cell r="C152">
            <v>2600.25</v>
          </cell>
          <cell r="D152">
            <v>2734.15</v>
          </cell>
          <cell r="E152">
            <v>2529.6999999999998</v>
          </cell>
          <cell r="F152">
            <v>2636.95</v>
          </cell>
          <cell r="G152">
            <v>2615</v>
          </cell>
          <cell r="H152">
            <v>2629</v>
          </cell>
          <cell r="I152">
            <v>27419</v>
          </cell>
          <cell r="J152">
            <v>71232895.200000003</v>
          </cell>
          <cell r="K152">
            <v>44616</v>
          </cell>
          <cell r="L152">
            <v>4420</v>
          </cell>
        </row>
        <row r="153">
          <cell r="A153" t="str">
            <v>ASTRON</v>
          </cell>
          <cell r="B153" t="str">
            <v>EQ</v>
          </cell>
          <cell r="C153">
            <v>38.5</v>
          </cell>
          <cell r="D153">
            <v>40.6</v>
          </cell>
          <cell r="E153">
            <v>36.700000000000003</v>
          </cell>
          <cell r="F153">
            <v>37.4</v>
          </cell>
          <cell r="G153">
            <v>37.15</v>
          </cell>
          <cell r="H153">
            <v>40.65</v>
          </cell>
          <cell r="I153">
            <v>136787</v>
          </cell>
          <cell r="J153">
            <v>5344065.8499999996</v>
          </cell>
          <cell r="K153">
            <v>44616</v>
          </cell>
          <cell r="L153">
            <v>1752</v>
          </cell>
        </row>
        <row r="154">
          <cell r="A154" t="str">
            <v>ATFL</v>
          </cell>
          <cell r="B154" t="str">
            <v>EQ</v>
          </cell>
          <cell r="C154">
            <v>866.15</v>
          </cell>
          <cell r="D154">
            <v>880</v>
          </cell>
          <cell r="E154">
            <v>836.1</v>
          </cell>
          <cell r="F154">
            <v>868.7</v>
          </cell>
          <cell r="G154">
            <v>880</v>
          </cell>
          <cell r="H154">
            <v>877</v>
          </cell>
          <cell r="I154">
            <v>10098</v>
          </cell>
          <cell r="J154">
            <v>8766617.4499999993</v>
          </cell>
          <cell r="K154">
            <v>44616</v>
          </cell>
          <cell r="L154">
            <v>813</v>
          </cell>
        </row>
        <row r="155">
          <cell r="A155" t="str">
            <v>ATGL</v>
          </cell>
          <cell r="B155" t="str">
            <v>BE</v>
          </cell>
          <cell r="C155">
            <v>1561</v>
          </cell>
          <cell r="D155">
            <v>1614.5</v>
          </cell>
          <cell r="E155">
            <v>1559.75</v>
          </cell>
          <cell r="F155">
            <v>1565.05</v>
          </cell>
          <cell r="G155">
            <v>1570.05</v>
          </cell>
          <cell r="H155">
            <v>1641.8</v>
          </cell>
          <cell r="I155">
            <v>133530</v>
          </cell>
          <cell r="J155">
            <v>210154949.94999999</v>
          </cell>
          <cell r="K155">
            <v>44616</v>
          </cell>
          <cell r="L155">
            <v>9627</v>
          </cell>
        </row>
        <row r="156">
          <cell r="A156" t="str">
            <v>ATLANTA</v>
          </cell>
          <cell r="B156" t="str">
            <v>BE</v>
          </cell>
          <cell r="C156">
            <v>19</v>
          </cell>
          <cell r="D156">
            <v>19.850000000000001</v>
          </cell>
          <cell r="E156">
            <v>19</v>
          </cell>
          <cell r="F156">
            <v>19.100000000000001</v>
          </cell>
          <cell r="G156">
            <v>19.649999999999999</v>
          </cell>
          <cell r="H156">
            <v>20</v>
          </cell>
          <cell r="I156">
            <v>60001</v>
          </cell>
          <cell r="J156">
            <v>1149125.7</v>
          </cell>
          <cell r="K156">
            <v>44616</v>
          </cell>
          <cell r="L156">
            <v>301</v>
          </cell>
        </row>
        <row r="157">
          <cell r="A157" t="str">
            <v>ATUL</v>
          </cell>
          <cell r="B157" t="str">
            <v>EQ</v>
          </cell>
          <cell r="C157">
            <v>8901.2000000000007</v>
          </cell>
          <cell r="D157">
            <v>9240</v>
          </cell>
          <cell r="E157">
            <v>8622.0499999999993</v>
          </cell>
          <cell r="F157">
            <v>8705.0499999999993</v>
          </cell>
          <cell r="G157">
            <v>8850</v>
          </cell>
          <cell r="H157">
            <v>9274.9500000000007</v>
          </cell>
          <cell r="I157">
            <v>41944</v>
          </cell>
          <cell r="J157">
            <v>369605022.69999999</v>
          </cell>
          <cell r="K157">
            <v>44616</v>
          </cell>
          <cell r="L157">
            <v>8725</v>
          </cell>
        </row>
        <row r="158">
          <cell r="A158" t="str">
            <v>ATULAUTO</v>
          </cell>
          <cell r="B158" t="str">
            <v>EQ</v>
          </cell>
          <cell r="C158">
            <v>173</v>
          </cell>
          <cell r="D158">
            <v>173.45</v>
          </cell>
          <cell r="E158">
            <v>156.5</v>
          </cell>
          <cell r="F158">
            <v>159.1</v>
          </cell>
          <cell r="G158">
            <v>161.9</v>
          </cell>
          <cell r="H158">
            <v>175.45</v>
          </cell>
          <cell r="I158">
            <v>163623</v>
          </cell>
          <cell r="J158">
            <v>27206468.75</v>
          </cell>
          <cell r="K158">
            <v>44616</v>
          </cell>
          <cell r="L158">
            <v>3812</v>
          </cell>
        </row>
        <row r="159">
          <cell r="A159" t="str">
            <v>AUBANK</v>
          </cell>
          <cell r="B159" t="str">
            <v>EQ</v>
          </cell>
          <cell r="C159">
            <v>1230</v>
          </cell>
          <cell r="D159">
            <v>1264.9000000000001</v>
          </cell>
          <cell r="E159">
            <v>1165</v>
          </cell>
          <cell r="F159">
            <v>1179.55</v>
          </cell>
          <cell r="G159">
            <v>1168</v>
          </cell>
          <cell r="H159">
            <v>1273.45</v>
          </cell>
          <cell r="I159">
            <v>1308463</v>
          </cell>
          <cell r="J159">
            <v>1575530152.75</v>
          </cell>
          <cell r="K159">
            <v>44616</v>
          </cell>
          <cell r="L159">
            <v>42655</v>
          </cell>
        </row>
        <row r="160">
          <cell r="A160" t="str">
            <v>AURIONPRO</v>
          </cell>
          <cell r="B160" t="str">
            <v>EQ</v>
          </cell>
          <cell r="C160">
            <v>288</v>
          </cell>
          <cell r="D160">
            <v>294.89999999999998</v>
          </cell>
          <cell r="E160">
            <v>287.25</v>
          </cell>
          <cell r="F160">
            <v>287.25</v>
          </cell>
          <cell r="G160">
            <v>287.25</v>
          </cell>
          <cell r="H160">
            <v>302.35000000000002</v>
          </cell>
          <cell r="I160">
            <v>25338</v>
          </cell>
          <cell r="J160">
            <v>7320055.4000000004</v>
          </cell>
          <cell r="K160">
            <v>44616</v>
          </cell>
          <cell r="L160">
            <v>809</v>
          </cell>
        </row>
        <row r="161">
          <cell r="A161" t="str">
            <v>AUROPHARMA</v>
          </cell>
          <cell r="B161" t="str">
            <v>EQ</v>
          </cell>
          <cell r="C161">
            <v>620.04999999999995</v>
          </cell>
          <cell r="D161">
            <v>627.45000000000005</v>
          </cell>
          <cell r="E161">
            <v>601.1</v>
          </cell>
          <cell r="F161">
            <v>605.45000000000005</v>
          </cell>
          <cell r="G161">
            <v>606</v>
          </cell>
          <cell r="H161">
            <v>637.04999999999995</v>
          </cell>
          <cell r="I161">
            <v>2494850</v>
          </cell>
          <cell r="J161">
            <v>1535352717.45</v>
          </cell>
          <cell r="K161">
            <v>44616</v>
          </cell>
          <cell r="L161">
            <v>60397</v>
          </cell>
        </row>
        <row r="162">
          <cell r="A162" t="str">
            <v>AURUM</v>
          </cell>
          <cell r="B162" t="str">
            <v>EQ</v>
          </cell>
          <cell r="C162">
            <v>113</v>
          </cell>
          <cell r="D162">
            <v>113</v>
          </cell>
          <cell r="E162">
            <v>110.3</v>
          </cell>
          <cell r="F162">
            <v>110.3</v>
          </cell>
          <cell r="G162">
            <v>110.3</v>
          </cell>
          <cell r="H162">
            <v>116.1</v>
          </cell>
          <cell r="I162">
            <v>66875</v>
          </cell>
          <cell r="J162">
            <v>7419018.4000000004</v>
          </cell>
          <cell r="K162">
            <v>44616</v>
          </cell>
          <cell r="L162">
            <v>1570</v>
          </cell>
        </row>
        <row r="163">
          <cell r="A163" t="str">
            <v>AUSOMENT</v>
          </cell>
          <cell r="B163" t="str">
            <v>EQ</v>
          </cell>
          <cell r="C163">
            <v>64.95</v>
          </cell>
          <cell r="D163">
            <v>66.7</v>
          </cell>
          <cell r="E163">
            <v>60.5</v>
          </cell>
          <cell r="F163">
            <v>60.55</v>
          </cell>
          <cell r="G163">
            <v>60.5</v>
          </cell>
          <cell r="H163">
            <v>67.2</v>
          </cell>
          <cell r="I163">
            <v>36368</v>
          </cell>
          <cell r="J163">
            <v>2298750.9500000002</v>
          </cell>
          <cell r="K163">
            <v>44616</v>
          </cell>
          <cell r="L163">
            <v>579</v>
          </cell>
        </row>
        <row r="164">
          <cell r="A164" t="str">
            <v>AUTOAXLES</v>
          </cell>
          <cell r="B164" t="str">
            <v>EQ</v>
          </cell>
          <cell r="C164">
            <v>1476</v>
          </cell>
          <cell r="D164">
            <v>1499</v>
          </cell>
          <cell r="E164">
            <v>1425</v>
          </cell>
          <cell r="F164">
            <v>1451.45</v>
          </cell>
          <cell r="G164">
            <v>1460</v>
          </cell>
          <cell r="H164">
            <v>1508.5</v>
          </cell>
          <cell r="I164">
            <v>14641</v>
          </cell>
          <cell r="J164">
            <v>21321091</v>
          </cell>
          <cell r="K164">
            <v>44616</v>
          </cell>
          <cell r="L164">
            <v>2126</v>
          </cell>
        </row>
        <row r="165">
          <cell r="A165" t="str">
            <v>AUTOIND</v>
          </cell>
          <cell r="B165" t="str">
            <v>BE</v>
          </cell>
          <cell r="C165">
            <v>57</v>
          </cell>
          <cell r="D165">
            <v>57.35</v>
          </cell>
          <cell r="E165">
            <v>55</v>
          </cell>
          <cell r="F165">
            <v>55</v>
          </cell>
          <cell r="G165">
            <v>55</v>
          </cell>
          <cell r="H165">
            <v>57.85</v>
          </cell>
          <cell r="I165">
            <v>18265</v>
          </cell>
          <cell r="J165">
            <v>1021032.95</v>
          </cell>
          <cell r="K165">
            <v>44616</v>
          </cell>
          <cell r="L165">
            <v>249</v>
          </cell>
        </row>
        <row r="166">
          <cell r="A166" t="str">
            <v>AVADHSUGAR</v>
          </cell>
          <cell r="B166" t="str">
            <v>EQ</v>
          </cell>
          <cell r="C166">
            <v>525.1</v>
          </cell>
          <cell r="D166">
            <v>559.70000000000005</v>
          </cell>
          <cell r="E166">
            <v>510.5</v>
          </cell>
          <cell r="F166">
            <v>515.95000000000005</v>
          </cell>
          <cell r="G166">
            <v>512</v>
          </cell>
          <cell r="H166">
            <v>560.5</v>
          </cell>
          <cell r="I166">
            <v>306039</v>
          </cell>
          <cell r="J166">
            <v>163463944.69999999</v>
          </cell>
          <cell r="K166">
            <v>44616</v>
          </cell>
          <cell r="L166">
            <v>18787</v>
          </cell>
        </row>
        <row r="167">
          <cell r="A167" t="str">
            <v>AVANTIFEED</v>
          </cell>
          <cell r="B167" t="str">
            <v>EQ</v>
          </cell>
          <cell r="C167">
            <v>505</v>
          </cell>
          <cell r="D167">
            <v>508.6</v>
          </cell>
          <cell r="E167">
            <v>450.9</v>
          </cell>
          <cell r="F167">
            <v>470.85</v>
          </cell>
          <cell r="G167">
            <v>482.5</v>
          </cell>
          <cell r="H167">
            <v>519</v>
          </cell>
          <cell r="I167">
            <v>283463</v>
          </cell>
          <cell r="J167">
            <v>137672637.40000001</v>
          </cell>
          <cell r="K167">
            <v>44616</v>
          </cell>
          <cell r="L167">
            <v>24609</v>
          </cell>
        </row>
        <row r="168">
          <cell r="A168" t="str">
            <v>AVTNPL</v>
          </cell>
          <cell r="B168" t="str">
            <v>EQ</v>
          </cell>
          <cell r="C168">
            <v>87</v>
          </cell>
          <cell r="D168">
            <v>88.85</v>
          </cell>
          <cell r="E168">
            <v>81</v>
          </cell>
          <cell r="F168">
            <v>83.05</v>
          </cell>
          <cell r="G168">
            <v>82.95</v>
          </cell>
          <cell r="H168">
            <v>91.65</v>
          </cell>
          <cell r="I168">
            <v>388944</v>
          </cell>
          <cell r="J168">
            <v>33278026.199999999</v>
          </cell>
          <cell r="K168">
            <v>44616</v>
          </cell>
          <cell r="L168">
            <v>6858</v>
          </cell>
        </row>
        <row r="169">
          <cell r="A169" t="str">
            <v>AWHCL</v>
          </cell>
          <cell r="B169" t="str">
            <v>EQ</v>
          </cell>
          <cell r="C169">
            <v>273.7</v>
          </cell>
          <cell r="D169">
            <v>276.95</v>
          </cell>
          <cell r="E169">
            <v>257</v>
          </cell>
          <cell r="F169">
            <v>258.55</v>
          </cell>
          <cell r="G169">
            <v>257</v>
          </cell>
          <cell r="H169">
            <v>280.8</v>
          </cell>
          <cell r="I169">
            <v>192944</v>
          </cell>
          <cell r="J169">
            <v>51665735.25</v>
          </cell>
          <cell r="K169">
            <v>44616</v>
          </cell>
          <cell r="L169">
            <v>10944</v>
          </cell>
        </row>
        <row r="170">
          <cell r="A170" t="str">
            <v>AWL</v>
          </cell>
          <cell r="B170" t="str">
            <v>EQ</v>
          </cell>
          <cell r="C170">
            <v>324.10000000000002</v>
          </cell>
          <cell r="D170">
            <v>365.4</v>
          </cell>
          <cell r="E170">
            <v>322.14999999999998</v>
          </cell>
          <cell r="F170">
            <v>332.95</v>
          </cell>
          <cell r="G170">
            <v>331.9</v>
          </cell>
          <cell r="H170">
            <v>345.05</v>
          </cell>
          <cell r="I170">
            <v>27347337</v>
          </cell>
          <cell r="J170">
            <v>9404206554.3999996</v>
          </cell>
          <cell r="K170">
            <v>44616</v>
          </cell>
          <cell r="L170">
            <v>410661</v>
          </cell>
        </row>
        <row r="171">
          <cell r="A171" t="str">
            <v>AXISBANK</v>
          </cell>
          <cell r="B171" t="str">
            <v>EQ</v>
          </cell>
          <cell r="C171">
            <v>752.4</v>
          </cell>
          <cell r="D171">
            <v>769.15</v>
          </cell>
          <cell r="E171">
            <v>725.3</v>
          </cell>
          <cell r="F171">
            <v>730.3</v>
          </cell>
          <cell r="G171">
            <v>727.55</v>
          </cell>
          <cell r="H171">
            <v>777.2</v>
          </cell>
          <cell r="I171">
            <v>13085009</v>
          </cell>
          <cell r="J171">
            <v>9762090510.5</v>
          </cell>
          <cell r="K171">
            <v>44616</v>
          </cell>
          <cell r="L171">
            <v>236851</v>
          </cell>
        </row>
        <row r="172">
          <cell r="A172" t="str">
            <v>AXISBNKETF</v>
          </cell>
          <cell r="B172" t="str">
            <v>EQ</v>
          </cell>
          <cell r="C172">
            <v>374.3</v>
          </cell>
          <cell r="D172">
            <v>374.3</v>
          </cell>
          <cell r="E172">
            <v>352.24</v>
          </cell>
          <cell r="F172">
            <v>353.34</v>
          </cell>
          <cell r="G172">
            <v>353.55</v>
          </cell>
          <cell r="H172">
            <v>375.47</v>
          </cell>
          <cell r="I172">
            <v>9839</v>
          </cell>
          <cell r="J172">
            <v>3542844.41</v>
          </cell>
          <cell r="K172">
            <v>44616</v>
          </cell>
          <cell r="L172">
            <v>163</v>
          </cell>
        </row>
        <row r="173">
          <cell r="A173" t="str">
            <v>AXISBPSETF</v>
          </cell>
          <cell r="B173" t="str">
            <v>EQ</v>
          </cell>
          <cell r="C173">
            <v>10.5</v>
          </cell>
          <cell r="D173">
            <v>10.55</v>
          </cell>
          <cell r="E173">
            <v>10.46</v>
          </cell>
          <cell r="F173">
            <v>10.52</v>
          </cell>
          <cell r="G173">
            <v>10.5</v>
          </cell>
          <cell r="H173">
            <v>10.49</v>
          </cell>
          <cell r="I173">
            <v>4788495</v>
          </cell>
          <cell r="J173">
            <v>50374146.079999998</v>
          </cell>
          <cell r="K173">
            <v>44616</v>
          </cell>
          <cell r="L173">
            <v>13383</v>
          </cell>
        </row>
        <row r="174">
          <cell r="A174" t="str">
            <v>AXISCADES</v>
          </cell>
          <cell r="B174" t="str">
            <v>BE</v>
          </cell>
          <cell r="C174">
            <v>86.85</v>
          </cell>
          <cell r="D174">
            <v>90</v>
          </cell>
          <cell r="E174">
            <v>86.85</v>
          </cell>
          <cell r="F174">
            <v>86.85</v>
          </cell>
          <cell r="G174">
            <v>86.85</v>
          </cell>
          <cell r="H174">
            <v>91.4</v>
          </cell>
          <cell r="I174">
            <v>40503</v>
          </cell>
          <cell r="J174">
            <v>3545763.2</v>
          </cell>
          <cell r="K174">
            <v>44616</v>
          </cell>
          <cell r="L174">
            <v>308</v>
          </cell>
        </row>
        <row r="175">
          <cell r="A175" t="str">
            <v>AXISCETF</v>
          </cell>
          <cell r="B175" t="str">
            <v>EQ</v>
          </cell>
          <cell r="C175">
            <v>70.959999999999994</v>
          </cell>
          <cell r="D175">
            <v>70.959999999999994</v>
          </cell>
          <cell r="E175">
            <v>64.8</v>
          </cell>
          <cell r="F175">
            <v>68.36</v>
          </cell>
          <cell r="G175">
            <v>68</v>
          </cell>
          <cell r="H175">
            <v>68.900000000000006</v>
          </cell>
          <cell r="I175">
            <v>3194</v>
          </cell>
          <cell r="J175">
            <v>212449.13</v>
          </cell>
          <cell r="K175">
            <v>44616</v>
          </cell>
          <cell r="L175">
            <v>109</v>
          </cell>
        </row>
        <row r="176">
          <cell r="A176" t="str">
            <v>AXISGOLD</v>
          </cell>
          <cell r="B176" t="str">
            <v>EQ</v>
          </cell>
          <cell r="C176">
            <v>43.97</v>
          </cell>
          <cell r="D176">
            <v>44.7</v>
          </cell>
          <cell r="E176">
            <v>43.62</v>
          </cell>
          <cell r="F176">
            <v>44.49</v>
          </cell>
          <cell r="G176">
            <v>44.7</v>
          </cell>
          <cell r="H176">
            <v>43.05</v>
          </cell>
          <cell r="I176">
            <v>391256</v>
          </cell>
          <cell r="J176">
            <v>17313854.739999998</v>
          </cell>
          <cell r="K176">
            <v>44616</v>
          </cell>
          <cell r="L176">
            <v>4353</v>
          </cell>
        </row>
        <row r="177">
          <cell r="A177" t="str">
            <v>AXISHCETF</v>
          </cell>
          <cell r="B177" t="str">
            <v>EQ</v>
          </cell>
          <cell r="C177">
            <v>81.25</v>
          </cell>
          <cell r="D177">
            <v>84.35</v>
          </cell>
          <cell r="E177">
            <v>77.45</v>
          </cell>
          <cell r="F177">
            <v>79.39</v>
          </cell>
          <cell r="G177">
            <v>78.8</v>
          </cell>
          <cell r="H177">
            <v>82.46</v>
          </cell>
          <cell r="I177">
            <v>11588</v>
          </cell>
          <cell r="J177">
            <v>917771.02</v>
          </cell>
          <cell r="K177">
            <v>44616</v>
          </cell>
          <cell r="L177">
            <v>544</v>
          </cell>
        </row>
        <row r="178">
          <cell r="A178" t="str">
            <v>AXISNIFTY</v>
          </cell>
          <cell r="B178" t="str">
            <v>EQ</v>
          </cell>
          <cell r="C178">
            <v>182.51</v>
          </cell>
          <cell r="D178">
            <v>183.21</v>
          </cell>
          <cell r="E178">
            <v>172</v>
          </cell>
          <cell r="F178">
            <v>174.84</v>
          </cell>
          <cell r="G178">
            <v>172.73</v>
          </cell>
          <cell r="H178">
            <v>180.49</v>
          </cell>
          <cell r="I178">
            <v>57782</v>
          </cell>
          <cell r="J178">
            <v>10113359</v>
          </cell>
          <cell r="K178">
            <v>44616</v>
          </cell>
          <cell r="L178">
            <v>549</v>
          </cell>
        </row>
        <row r="179">
          <cell r="A179" t="str">
            <v>AXISTECETF</v>
          </cell>
          <cell r="B179" t="str">
            <v>EQ</v>
          </cell>
          <cell r="C179">
            <v>341.05</v>
          </cell>
          <cell r="D179">
            <v>345</v>
          </cell>
          <cell r="E179">
            <v>328.3</v>
          </cell>
          <cell r="F179">
            <v>331.8</v>
          </cell>
          <cell r="G179">
            <v>341</v>
          </cell>
          <cell r="H179">
            <v>344.4</v>
          </cell>
          <cell r="I179">
            <v>7485</v>
          </cell>
          <cell r="J179">
            <v>2502162.4900000002</v>
          </cell>
          <cell r="K179">
            <v>44616</v>
          </cell>
          <cell r="L179">
            <v>244</v>
          </cell>
        </row>
        <row r="180">
          <cell r="A180" t="str">
            <v>AYMSYNTEX</v>
          </cell>
          <cell r="B180" t="str">
            <v>EQ</v>
          </cell>
          <cell r="C180">
            <v>109</v>
          </cell>
          <cell r="D180">
            <v>110.35</v>
          </cell>
          <cell r="E180">
            <v>101</v>
          </cell>
          <cell r="F180">
            <v>103.6</v>
          </cell>
          <cell r="G180">
            <v>103.2</v>
          </cell>
          <cell r="H180">
            <v>113.95</v>
          </cell>
          <cell r="I180">
            <v>93475</v>
          </cell>
          <cell r="J180">
            <v>9812477.3499999996</v>
          </cell>
          <cell r="K180">
            <v>44616</v>
          </cell>
          <cell r="L180">
            <v>1858</v>
          </cell>
        </row>
        <row r="181">
          <cell r="A181" t="str">
            <v>BAFNAPH</v>
          </cell>
          <cell r="B181" t="str">
            <v>EQ</v>
          </cell>
          <cell r="C181">
            <v>130</v>
          </cell>
          <cell r="D181">
            <v>136.69999999999999</v>
          </cell>
          <cell r="E181">
            <v>119.65</v>
          </cell>
          <cell r="F181">
            <v>122.25</v>
          </cell>
          <cell r="G181">
            <v>119.65</v>
          </cell>
          <cell r="H181">
            <v>132.9</v>
          </cell>
          <cell r="I181">
            <v>220887</v>
          </cell>
          <cell r="J181">
            <v>28658466.199999999</v>
          </cell>
          <cell r="K181">
            <v>44616</v>
          </cell>
          <cell r="L181">
            <v>978</v>
          </cell>
        </row>
        <row r="182">
          <cell r="A182" t="str">
            <v>BAGFILMS</v>
          </cell>
          <cell r="B182" t="str">
            <v>BE</v>
          </cell>
          <cell r="C182">
            <v>6.85</v>
          </cell>
          <cell r="D182">
            <v>6.85</v>
          </cell>
          <cell r="E182">
            <v>6.45</v>
          </cell>
          <cell r="F182">
            <v>6.45</v>
          </cell>
          <cell r="G182">
            <v>6.45</v>
          </cell>
          <cell r="H182">
            <v>6.75</v>
          </cell>
          <cell r="I182">
            <v>564630</v>
          </cell>
          <cell r="J182">
            <v>3681190.2</v>
          </cell>
          <cell r="K182">
            <v>44616</v>
          </cell>
          <cell r="L182">
            <v>732</v>
          </cell>
        </row>
        <row r="183">
          <cell r="A183" t="str">
            <v>BAJAJ-AUTO</v>
          </cell>
          <cell r="B183" t="str">
            <v>EQ</v>
          </cell>
          <cell r="C183">
            <v>3485.5</v>
          </cell>
          <cell r="D183">
            <v>3559.3</v>
          </cell>
          <cell r="E183">
            <v>3435</v>
          </cell>
          <cell r="F183">
            <v>3478.9</v>
          </cell>
          <cell r="G183">
            <v>3435</v>
          </cell>
          <cell r="H183">
            <v>3580.3</v>
          </cell>
          <cell r="I183">
            <v>628362</v>
          </cell>
          <cell r="J183">
            <v>2202825216.1500001</v>
          </cell>
          <cell r="K183">
            <v>44616</v>
          </cell>
          <cell r="L183">
            <v>49664</v>
          </cell>
        </row>
        <row r="184">
          <cell r="A184" t="str">
            <v>BAJAJCON</v>
          </cell>
          <cell r="B184" t="str">
            <v>EQ</v>
          </cell>
          <cell r="C184">
            <v>162</v>
          </cell>
          <cell r="D184">
            <v>164.5</v>
          </cell>
          <cell r="E184">
            <v>153.25</v>
          </cell>
          <cell r="F184">
            <v>154.75</v>
          </cell>
          <cell r="G184">
            <v>156.80000000000001</v>
          </cell>
          <cell r="H184">
            <v>166</v>
          </cell>
          <cell r="I184">
            <v>788314</v>
          </cell>
          <cell r="J184">
            <v>124945476.09999999</v>
          </cell>
          <cell r="K184">
            <v>44616</v>
          </cell>
          <cell r="L184">
            <v>18085</v>
          </cell>
        </row>
        <row r="185">
          <cell r="A185" t="str">
            <v>BAJAJELEC</v>
          </cell>
          <cell r="B185" t="str">
            <v>EQ</v>
          </cell>
          <cell r="C185">
            <v>1072</v>
          </cell>
          <cell r="D185">
            <v>1099.95</v>
          </cell>
          <cell r="E185">
            <v>1030.5</v>
          </cell>
          <cell r="F185">
            <v>1075.3</v>
          </cell>
          <cell r="G185">
            <v>1050</v>
          </cell>
          <cell r="H185">
            <v>1084.3499999999999</v>
          </cell>
          <cell r="I185">
            <v>125198</v>
          </cell>
          <cell r="J185">
            <v>133348416.75</v>
          </cell>
          <cell r="K185">
            <v>44616</v>
          </cell>
          <cell r="L185">
            <v>12884</v>
          </cell>
        </row>
        <row r="186">
          <cell r="A186" t="str">
            <v>BAJAJFINSV</v>
          </cell>
          <cell r="B186" t="str">
            <v>EQ</v>
          </cell>
          <cell r="C186">
            <v>15600</v>
          </cell>
          <cell r="D186">
            <v>15895.9</v>
          </cell>
          <cell r="E186">
            <v>15200</v>
          </cell>
          <cell r="F186">
            <v>15245.2</v>
          </cell>
          <cell r="G186">
            <v>15250</v>
          </cell>
          <cell r="H186">
            <v>16133.6</v>
          </cell>
          <cell r="I186">
            <v>361563</v>
          </cell>
          <cell r="J186">
            <v>5616180420.8999996</v>
          </cell>
          <cell r="K186">
            <v>44616</v>
          </cell>
          <cell r="L186">
            <v>73228</v>
          </cell>
        </row>
        <row r="187">
          <cell r="A187" t="str">
            <v>BAJAJHCARE</v>
          </cell>
          <cell r="B187" t="str">
            <v>EQ</v>
          </cell>
          <cell r="C187">
            <v>353</v>
          </cell>
          <cell r="D187">
            <v>383.65</v>
          </cell>
          <cell r="E187">
            <v>352.55</v>
          </cell>
          <cell r="F187">
            <v>359.6</v>
          </cell>
          <cell r="G187">
            <v>363</v>
          </cell>
          <cell r="H187">
            <v>390.9</v>
          </cell>
          <cell r="I187">
            <v>137205</v>
          </cell>
          <cell r="J187">
            <v>50333032.549999997</v>
          </cell>
          <cell r="K187">
            <v>44616</v>
          </cell>
          <cell r="L187">
            <v>13441</v>
          </cell>
        </row>
        <row r="188">
          <cell r="A188" t="str">
            <v>BAJAJHIND</v>
          </cell>
          <cell r="B188" t="str">
            <v>EQ</v>
          </cell>
          <cell r="C188">
            <v>13.45</v>
          </cell>
          <cell r="D188">
            <v>13.85</v>
          </cell>
          <cell r="E188">
            <v>13.3</v>
          </cell>
          <cell r="F188">
            <v>13.3</v>
          </cell>
          <cell r="G188">
            <v>13.3</v>
          </cell>
          <cell r="H188">
            <v>14</v>
          </cell>
          <cell r="I188">
            <v>5918300</v>
          </cell>
          <cell r="J188">
            <v>79332212.75</v>
          </cell>
          <cell r="K188">
            <v>44616</v>
          </cell>
          <cell r="L188">
            <v>9167</v>
          </cell>
        </row>
        <row r="189">
          <cell r="A189" t="str">
            <v>BAJAJHLDNG</v>
          </cell>
          <cell r="B189" t="str">
            <v>EQ</v>
          </cell>
          <cell r="C189">
            <v>5150</v>
          </cell>
          <cell r="D189">
            <v>5150</v>
          </cell>
          <cell r="E189">
            <v>5045.55</v>
          </cell>
          <cell r="F189">
            <v>5104.3500000000004</v>
          </cell>
          <cell r="G189">
            <v>5100</v>
          </cell>
          <cell r="H189">
            <v>5227.6499999999996</v>
          </cell>
          <cell r="I189">
            <v>26601</v>
          </cell>
          <cell r="J189">
            <v>135948576.44999999</v>
          </cell>
          <cell r="K189">
            <v>44616</v>
          </cell>
          <cell r="L189">
            <v>7489</v>
          </cell>
        </row>
        <row r="190">
          <cell r="A190" t="str">
            <v>BAJFINANCE</v>
          </cell>
          <cell r="B190" t="str">
            <v>EQ</v>
          </cell>
          <cell r="C190">
            <v>6800</v>
          </cell>
          <cell r="D190">
            <v>6900.2</v>
          </cell>
          <cell r="E190">
            <v>6592.45</v>
          </cell>
          <cell r="F190">
            <v>6627.8</v>
          </cell>
          <cell r="G190">
            <v>6605.95</v>
          </cell>
          <cell r="H190">
            <v>7044.55</v>
          </cell>
          <cell r="I190">
            <v>1930040</v>
          </cell>
          <cell r="J190">
            <v>13042454767.4</v>
          </cell>
          <cell r="K190">
            <v>44616</v>
          </cell>
          <cell r="L190">
            <v>192285</v>
          </cell>
        </row>
        <row r="191">
          <cell r="A191" t="str">
            <v>BALAJITELE</v>
          </cell>
          <cell r="B191" t="str">
            <v>EQ</v>
          </cell>
          <cell r="C191">
            <v>71.5</v>
          </cell>
          <cell r="D191">
            <v>74.650000000000006</v>
          </cell>
          <cell r="E191">
            <v>69.099999999999994</v>
          </cell>
          <cell r="F191">
            <v>70.55</v>
          </cell>
          <cell r="G191">
            <v>70</v>
          </cell>
          <cell r="H191">
            <v>77.150000000000006</v>
          </cell>
          <cell r="I191">
            <v>812245</v>
          </cell>
          <cell r="J191">
            <v>58506227.5</v>
          </cell>
          <cell r="K191">
            <v>44616</v>
          </cell>
          <cell r="L191">
            <v>8773</v>
          </cell>
        </row>
        <row r="192">
          <cell r="A192" t="str">
            <v>BALAMINES</v>
          </cell>
          <cell r="B192" t="str">
            <v>EQ</v>
          </cell>
          <cell r="C192">
            <v>2762.1</v>
          </cell>
          <cell r="D192">
            <v>2850</v>
          </cell>
          <cell r="E192">
            <v>2696.65</v>
          </cell>
          <cell r="F192">
            <v>2711.95</v>
          </cell>
          <cell r="G192">
            <v>2702</v>
          </cell>
          <cell r="H192">
            <v>2905.25</v>
          </cell>
          <cell r="I192">
            <v>145084</v>
          </cell>
          <cell r="J192">
            <v>401886501.10000002</v>
          </cell>
          <cell r="K192">
            <v>44616</v>
          </cell>
          <cell r="L192">
            <v>22599</v>
          </cell>
        </row>
        <row r="193">
          <cell r="A193" t="str">
            <v>BALAXI</v>
          </cell>
          <cell r="B193" t="str">
            <v>EQ</v>
          </cell>
          <cell r="C193">
            <v>405.2</v>
          </cell>
          <cell r="D193">
            <v>419.75</v>
          </cell>
          <cell r="E193">
            <v>341.65</v>
          </cell>
          <cell r="F193">
            <v>348.45</v>
          </cell>
          <cell r="G193">
            <v>348.95</v>
          </cell>
          <cell r="H193">
            <v>411.25</v>
          </cell>
          <cell r="I193">
            <v>6434</v>
          </cell>
          <cell r="J193">
            <v>2373402.0499999998</v>
          </cell>
          <cell r="K193">
            <v>44616</v>
          </cell>
          <cell r="L193">
            <v>642</v>
          </cell>
        </row>
        <row r="194">
          <cell r="A194" t="str">
            <v>BALKRISHNA</v>
          </cell>
          <cell r="B194" t="str">
            <v>BE</v>
          </cell>
          <cell r="C194">
            <v>42.55</v>
          </cell>
          <cell r="D194">
            <v>43.9</v>
          </cell>
          <cell r="E194">
            <v>42.55</v>
          </cell>
          <cell r="F194">
            <v>42.55</v>
          </cell>
          <cell r="G194">
            <v>42.55</v>
          </cell>
          <cell r="H194">
            <v>44.75</v>
          </cell>
          <cell r="I194">
            <v>6870</v>
          </cell>
          <cell r="J194">
            <v>293275.75</v>
          </cell>
          <cell r="K194">
            <v>44616</v>
          </cell>
          <cell r="L194">
            <v>61</v>
          </cell>
        </row>
        <row r="195">
          <cell r="A195" t="str">
            <v>BALKRISIND</v>
          </cell>
          <cell r="B195" t="str">
            <v>EQ</v>
          </cell>
          <cell r="C195">
            <v>1830</v>
          </cell>
          <cell r="D195">
            <v>1869.9</v>
          </cell>
          <cell r="E195">
            <v>1750</v>
          </cell>
          <cell r="F195">
            <v>1757.7</v>
          </cell>
          <cell r="G195">
            <v>1778</v>
          </cell>
          <cell r="H195">
            <v>1905.7</v>
          </cell>
          <cell r="I195">
            <v>455920</v>
          </cell>
          <cell r="J195">
            <v>822189552.79999995</v>
          </cell>
          <cell r="K195">
            <v>44616</v>
          </cell>
          <cell r="L195">
            <v>54413</v>
          </cell>
        </row>
        <row r="196">
          <cell r="A196" t="str">
            <v>BALMLAWRIE</v>
          </cell>
          <cell r="B196" t="str">
            <v>EQ</v>
          </cell>
          <cell r="C196">
            <v>116</v>
          </cell>
          <cell r="D196">
            <v>119.7</v>
          </cell>
          <cell r="E196">
            <v>112</v>
          </cell>
          <cell r="F196">
            <v>113.3</v>
          </cell>
          <cell r="G196">
            <v>114.85</v>
          </cell>
          <cell r="H196">
            <v>121.75</v>
          </cell>
          <cell r="I196">
            <v>482018</v>
          </cell>
          <cell r="J196">
            <v>55746904.5</v>
          </cell>
          <cell r="K196">
            <v>44616</v>
          </cell>
          <cell r="L196">
            <v>8146</v>
          </cell>
        </row>
        <row r="197">
          <cell r="A197" t="str">
            <v>BALPHARMA</v>
          </cell>
          <cell r="B197" t="str">
            <v>EQ</v>
          </cell>
          <cell r="C197">
            <v>110.8</v>
          </cell>
          <cell r="D197">
            <v>114</v>
          </cell>
          <cell r="E197">
            <v>100.1</v>
          </cell>
          <cell r="F197">
            <v>103.9</v>
          </cell>
          <cell r="G197">
            <v>102</v>
          </cell>
          <cell r="H197">
            <v>119.65</v>
          </cell>
          <cell r="I197">
            <v>314256</v>
          </cell>
          <cell r="J197">
            <v>34406803.450000003</v>
          </cell>
          <cell r="K197">
            <v>44616</v>
          </cell>
          <cell r="L197">
            <v>7139</v>
          </cell>
        </row>
        <row r="198">
          <cell r="A198" t="str">
            <v>BALRAMCHIN</v>
          </cell>
          <cell r="B198" t="str">
            <v>EQ</v>
          </cell>
          <cell r="C198">
            <v>388</v>
          </cell>
          <cell r="D198">
            <v>406.15</v>
          </cell>
          <cell r="E198">
            <v>374.05</v>
          </cell>
          <cell r="F198">
            <v>377.15</v>
          </cell>
          <cell r="G198">
            <v>384</v>
          </cell>
          <cell r="H198">
            <v>407.75</v>
          </cell>
          <cell r="I198">
            <v>5023057</v>
          </cell>
          <cell r="J198">
            <v>1969743945.3</v>
          </cell>
          <cell r="K198">
            <v>44616</v>
          </cell>
          <cell r="L198">
            <v>68092</v>
          </cell>
        </row>
        <row r="199">
          <cell r="A199" t="str">
            <v>BANARBEADS</v>
          </cell>
          <cell r="B199" t="str">
            <v>EQ</v>
          </cell>
          <cell r="C199">
            <v>80</v>
          </cell>
          <cell r="D199">
            <v>81.849999999999994</v>
          </cell>
          <cell r="E199">
            <v>72.05</v>
          </cell>
          <cell r="F199">
            <v>73.099999999999994</v>
          </cell>
          <cell r="G199">
            <v>73.8</v>
          </cell>
          <cell r="H199">
            <v>83.2</v>
          </cell>
          <cell r="I199">
            <v>37853</v>
          </cell>
          <cell r="J199">
            <v>2913733.3</v>
          </cell>
          <cell r="K199">
            <v>44616</v>
          </cell>
          <cell r="L199">
            <v>848</v>
          </cell>
        </row>
        <row r="200">
          <cell r="A200" t="str">
            <v>BANARISUG</v>
          </cell>
          <cell r="B200" t="str">
            <v>EQ</v>
          </cell>
          <cell r="C200">
            <v>2250.0500000000002</v>
          </cell>
          <cell r="D200">
            <v>2345</v>
          </cell>
          <cell r="E200">
            <v>2225</v>
          </cell>
          <cell r="F200">
            <v>2247.5500000000002</v>
          </cell>
          <cell r="G200">
            <v>2239.75</v>
          </cell>
          <cell r="H200">
            <v>2368.1</v>
          </cell>
          <cell r="I200">
            <v>1958</v>
          </cell>
          <cell r="J200">
            <v>4450696.45</v>
          </cell>
          <cell r="K200">
            <v>44616</v>
          </cell>
          <cell r="L200">
            <v>658</v>
          </cell>
        </row>
        <row r="201">
          <cell r="A201" t="str">
            <v>BANCOINDIA</v>
          </cell>
          <cell r="B201" t="str">
            <v>EQ</v>
          </cell>
          <cell r="C201">
            <v>146</v>
          </cell>
          <cell r="D201">
            <v>146</v>
          </cell>
          <cell r="E201">
            <v>136.55000000000001</v>
          </cell>
          <cell r="F201">
            <v>138.15</v>
          </cell>
          <cell r="G201">
            <v>138.94999999999999</v>
          </cell>
          <cell r="H201">
            <v>148.30000000000001</v>
          </cell>
          <cell r="I201">
            <v>103107</v>
          </cell>
          <cell r="J201">
            <v>14483951.9</v>
          </cell>
          <cell r="K201">
            <v>44616</v>
          </cell>
          <cell r="L201">
            <v>3304</v>
          </cell>
        </row>
        <row r="202">
          <cell r="A202" t="str">
            <v>BANDHANBNK</v>
          </cell>
          <cell r="B202" t="str">
            <v>EQ</v>
          </cell>
          <cell r="C202">
            <v>305.75</v>
          </cell>
          <cell r="D202">
            <v>312.85000000000002</v>
          </cell>
          <cell r="E202">
            <v>287.5</v>
          </cell>
          <cell r="F202">
            <v>291.14999999999998</v>
          </cell>
          <cell r="G202">
            <v>291.05</v>
          </cell>
          <cell r="H202">
            <v>315.45</v>
          </cell>
          <cell r="I202">
            <v>10805931</v>
          </cell>
          <cell r="J202">
            <v>3232498474.4499998</v>
          </cell>
          <cell r="K202">
            <v>44616</v>
          </cell>
          <cell r="L202">
            <v>125965</v>
          </cell>
        </row>
        <row r="203">
          <cell r="A203" t="str">
            <v>BANG</v>
          </cell>
          <cell r="B203" t="str">
            <v>EQ</v>
          </cell>
          <cell r="C203">
            <v>31.7</v>
          </cell>
          <cell r="D203">
            <v>32.65</v>
          </cell>
          <cell r="E203">
            <v>30.7</v>
          </cell>
          <cell r="F203">
            <v>31.1</v>
          </cell>
          <cell r="G203">
            <v>30.8</v>
          </cell>
          <cell r="H203">
            <v>34.049999999999997</v>
          </cell>
          <cell r="I203">
            <v>20182</v>
          </cell>
          <cell r="J203">
            <v>639804.15</v>
          </cell>
          <cell r="K203">
            <v>44616</v>
          </cell>
          <cell r="L203">
            <v>238</v>
          </cell>
        </row>
        <row r="204">
          <cell r="A204" t="str">
            <v>BANKA</v>
          </cell>
          <cell r="B204" t="str">
            <v>BE</v>
          </cell>
          <cell r="C204">
            <v>67.5</v>
          </cell>
          <cell r="D204">
            <v>70</v>
          </cell>
          <cell r="E204">
            <v>65.75</v>
          </cell>
          <cell r="F204">
            <v>65.75</v>
          </cell>
          <cell r="G204">
            <v>65.75</v>
          </cell>
          <cell r="H204">
            <v>69.2</v>
          </cell>
          <cell r="I204">
            <v>5079</v>
          </cell>
          <cell r="J204">
            <v>339424.4</v>
          </cell>
          <cell r="K204">
            <v>44616</v>
          </cell>
          <cell r="L204">
            <v>98</v>
          </cell>
        </row>
        <row r="205">
          <cell r="A205" t="str">
            <v>BANKBARODA</v>
          </cell>
          <cell r="B205" t="str">
            <v>EQ</v>
          </cell>
          <cell r="C205">
            <v>102.8</v>
          </cell>
          <cell r="D205">
            <v>105.6</v>
          </cell>
          <cell r="E205">
            <v>100.1</v>
          </cell>
          <cell r="F205">
            <v>100.5</v>
          </cell>
          <cell r="G205">
            <v>100.3</v>
          </cell>
          <cell r="H205">
            <v>107.75</v>
          </cell>
          <cell r="I205">
            <v>70341673</v>
          </cell>
          <cell r="J205">
            <v>7245951103.1000004</v>
          </cell>
          <cell r="K205">
            <v>44616</v>
          </cell>
          <cell r="L205">
            <v>170615</v>
          </cell>
        </row>
        <row r="206">
          <cell r="A206" t="str">
            <v>BANKBEES</v>
          </cell>
          <cell r="B206" t="str">
            <v>EQ</v>
          </cell>
          <cell r="C206">
            <v>374</v>
          </cell>
          <cell r="D206">
            <v>374</v>
          </cell>
          <cell r="E206">
            <v>356.4</v>
          </cell>
          <cell r="F206">
            <v>359.59</v>
          </cell>
          <cell r="G206">
            <v>360.2</v>
          </cell>
          <cell r="H206">
            <v>377.26</v>
          </cell>
          <cell r="I206">
            <v>3317476</v>
          </cell>
          <cell r="J206">
            <v>1206182360.5799999</v>
          </cell>
          <cell r="K206">
            <v>44616</v>
          </cell>
          <cell r="L206">
            <v>50195</v>
          </cell>
        </row>
        <row r="207">
          <cell r="A207" t="str">
            <v>BANKINDIA</v>
          </cell>
          <cell r="B207" t="str">
            <v>EQ</v>
          </cell>
          <cell r="C207">
            <v>49.4</v>
          </cell>
          <cell r="D207">
            <v>49.6</v>
          </cell>
          <cell r="E207">
            <v>43.15</v>
          </cell>
          <cell r="F207">
            <v>44.25</v>
          </cell>
          <cell r="G207">
            <v>44.2</v>
          </cell>
          <cell r="H207">
            <v>51</v>
          </cell>
          <cell r="I207">
            <v>9879327</v>
          </cell>
          <cell r="J207">
            <v>460459147.55000001</v>
          </cell>
          <cell r="K207">
            <v>44616</v>
          </cell>
          <cell r="L207">
            <v>32815</v>
          </cell>
        </row>
        <row r="208">
          <cell r="A208" t="str">
            <v>BANSWRAS</v>
          </cell>
          <cell r="B208" t="str">
            <v>EQ</v>
          </cell>
          <cell r="C208">
            <v>207</v>
          </cell>
          <cell r="D208">
            <v>207</v>
          </cell>
          <cell r="E208">
            <v>186.2</v>
          </cell>
          <cell r="F208">
            <v>193.7</v>
          </cell>
          <cell r="G208">
            <v>194.4</v>
          </cell>
          <cell r="H208">
            <v>208.35</v>
          </cell>
          <cell r="I208">
            <v>70840</v>
          </cell>
          <cell r="J208">
            <v>13919474.65</v>
          </cell>
          <cell r="K208">
            <v>44616</v>
          </cell>
          <cell r="L208">
            <v>4030</v>
          </cell>
        </row>
        <row r="209">
          <cell r="A209" t="str">
            <v>BARBEQUE</v>
          </cell>
          <cell r="B209" t="str">
            <v>EQ</v>
          </cell>
          <cell r="C209">
            <v>1190</v>
          </cell>
          <cell r="D209">
            <v>1243</v>
          </cell>
          <cell r="E209">
            <v>1125.95</v>
          </cell>
          <cell r="F209">
            <v>1181</v>
          </cell>
          <cell r="G209">
            <v>1140</v>
          </cell>
          <cell r="H209">
            <v>1264.4000000000001</v>
          </cell>
          <cell r="I209">
            <v>1560799</v>
          </cell>
          <cell r="J209">
            <v>1809092180.75</v>
          </cell>
          <cell r="K209">
            <v>44616</v>
          </cell>
          <cell r="L209">
            <v>25758</v>
          </cell>
        </row>
        <row r="210">
          <cell r="A210" t="str">
            <v>BASF</v>
          </cell>
          <cell r="B210" t="str">
            <v>EQ</v>
          </cell>
          <cell r="C210">
            <v>2772</v>
          </cell>
          <cell r="D210">
            <v>2788.45</v>
          </cell>
          <cell r="E210">
            <v>2645</v>
          </cell>
          <cell r="F210">
            <v>2660.9</v>
          </cell>
          <cell r="G210">
            <v>2659.9</v>
          </cell>
          <cell r="H210">
            <v>2785.7</v>
          </cell>
          <cell r="I210">
            <v>61438</v>
          </cell>
          <cell r="J210">
            <v>166606780.75</v>
          </cell>
          <cell r="K210">
            <v>44616</v>
          </cell>
          <cell r="L210">
            <v>13038</v>
          </cell>
        </row>
        <row r="211">
          <cell r="A211" t="str">
            <v>BASML</v>
          </cell>
          <cell r="B211" t="str">
            <v>EQ</v>
          </cell>
          <cell r="C211">
            <v>69.5</v>
          </cell>
          <cell r="D211">
            <v>70.400000000000006</v>
          </cell>
          <cell r="E211">
            <v>64.55</v>
          </cell>
          <cell r="F211">
            <v>65.7</v>
          </cell>
          <cell r="G211">
            <v>65</v>
          </cell>
          <cell r="H211">
            <v>72.8</v>
          </cell>
          <cell r="I211">
            <v>369719</v>
          </cell>
          <cell r="J211">
            <v>24959926.949999999</v>
          </cell>
          <cell r="K211">
            <v>44616</v>
          </cell>
          <cell r="L211">
            <v>5468</v>
          </cell>
        </row>
        <row r="212">
          <cell r="A212" t="str">
            <v>BATAINDIA</v>
          </cell>
          <cell r="B212" t="str">
            <v>EQ</v>
          </cell>
          <cell r="C212">
            <v>1821</v>
          </cell>
          <cell r="D212">
            <v>1859.95</v>
          </cell>
          <cell r="E212">
            <v>1762.55</v>
          </cell>
          <cell r="F212">
            <v>1776.6</v>
          </cell>
          <cell r="G212">
            <v>1775</v>
          </cell>
          <cell r="H212">
            <v>1867.5</v>
          </cell>
          <cell r="I212">
            <v>309020</v>
          </cell>
          <cell r="J212">
            <v>556018555.5</v>
          </cell>
          <cell r="K212">
            <v>44616</v>
          </cell>
          <cell r="L212">
            <v>22443</v>
          </cell>
        </row>
        <row r="213">
          <cell r="A213" t="str">
            <v>BAYERCROP</v>
          </cell>
          <cell r="B213" t="str">
            <v>EQ</v>
          </cell>
          <cell r="C213">
            <v>4300</v>
          </cell>
          <cell r="D213">
            <v>4397.1000000000004</v>
          </cell>
          <cell r="E213">
            <v>4218.05</v>
          </cell>
          <cell r="F213">
            <v>4292.25</v>
          </cell>
          <cell r="G213">
            <v>4298.8999999999996</v>
          </cell>
          <cell r="H213">
            <v>4326.5</v>
          </cell>
          <cell r="I213">
            <v>21998</v>
          </cell>
          <cell r="J213">
            <v>94850229.5</v>
          </cell>
          <cell r="K213">
            <v>44616</v>
          </cell>
          <cell r="L213">
            <v>5651</v>
          </cell>
        </row>
        <row r="214">
          <cell r="A214" t="str">
            <v>BBETF0432</v>
          </cell>
          <cell r="B214" t="str">
            <v>EQ</v>
          </cell>
          <cell r="C214">
            <v>1002.09</v>
          </cell>
          <cell r="D214">
            <v>1007</v>
          </cell>
          <cell r="E214">
            <v>1002.09</v>
          </cell>
          <cell r="F214">
            <v>1002.86</v>
          </cell>
          <cell r="G214">
            <v>1002.52</v>
          </cell>
          <cell r="H214">
            <v>1004.97</v>
          </cell>
          <cell r="I214">
            <v>3049</v>
          </cell>
          <cell r="J214">
            <v>3059522.23</v>
          </cell>
          <cell r="K214">
            <v>44616</v>
          </cell>
          <cell r="L214">
            <v>95</v>
          </cell>
        </row>
        <row r="215">
          <cell r="A215" t="str">
            <v>BBL</v>
          </cell>
          <cell r="B215" t="str">
            <v>EQ</v>
          </cell>
          <cell r="C215">
            <v>1633</v>
          </cell>
          <cell r="D215">
            <v>1689.8</v>
          </cell>
          <cell r="E215">
            <v>1614.95</v>
          </cell>
          <cell r="F215">
            <v>1643.2</v>
          </cell>
          <cell r="G215">
            <v>1646</v>
          </cell>
          <cell r="H215">
            <v>1709.85</v>
          </cell>
          <cell r="I215">
            <v>19661</v>
          </cell>
          <cell r="J215">
            <v>32598102.600000001</v>
          </cell>
          <cell r="K215">
            <v>44616</v>
          </cell>
          <cell r="L215">
            <v>3336</v>
          </cell>
        </row>
        <row r="216">
          <cell r="A216" t="str">
            <v>BBOX</v>
          </cell>
          <cell r="B216" t="str">
            <v>EQ</v>
          </cell>
          <cell r="C216">
            <v>800</v>
          </cell>
          <cell r="D216">
            <v>838.05</v>
          </cell>
          <cell r="E216">
            <v>780</v>
          </cell>
          <cell r="F216">
            <v>783.05</v>
          </cell>
          <cell r="G216">
            <v>780.05</v>
          </cell>
          <cell r="H216">
            <v>846.75</v>
          </cell>
          <cell r="I216">
            <v>11702</v>
          </cell>
          <cell r="J216">
            <v>9475643.5</v>
          </cell>
          <cell r="K216">
            <v>44616</v>
          </cell>
          <cell r="L216">
            <v>1402</v>
          </cell>
        </row>
        <row r="217">
          <cell r="A217" t="str">
            <v>BBTC</v>
          </cell>
          <cell r="B217" t="str">
            <v>EQ</v>
          </cell>
          <cell r="C217">
            <v>974</v>
          </cell>
          <cell r="D217">
            <v>975.4</v>
          </cell>
          <cell r="E217">
            <v>876.2</v>
          </cell>
          <cell r="F217">
            <v>903</v>
          </cell>
          <cell r="G217">
            <v>899.7</v>
          </cell>
          <cell r="H217">
            <v>988.7</v>
          </cell>
          <cell r="I217">
            <v>102964</v>
          </cell>
          <cell r="J217">
            <v>96508319</v>
          </cell>
          <cell r="K217">
            <v>44616</v>
          </cell>
          <cell r="L217">
            <v>11553</v>
          </cell>
        </row>
        <row r="218">
          <cell r="A218" t="str">
            <v>BCG</v>
          </cell>
          <cell r="B218" t="str">
            <v>BE</v>
          </cell>
          <cell r="C218">
            <v>123.8</v>
          </cell>
          <cell r="D218">
            <v>123.8</v>
          </cell>
          <cell r="E218">
            <v>123.8</v>
          </cell>
          <cell r="F218">
            <v>123.8</v>
          </cell>
          <cell r="G218">
            <v>123.8</v>
          </cell>
          <cell r="H218">
            <v>130.30000000000001</v>
          </cell>
          <cell r="I218">
            <v>645133</v>
          </cell>
          <cell r="J218">
            <v>79867465.400000006</v>
          </cell>
          <cell r="K218">
            <v>44616</v>
          </cell>
          <cell r="L218">
            <v>7196</v>
          </cell>
        </row>
        <row r="219">
          <cell r="A219" t="str">
            <v>BCLIND</v>
          </cell>
          <cell r="B219" t="str">
            <v>BE</v>
          </cell>
          <cell r="C219">
            <v>373.5</v>
          </cell>
          <cell r="D219">
            <v>384.95</v>
          </cell>
          <cell r="E219">
            <v>371.15</v>
          </cell>
          <cell r="F219">
            <v>371.15</v>
          </cell>
          <cell r="G219">
            <v>371.15</v>
          </cell>
          <cell r="H219">
            <v>390.65</v>
          </cell>
          <cell r="I219">
            <v>43766</v>
          </cell>
          <cell r="J219">
            <v>16352264.550000001</v>
          </cell>
          <cell r="K219">
            <v>44616</v>
          </cell>
          <cell r="L219">
            <v>1242</v>
          </cell>
        </row>
        <row r="220">
          <cell r="A220" t="str">
            <v>BCONCEPTS</v>
          </cell>
          <cell r="B220" t="str">
            <v>EQ</v>
          </cell>
          <cell r="C220">
            <v>64.150000000000006</v>
          </cell>
          <cell r="D220">
            <v>64.2</v>
          </cell>
          <cell r="E220">
            <v>64.150000000000006</v>
          </cell>
          <cell r="F220">
            <v>64.150000000000006</v>
          </cell>
          <cell r="G220">
            <v>64.150000000000006</v>
          </cell>
          <cell r="H220">
            <v>67.5</v>
          </cell>
          <cell r="I220">
            <v>9051</v>
          </cell>
          <cell r="J220">
            <v>580626.85</v>
          </cell>
          <cell r="K220">
            <v>44616</v>
          </cell>
          <cell r="L220">
            <v>27</v>
          </cell>
        </row>
        <row r="221">
          <cell r="A221" t="str">
            <v>BCP</v>
          </cell>
          <cell r="B221" t="str">
            <v>BE</v>
          </cell>
          <cell r="C221">
            <v>4.75</v>
          </cell>
          <cell r="D221">
            <v>5</v>
          </cell>
          <cell r="E221">
            <v>4.75</v>
          </cell>
          <cell r="F221">
            <v>4.75</v>
          </cell>
          <cell r="G221">
            <v>4.75</v>
          </cell>
          <cell r="H221">
            <v>5</v>
          </cell>
          <cell r="I221">
            <v>180141</v>
          </cell>
          <cell r="J221">
            <v>856530.7</v>
          </cell>
          <cell r="K221">
            <v>44616</v>
          </cell>
          <cell r="L221">
            <v>689</v>
          </cell>
        </row>
        <row r="222">
          <cell r="A222" t="str">
            <v>BDL</v>
          </cell>
          <cell r="B222" t="str">
            <v>EQ</v>
          </cell>
          <cell r="C222">
            <v>422.2</v>
          </cell>
          <cell r="D222">
            <v>431.05</v>
          </cell>
          <cell r="E222">
            <v>406.5</v>
          </cell>
          <cell r="F222">
            <v>410.95</v>
          </cell>
          <cell r="G222">
            <v>413</v>
          </cell>
          <cell r="H222">
            <v>436.9</v>
          </cell>
          <cell r="I222">
            <v>393634</v>
          </cell>
          <cell r="J222">
            <v>164694863.94999999</v>
          </cell>
          <cell r="K222">
            <v>44616</v>
          </cell>
          <cell r="L222">
            <v>14056</v>
          </cell>
        </row>
        <row r="223">
          <cell r="A223" t="str">
            <v>BEARDSELL</v>
          </cell>
          <cell r="B223" t="str">
            <v>EQ</v>
          </cell>
          <cell r="C223">
            <v>12.9</v>
          </cell>
          <cell r="D223">
            <v>12.9</v>
          </cell>
          <cell r="E223">
            <v>12.9</v>
          </cell>
          <cell r="F223">
            <v>12.9</v>
          </cell>
          <cell r="G223">
            <v>12.9</v>
          </cell>
          <cell r="H223">
            <v>13.55</v>
          </cell>
          <cell r="I223">
            <v>24124</v>
          </cell>
          <cell r="J223">
            <v>311199.59999999998</v>
          </cell>
          <cell r="K223">
            <v>44616</v>
          </cell>
          <cell r="L223">
            <v>117</v>
          </cell>
        </row>
        <row r="224">
          <cell r="A224" t="str">
            <v>BECTORFOOD</v>
          </cell>
          <cell r="B224" t="str">
            <v>EQ</v>
          </cell>
          <cell r="C224">
            <v>300.05</v>
          </cell>
          <cell r="D224">
            <v>307.14999999999998</v>
          </cell>
          <cell r="E224">
            <v>290</v>
          </cell>
          <cell r="F224">
            <v>297.7</v>
          </cell>
          <cell r="G224">
            <v>298</v>
          </cell>
          <cell r="H224">
            <v>309.89999999999998</v>
          </cell>
          <cell r="I224">
            <v>227855</v>
          </cell>
          <cell r="J224">
            <v>68445010.849999994</v>
          </cell>
          <cell r="K224">
            <v>44616</v>
          </cell>
          <cell r="L224">
            <v>11321</v>
          </cell>
        </row>
        <row r="225">
          <cell r="A225" t="str">
            <v>BEDMUTHA</v>
          </cell>
          <cell r="B225" t="str">
            <v>EQ</v>
          </cell>
          <cell r="C225">
            <v>71.95</v>
          </cell>
          <cell r="D225">
            <v>76.900000000000006</v>
          </cell>
          <cell r="E225">
            <v>69.599999999999994</v>
          </cell>
          <cell r="F225">
            <v>70.05</v>
          </cell>
          <cell r="G225">
            <v>70</v>
          </cell>
          <cell r="H225">
            <v>73.25</v>
          </cell>
          <cell r="I225">
            <v>42586</v>
          </cell>
          <cell r="J225">
            <v>3000958.6</v>
          </cell>
          <cell r="K225">
            <v>44616</v>
          </cell>
          <cell r="L225">
            <v>511</v>
          </cell>
        </row>
        <row r="226">
          <cell r="A226" t="str">
            <v>BEL</v>
          </cell>
          <cell r="B226" t="str">
            <v>EQ</v>
          </cell>
          <cell r="C226">
            <v>195.7</v>
          </cell>
          <cell r="D226">
            <v>196.75</v>
          </cell>
          <cell r="E226">
            <v>187</v>
          </cell>
          <cell r="F226">
            <v>187.85</v>
          </cell>
          <cell r="G226">
            <v>187.55</v>
          </cell>
          <cell r="H226">
            <v>199</v>
          </cell>
          <cell r="I226">
            <v>8305113</v>
          </cell>
          <cell r="J226">
            <v>1590905320.45</v>
          </cell>
          <cell r="K226">
            <v>44616</v>
          </cell>
          <cell r="L226">
            <v>77729</v>
          </cell>
        </row>
        <row r="227">
          <cell r="A227" t="str">
            <v>BEML</v>
          </cell>
          <cell r="B227" t="str">
            <v>EQ</v>
          </cell>
          <cell r="C227">
            <v>1550</v>
          </cell>
          <cell r="D227">
            <v>1550</v>
          </cell>
          <cell r="E227">
            <v>1460</v>
          </cell>
          <cell r="F227">
            <v>1472.2</v>
          </cell>
          <cell r="G227">
            <v>1468.4</v>
          </cell>
          <cell r="H227">
            <v>1592.05</v>
          </cell>
          <cell r="I227">
            <v>246405</v>
          </cell>
          <cell r="J227">
            <v>369676977.35000002</v>
          </cell>
          <cell r="K227">
            <v>44616</v>
          </cell>
          <cell r="L227">
            <v>19254</v>
          </cell>
        </row>
        <row r="228">
          <cell r="A228" t="str">
            <v>BEPL</v>
          </cell>
          <cell r="B228" t="str">
            <v>EQ</v>
          </cell>
          <cell r="C228">
            <v>131</v>
          </cell>
          <cell r="D228">
            <v>134.25</v>
          </cell>
          <cell r="E228">
            <v>123</v>
          </cell>
          <cell r="F228">
            <v>124.5</v>
          </cell>
          <cell r="G228">
            <v>123.5</v>
          </cell>
          <cell r="H228">
            <v>135.19999999999999</v>
          </cell>
          <cell r="I228">
            <v>769829</v>
          </cell>
          <cell r="J228">
            <v>98271754.599999994</v>
          </cell>
          <cell r="K228">
            <v>44616</v>
          </cell>
          <cell r="L228">
            <v>11841</v>
          </cell>
        </row>
        <row r="229">
          <cell r="A229" t="str">
            <v>BERGEPAINT</v>
          </cell>
          <cell r="B229" t="str">
            <v>EQ</v>
          </cell>
          <cell r="C229">
            <v>700</v>
          </cell>
          <cell r="D229">
            <v>719.65</v>
          </cell>
          <cell r="E229">
            <v>676</v>
          </cell>
          <cell r="F229">
            <v>679.45</v>
          </cell>
          <cell r="G229">
            <v>680</v>
          </cell>
          <cell r="H229">
            <v>730.25</v>
          </cell>
          <cell r="I229">
            <v>1098960</v>
          </cell>
          <cell r="J229">
            <v>761892114.04999995</v>
          </cell>
          <cell r="K229">
            <v>44616</v>
          </cell>
          <cell r="L229">
            <v>58513</v>
          </cell>
        </row>
        <row r="230">
          <cell r="A230" t="str">
            <v>BESTAGRO</v>
          </cell>
          <cell r="B230" t="str">
            <v>EQ</v>
          </cell>
          <cell r="C230">
            <v>882</v>
          </cell>
          <cell r="D230">
            <v>882.9</v>
          </cell>
          <cell r="E230">
            <v>772.2</v>
          </cell>
          <cell r="F230">
            <v>794.65</v>
          </cell>
          <cell r="G230">
            <v>779.95</v>
          </cell>
          <cell r="H230">
            <v>902.15</v>
          </cell>
          <cell r="I230">
            <v>54349</v>
          </cell>
          <cell r="J230">
            <v>44920770.25</v>
          </cell>
          <cell r="K230">
            <v>44616</v>
          </cell>
          <cell r="L230">
            <v>4396</v>
          </cell>
        </row>
        <row r="231">
          <cell r="A231" t="str">
            <v>BFINVEST</v>
          </cell>
          <cell r="B231" t="str">
            <v>EQ</v>
          </cell>
          <cell r="C231">
            <v>285</v>
          </cell>
          <cell r="D231">
            <v>287.60000000000002</v>
          </cell>
          <cell r="E231">
            <v>255.8</v>
          </cell>
          <cell r="F231">
            <v>264.75</v>
          </cell>
          <cell r="G231">
            <v>271</v>
          </cell>
          <cell r="H231">
            <v>297</v>
          </cell>
          <cell r="I231">
            <v>22818</v>
          </cell>
          <cell r="J231">
            <v>6278288.9500000002</v>
          </cell>
          <cell r="K231">
            <v>44616</v>
          </cell>
          <cell r="L231">
            <v>1902</v>
          </cell>
        </row>
        <row r="232">
          <cell r="A232" t="str">
            <v>BFUTILITIE</v>
          </cell>
          <cell r="B232" t="str">
            <v>EQ</v>
          </cell>
          <cell r="C232">
            <v>329.75</v>
          </cell>
          <cell r="D232">
            <v>334.45</v>
          </cell>
          <cell r="E232">
            <v>283.25</v>
          </cell>
          <cell r="F232">
            <v>300.85000000000002</v>
          </cell>
          <cell r="G232">
            <v>304</v>
          </cell>
          <cell r="H232">
            <v>346.55</v>
          </cell>
          <cell r="I232">
            <v>470411</v>
          </cell>
          <cell r="J232">
            <v>147608970.25</v>
          </cell>
          <cell r="K232">
            <v>44616</v>
          </cell>
          <cell r="L232">
            <v>16278</v>
          </cell>
        </row>
        <row r="233">
          <cell r="A233" t="str">
            <v>BGRENERGY</v>
          </cell>
          <cell r="B233" t="str">
            <v>EQ</v>
          </cell>
          <cell r="C233">
            <v>73.55</v>
          </cell>
          <cell r="D233">
            <v>77.400000000000006</v>
          </cell>
          <cell r="E233">
            <v>70.3</v>
          </cell>
          <cell r="F233">
            <v>70.3</v>
          </cell>
          <cell r="G233">
            <v>70.3</v>
          </cell>
          <cell r="H233">
            <v>78.099999999999994</v>
          </cell>
          <cell r="I233">
            <v>265363</v>
          </cell>
          <cell r="J233">
            <v>19234012.75</v>
          </cell>
          <cell r="K233">
            <v>44616</v>
          </cell>
          <cell r="L233">
            <v>3601</v>
          </cell>
        </row>
        <row r="234">
          <cell r="A234" t="str">
            <v>BHAGCHEM</v>
          </cell>
          <cell r="B234" t="str">
            <v>EQ</v>
          </cell>
          <cell r="C234">
            <v>970.45</v>
          </cell>
          <cell r="D234">
            <v>991.15</v>
          </cell>
          <cell r="E234">
            <v>951</v>
          </cell>
          <cell r="F234">
            <v>961.9</v>
          </cell>
          <cell r="G234">
            <v>951</v>
          </cell>
          <cell r="H234">
            <v>997.05</v>
          </cell>
          <cell r="I234">
            <v>1373</v>
          </cell>
          <cell r="J234">
            <v>1329404.7</v>
          </cell>
          <cell r="K234">
            <v>44616</v>
          </cell>
          <cell r="L234">
            <v>120</v>
          </cell>
        </row>
        <row r="235">
          <cell r="A235" t="str">
            <v>BHAGERIA</v>
          </cell>
          <cell r="B235" t="str">
            <v>EQ</v>
          </cell>
          <cell r="C235">
            <v>220</v>
          </cell>
          <cell r="D235">
            <v>222.75</v>
          </cell>
          <cell r="E235">
            <v>206.85</v>
          </cell>
          <cell r="F235">
            <v>209.5</v>
          </cell>
          <cell r="G235">
            <v>208.7</v>
          </cell>
          <cell r="H235">
            <v>225.25</v>
          </cell>
          <cell r="I235">
            <v>64401</v>
          </cell>
          <cell r="J235">
            <v>13895968.550000001</v>
          </cell>
          <cell r="K235">
            <v>44616</v>
          </cell>
          <cell r="L235">
            <v>2167</v>
          </cell>
        </row>
        <row r="236">
          <cell r="A236" t="str">
            <v>BHAGYANGR</v>
          </cell>
          <cell r="B236" t="str">
            <v>EQ</v>
          </cell>
          <cell r="C236">
            <v>45.55</v>
          </cell>
          <cell r="D236">
            <v>45.55</v>
          </cell>
          <cell r="E236">
            <v>40</v>
          </cell>
          <cell r="F236">
            <v>40.75</v>
          </cell>
          <cell r="G236">
            <v>40.200000000000003</v>
          </cell>
          <cell r="H236">
            <v>45.55</v>
          </cell>
          <cell r="I236">
            <v>54571</v>
          </cell>
          <cell r="J236">
            <v>2318550.7999999998</v>
          </cell>
          <cell r="K236">
            <v>44616</v>
          </cell>
          <cell r="L236">
            <v>877</v>
          </cell>
        </row>
        <row r="237">
          <cell r="A237" t="str">
            <v>BHAGYAPROP</v>
          </cell>
          <cell r="B237" t="str">
            <v>EQ</v>
          </cell>
          <cell r="C237">
            <v>30.5</v>
          </cell>
          <cell r="D237">
            <v>31.45</v>
          </cell>
          <cell r="E237">
            <v>27.4</v>
          </cell>
          <cell r="F237">
            <v>28.3</v>
          </cell>
          <cell r="G237">
            <v>28</v>
          </cell>
          <cell r="H237">
            <v>31.05</v>
          </cell>
          <cell r="I237">
            <v>37091</v>
          </cell>
          <cell r="J237">
            <v>1116177.3</v>
          </cell>
          <cell r="K237">
            <v>44616</v>
          </cell>
          <cell r="L237">
            <v>1208</v>
          </cell>
        </row>
        <row r="238">
          <cell r="A238" t="str">
            <v>BHANDARI</v>
          </cell>
          <cell r="B238" t="str">
            <v>BE</v>
          </cell>
          <cell r="C238">
            <v>6.9</v>
          </cell>
          <cell r="D238">
            <v>6.9</v>
          </cell>
          <cell r="E238">
            <v>6.6</v>
          </cell>
          <cell r="F238">
            <v>6.6</v>
          </cell>
          <cell r="G238">
            <v>6.6</v>
          </cell>
          <cell r="H238">
            <v>6.9</v>
          </cell>
          <cell r="I238">
            <v>175996</v>
          </cell>
          <cell r="J238">
            <v>1163781.3500000001</v>
          </cell>
          <cell r="K238">
            <v>44616</v>
          </cell>
          <cell r="L238">
            <v>733</v>
          </cell>
        </row>
        <row r="239">
          <cell r="A239" t="str">
            <v>BHARATFORG</v>
          </cell>
          <cell r="B239" t="str">
            <v>EQ</v>
          </cell>
          <cell r="C239">
            <v>688</v>
          </cell>
          <cell r="D239">
            <v>688.2</v>
          </cell>
          <cell r="E239">
            <v>659</v>
          </cell>
          <cell r="F239">
            <v>667.6</v>
          </cell>
          <cell r="G239">
            <v>666</v>
          </cell>
          <cell r="H239">
            <v>704.35</v>
          </cell>
          <cell r="I239">
            <v>4866256</v>
          </cell>
          <cell r="J239">
            <v>3263562701.75</v>
          </cell>
          <cell r="K239">
            <v>44616</v>
          </cell>
          <cell r="L239">
            <v>103945</v>
          </cell>
        </row>
        <row r="240">
          <cell r="A240" t="str">
            <v>BHARATGEAR</v>
          </cell>
          <cell r="B240" t="str">
            <v>EQ</v>
          </cell>
          <cell r="C240">
            <v>135.19999999999999</v>
          </cell>
          <cell r="D240">
            <v>138.4</v>
          </cell>
          <cell r="E240">
            <v>120.2</v>
          </cell>
          <cell r="F240">
            <v>121.9</v>
          </cell>
          <cell r="G240">
            <v>123</v>
          </cell>
          <cell r="H240">
            <v>142.1</v>
          </cell>
          <cell r="I240">
            <v>255064</v>
          </cell>
          <cell r="J240">
            <v>32004099.800000001</v>
          </cell>
          <cell r="K240">
            <v>44616</v>
          </cell>
          <cell r="L240">
            <v>4199</v>
          </cell>
        </row>
        <row r="241">
          <cell r="A241" t="str">
            <v>BHARATRAS</v>
          </cell>
          <cell r="B241" t="str">
            <v>EQ</v>
          </cell>
          <cell r="C241">
            <v>12000</v>
          </cell>
          <cell r="D241">
            <v>12000</v>
          </cell>
          <cell r="E241">
            <v>11601</v>
          </cell>
          <cell r="F241">
            <v>11660.45</v>
          </cell>
          <cell r="G241">
            <v>11601</v>
          </cell>
          <cell r="H241">
            <v>12185.55</v>
          </cell>
          <cell r="I241">
            <v>4563</v>
          </cell>
          <cell r="J241">
            <v>53601016.799999997</v>
          </cell>
          <cell r="K241">
            <v>44616</v>
          </cell>
          <cell r="L241">
            <v>1718</v>
          </cell>
        </row>
        <row r="242">
          <cell r="A242" t="str">
            <v>BHARATWIRE</v>
          </cell>
          <cell r="B242" t="str">
            <v>EQ</v>
          </cell>
          <cell r="C242">
            <v>66.7</v>
          </cell>
          <cell r="D242">
            <v>67.650000000000006</v>
          </cell>
          <cell r="E242">
            <v>66.599999999999994</v>
          </cell>
          <cell r="F242">
            <v>66.599999999999994</v>
          </cell>
          <cell r="G242">
            <v>66.599999999999994</v>
          </cell>
          <cell r="H242">
            <v>70.099999999999994</v>
          </cell>
          <cell r="I242">
            <v>16346</v>
          </cell>
          <cell r="J242">
            <v>1092370.5</v>
          </cell>
          <cell r="K242">
            <v>44616</v>
          </cell>
          <cell r="L242">
            <v>156</v>
          </cell>
        </row>
        <row r="243">
          <cell r="A243" t="str">
            <v>BHARTIARTL</v>
          </cell>
          <cell r="B243" t="str">
            <v>EQ</v>
          </cell>
          <cell r="C243">
            <v>682</v>
          </cell>
          <cell r="D243">
            <v>688.55</v>
          </cell>
          <cell r="E243">
            <v>645.45000000000005</v>
          </cell>
          <cell r="F243">
            <v>670.9</v>
          </cell>
          <cell r="G243">
            <v>670</v>
          </cell>
          <cell r="H243">
            <v>704.4</v>
          </cell>
          <cell r="I243">
            <v>14139461</v>
          </cell>
          <cell r="J243">
            <v>9548316519.0499992</v>
          </cell>
          <cell r="K243">
            <v>44616</v>
          </cell>
          <cell r="L243">
            <v>257679</v>
          </cell>
        </row>
        <row r="244">
          <cell r="A244" t="str">
            <v>BHEL</v>
          </cell>
          <cell r="B244" t="str">
            <v>EQ</v>
          </cell>
          <cell r="C244">
            <v>47.95</v>
          </cell>
          <cell r="D244">
            <v>48.25</v>
          </cell>
          <cell r="E244">
            <v>44</v>
          </cell>
          <cell r="F244">
            <v>44.35</v>
          </cell>
          <cell r="G244">
            <v>44.4</v>
          </cell>
          <cell r="H244">
            <v>49.65</v>
          </cell>
          <cell r="I244">
            <v>48563259</v>
          </cell>
          <cell r="J244">
            <v>2243018569.6500001</v>
          </cell>
          <cell r="K244">
            <v>44616</v>
          </cell>
          <cell r="L244">
            <v>104218</v>
          </cell>
        </row>
        <row r="245">
          <cell r="A245" t="str">
            <v>BIGBLOC</v>
          </cell>
          <cell r="B245" t="str">
            <v>EQ</v>
          </cell>
          <cell r="C245">
            <v>75.400000000000006</v>
          </cell>
          <cell r="D245">
            <v>75.400000000000006</v>
          </cell>
          <cell r="E245">
            <v>72.650000000000006</v>
          </cell>
          <cell r="F245">
            <v>72.650000000000006</v>
          </cell>
          <cell r="G245">
            <v>72.650000000000006</v>
          </cell>
          <cell r="H245">
            <v>76.45</v>
          </cell>
          <cell r="I245">
            <v>76285</v>
          </cell>
          <cell r="J245">
            <v>5562304.2000000002</v>
          </cell>
          <cell r="K245">
            <v>44616</v>
          </cell>
          <cell r="L245">
            <v>578</v>
          </cell>
        </row>
        <row r="246">
          <cell r="A246" t="str">
            <v>BIL</v>
          </cell>
          <cell r="B246" t="str">
            <v>EQ</v>
          </cell>
          <cell r="C246">
            <v>260</v>
          </cell>
          <cell r="D246">
            <v>260</v>
          </cell>
          <cell r="E246">
            <v>233.75</v>
          </cell>
          <cell r="F246">
            <v>238.15</v>
          </cell>
          <cell r="G246">
            <v>237.1</v>
          </cell>
          <cell r="H246">
            <v>268.60000000000002</v>
          </cell>
          <cell r="I246">
            <v>16263</v>
          </cell>
          <cell r="J246">
            <v>3981030.95</v>
          </cell>
          <cell r="K246">
            <v>44616</v>
          </cell>
          <cell r="L246">
            <v>916</v>
          </cell>
        </row>
        <row r="247">
          <cell r="A247" t="str">
            <v>BINDALAGRO</v>
          </cell>
          <cell r="B247" t="str">
            <v>EQ</v>
          </cell>
          <cell r="C247">
            <v>21.4</v>
          </cell>
          <cell r="D247">
            <v>21.75</v>
          </cell>
          <cell r="E247">
            <v>20.05</v>
          </cell>
          <cell r="F247">
            <v>20.149999999999999</v>
          </cell>
          <cell r="G247">
            <v>20.350000000000001</v>
          </cell>
          <cell r="H247">
            <v>22.4</v>
          </cell>
          <cell r="I247">
            <v>373304</v>
          </cell>
          <cell r="J247">
            <v>7705526.1500000004</v>
          </cell>
          <cell r="K247">
            <v>44616</v>
          </cell>
          <cell r="L247">
            <v>3346</v>
          </cell>
        </row>
        <row r="248">
          <cell r="A248" t="str">
            <v>BIOCON</v>
          </cell>
          <cell r="B248" t="str">
            <v>EQ</v>
          </cell>
          <cell r="C248">
            <v>389</v>
          </cell>
          <cell r="D248">
            <v>394.85</v>
          </cell>
          <cell r="E248">
            <v>372.9</v>
          </cell>
          <cell r="F248">
            <v>374.15</v>
          </cell>
          <cell r="G248">
            <v>374.8</v>
          </cell>
          <cell r="H248">
            <v>395.45</v>
          </cell>
          <cell r="I248">
            <v>2949622</v>
          </cell>
          <cell r="J248">
            <v>1130402777.75</v>
          </cell>
          <cell r="K248">
            <v>44616</v>
          </cell>
          <cell r="L248">
            <v>56803</v>
          </cell>
        </row>
        <row r="249">
          <cell r="A249" t="str">
            <v>BIOFILCHEM</v>
          </cell>
          <cell r="B249" t="str">
            <v>EQ</v>
          </cell>
          <cell r="C249">
            <v>60</v>
          </cell>
          <cell r="D249">
            <v>62.25</v>
          </cell>
          <cell r="E249">
            <v>56.8</v>
          </cell>
          <cell r="F249">
            <v>57.5</v>
          </cell>
          <cell r="G249">
            <v>57.05</v>
          </cell>
          <cell r="H249">
            <v>63.05</v>
          </cell>
          <cell r="I249">
            <v>48243</v>
          </cell>
          <cell r="J249">
            <v>2865837.1</v>
          </cell>
          <cell r="K249">
            <v>44616</v>
          </cell>
          <cell r="L249">
            <v>1186</v>
          </cell>
        </row>
        <row r="250">
          <cell r="A250" t="str">
            <v>BIRLACABLE</v>
          </cell>
          <cell r="B250" t="str">
            <v>EQ</v>
          </cell>
          <cell r="C250">
            <v>124.5</v>
          </cell>
          <cell r="D250">
            <v>130.80000000000001</v>
          </cell>
          <cell r="E250">
            <v>116</v>
          </cell>
          <cell r="F250">
            <v>117.75</v>
          </cell>
          <cell r="G250">
            <v>116.85</v>
          </cell>
          <cell r="H250">
            <v>132.15</v>
          </cell>
          <cell r="I250">
            <v>1056593</v>
          </cell>
          <cell r="J250">
            <v>129556514.7</v>
          </cell>
          <cell r="K250">
            <v>44616</v>
          </cell>
          <cell r="L250">
            <v>17606</v>
          </cell>
        </row>
        <row r="251">
          <cell r="A251" t="str">
            <v>BIRLACORPN</v>
          </cell>
          <cell r="B251" t="str">
            <v>EQ</v>
          </cell>
          <cell r="C251">
            <v>1040</v>
          </cell>
          <cell r="D251">
            <v>1137.8499999999999</v>
          </cell>
          <cell r="E251">
            <v>1035.05</v>
          </cell>
          <cell r="F251">
            <v>1091</v>
          </cell>
          <cell r="G251">
            <v>1080.25</v>
          </cell>
          <cell r="H251">
            <v>1097.7</v>
          </cell>
          <cell r="I251">
            <v>525283</v>
          </cell>
          <cell r="J251">
            <v>577516045.45000005</v>
          </cell>
          <cell r="K251">
            <v>44616</v>
          </cell>
          <cell r="L251">
            <v>37162</v>
          </cell>
        </row>
        <row r="252">
          <cell r="A252" t="str">
            <v>BIRLAMONEY</v>
          </cell>
          <cell r="B252" t="str">
            <v>EQ</v>
          </cell>
          <cell r="C252">
            <v>62</v>
          </cell>
          <cell r="D252">
            <v>62</v>
          </cell>
          <cell r="E252">
            <v>55.5</v>
          </cell>
          <cell r="F252">
            <v>56.05</v>
          </cell>
          <cell r="G252">
            <v>55.95</v>
          </cell>
          <cell r="H252">
            <v>63</v>
          </cell>
          <cell r="I252">
            <v>165953</v>
          </cell>
          <cell r="J252">
            <v>9651590.9000000004</v>
          </cell>
          <cell r="K252">
            <v>44616</v>
          </cell>
          <cell r="L252">
            <v>2957</v>
          </cell>
        </row>
        <row r="253">
          <cell r="A253" t="str">
            <v>BIRLATYRE</v>
          </cell>
          <cell r="B253" t="str">
            <v>EQ</v>
          </cell>
          <cell r="C253">
            <v>22.4</v>
          </cell>
          <cell r="D253">
            <v>22.4</v>
          </cell>
          <cell r="E253">
            <v>20</v>
          </cell>
          <cell r="F253">
            <v>20.149999999999999</v>
          </cell>
          <cell r="G253">
            <v>20.100000000000001</v>
          </cell>
          <cell r="H253">
            <v>22.9</v>
          </cell>
          <cell r="I253">
            <v>875229</v>
          </cell>
          <cell r="J253">
            <v>18334771.449999999</v>
          </cell>
          <cell r="K253">
            <v>44616</v>
          </cell>
          <cell r="L253">
            <v>6280</v>
          </cell>
        </row>
        <row r="254">
          <cell r="A254" t="str">
            <v>BLBLIMITED</v>
          </cell>
          <cell r="B254" t="str">
            <v>BE</v>
          </cell>
          <cell r="C254">
            <v>19.95</v>
          </cell>
          <cell r="D254">
            <v>19.95</v>
          </cell>
          <cell r="E254">
            <v>18.75</v>
          </cell>
          <cell r="F254">
            <v>18.75</v>
          </cell>
          <cell r="G254">
            <v>18.75</v>
          </cell>
          <cell r="H254">
            <v>19.7</v>
          </cell>
          <cell r="I254">
            <v>13631</v>
          </cell>
          <cell r="J254">
            <v>261289</v>
          </cell>
          <cell r="K254">
            <v>44616</v>
          </cell>
          <cell r="L254">
            <v>117</v>
          </cell>
        </row>
        <row r="255">
          <cell r="A255" t="str">
            <v>BLISSGVS</v>
          </cell>
          <cell r="B255" t="str">
            <v>EQ</v>
          </cell>
          <cell r="C255">
            <v>70</v>
          </cell>
          <cell r="D255">
            <v>73.2</v>
          </cell>
          <cell r="E255">
            <v>67.5</v>
          </cell>
          <cell r="F255">
            <v>67.75</v>
          </cell>
          <cell r="G255">
            <v>67.8</v>
          </cell>
          <cell r="H255">
            <v>73.650000000000006</v>
          </cell>
          <cell r="I255">
            <v>381880</v>
          </cell>
          <cell r="J255">
            <v>26759450.300000001</v>
          </cell>
          <cell r="K255">
            <v>44616</v>
          </cell>
          <cell r="L255">
            <v>5994</v>
          </cell>
        </row>
        <row r="256">
          <cell r="A256" t="str">
            <v>BLKASHYAP</v>
          </cell>
          <cell r="B256" t="str">
            <v>EQ</v>
          </cell>
          <cell r="C256">
            <v>23.05</v>
          </cell>
          <cell r="D256">
            <v>23.35</v>
          </cell>
          <cell r="E256">
            <v>22.9</v>
          </cell>
          <cell r="F256">
            <v>22.9</v>
          </cell>
          <cell r="G256">
            <v>22.9</v>
          </cell>
          <cell r="H256">
            <v>24.1</v>
          </cell>
          <cell r="I256">
            <v>263316</v>
          </cell>
          <cell r="J256">
            <v>6058044.4000000004</v>
          </cell>
          <cell r="K256">
            <v>44616</v>
          </cell>
          <cell r="L256">
            <v>722</v>
          </cell>
        </row>
        <row r="257">
          <cell r="A257" t="str">
            <v>BLS</v>
          </cell>
          <cell r="B257" t="str">
            <v>EQ</v>
          </cell>
          <cell r="C257">
            <v>202</v>
          </cell>
          <cell r="D257">
            <v>206</v>
          </cell>
          <cell r="E257">
            <v>201.7</v>
          </cell>
          <cell r="F257">
            <v>201.7</v>
          </cell>
          <cell r="G257">
            <v>201.7</v>
          </cell>
          <cell r="H257">
            <v>212.3</v>
          </cell>
          <cell r="I257">
            <v>158310</v>
          </cell>
          <cell r="J257">
            <v>32111379.5</v>
          </cell>
          <cell r="K257">
            <v>44616</v>
          </cell>
          <cell r="L257">
            <v>3073</v>
          </cell>
        </row>
        <row r="258">
          <cell r="A258" t="str">
            <v>BLUEDART</v>
          </cell>
          <cell r="B258" t="str">
            <v>EQ</v>
          </cell>
          <cell r="C258">
            <v>5922.25</v>
          </cell>
          <cell r="D258">
            <v>6047.35</v>
          </cell>
          <cell r="E258">
            <v>5810</v>
          </cell>
          <cell r="F258">
            <v>5998.65</v>
          </cell>
          <cell r="G258">
            <v>5950</v>
          </cell>
          <cell r="H258">
            <v>6100.15</v>
          </cell>
          <cell r="I258">
            <v>25379</v>
          </cell>
          <cell r="J258">
            <v>150410336.34999999</v>
          </cell>
          <cell r="K258">
            <v>44616</v>
          </cell>
          <cell r="L258">
            <v>11616</v>
          </cell>
        </row>
        <row r="259">
          <cell r="A259" t="str">
            <v>BLUESTARCO</v>
          </cell>
          <cell r="B259" t="str">
            <v>EQ</v>
          </cell>
          <cell r="C259">
            <v>1035</v>
          </cell>
          <cell r="D259">
            <v>1045.3499999999999</v>
          </cell>
          <cell r="E259">
            <v>1000</v>
          </cell>
          <cell r="F259">
            <v>1015.55</v>
          </cell>
          <cell r="G259">
            <v>1019.9</v>
          </cell>
          <cell r="H259">
            <v>1055.0999999999999</v>
          </cell>
          <cell r="I259">
            <v>77647</v>
          </cell>
          <cell r="J259">
            <v>79964043.599999994</v>
          </cell>
          <cell r="K259">
            <v>44616</v>
          </cell>
          <cell r="L259">
            <v>10422</v>
          </cell>
        </row>
        <row r="260">
          <cell r="A260" t="str">
            <v>BODALCHEM</v>
          </cell>
          <cell r="B260" t="str">
            <v>EQ</v>
          </cell>
          <cell r="C260">
            <v>99</v>
          </cell>
          <cell r="D260">
            <v>101</v>
          </cell>
          <cell r="E260">
            <v>88.1</v>
          </cell>
          <cell r="F260">
            <v>91.8</v>
          </cell>
          <cell r="G260">
            <v>93</v>
          </cell>
          <cell r="H260">
            <v>101.6</v>
          </cell>
          <cell r="I260">
            <v>991315</v>
          </cell>
          <cell r="J260">
            <v>95321334.700000003</v>
          </cell>
          <cell r="K260">
            <v>44616</v>
          </cell>
          <cell r="L260">
            <v>12604</v>
          </cell>
        </row>
        <row r="261">
          <cell r="A261" t="str">
            <v>BOMDYEING</v>
          </cell>
          <cell r="B261" t="str">
            <v>EQ</v>
          </cell>
          <cell r="C261">
            <v>97</v>
          </cell>
          <cell r="D261">
            <v>97.8</v>
          </cell>
          <cell r="E261">
            <v>86.7</v>
          </cell>
          <cell r="F261">
            <v>88.3</v>
          </cell>
          <cell r="G261">
            <v>87.55</v>
          </cell>
          <cell r="H261">
            <v>102.25</v>
          </cell>
          <cell r="I261">
            <v>6199053</v>
          </cell>
          <cell r="J261">
            <v>574515174.04999995</v>
          </cell>
          <cell r="K261">
            <v>44616</v>
          </cell>
          <cell r="L261">
            <v>36836</v>
          </cell>
        </row>
        <row r="262">
          <cell r="A262" t="str">
            <v>BOROLTD</v>
          </cell>
          <cell r="B262" t="str">
            <v>BE</v>
          </cell>
          <cell r="C262">
            <v>323.8</v>
          </cell>
          <cell r="D262">
            <v>328.95</v>
          </cell>
          <cell r="E262">
            <v>319.2</v>
          </cell>
          <cell r="F262">
            <v>319.2</v>
          </cell>
          <cell r="G262">
            <v>319.2</v>
          </cell>
          <cell r="H262">
            <v>336</v>
          </cell>
          <cell r="I262">
            <v>50605</v>
          </cell>
          <cell r="J262">
            <v>16232028</v>
          </cell>
          <cell r="K262">
            <v>44616</v>
          </cell>
          <cell r="L262">
            <v>1710</v>
          </cell>
        </row>
        <row r="263">
          <cell r="A263" t="str">
            <v>BORORENEW</v>
          </cell>
          <cell r="B263" t="str">
            <v>EQ</v>
          </cell>
          <cell r="C263">
            <v>531</v>
          </cell>
          <cell r="D263">
            <v>553.70000000000005</v>
          </cell>
          <cell r="E263">
            <v>511.3</v>
          </cell>
          <cell r="F263">
            <v>514.04999999999995</v>
          </cell>
          <cell r="G263">
            <v>514.79999999999995</v>
          </cell>
          <cell r="H263">
            <v>568.04999999999995</v>
          </cell>
          <cell r="I263">
            <v>878973</v>
          </cell>
          <cell r="J263">
            <v>467068661.80000001</v>
          </cell>
          <cell r="K263">
            <v>44616</v>
          </cell>
          <cell r="L263">
            <v>41065</v>
          </cell>
        </row>
        <row r="264">
          <cell r="A264" t="str">
            <v>BOSCHLTD</v>
          </cell>
          <cell r="B264" t="str">
            <v>EQ</v>
          </cell>
          <cell r="C264">
            <v>15500</v>
          </cell>
          <cell r="D264">
            <v>15665.6</v>
          </cell>
          <cell r="E264">
            <v>14975</v>
          </cell>
          <cell r="F264">
            <v>15016.65</v>
          </cell>
          <cell r="G264">
            <v>15044</v>
          </cell>
          <cell r="H264">
            <v>15951.4</v>
          </cell>
          <cell r="I264">
            <v>50909</v>
          </cell>
          <cell r="J264">
            <v>778759586.70000005</v>
          </cell>
          <cell r="K264">
            <v>44616</v>
          </cell>
          <cell r="L264">
            <v>12231</v>
          </cell>
        </row>
        <row r="265">
          <cell r="A265" t="str">
            <v>BPCL</v>
          </cell>
          <cell r="B265" t="str">
            <v>EQ</v>
          </cell>
          <cell r="C265">
            <v>349</v>
          </cell>
          <cell r="D265">
            <v>352</v>
          </cell>
          <cell r="E265">
            <v>331.1</v>
          </cell>
          <cell r="F265">
            <v>333.05</v>
          </cell>
          <cell r="G265">
            <v>333.45</v>
          </cell>
          <cell r="H265">
            <v>357.1</v>
          </cell>
          <cell r="I265">
            <v>7047485</v>
          </cell>
          <cell r="J265">
            <v>2403800320.75</v>
          </cell>
          <cell r="K265">
            <v>44616</v>
          </cell>
          <cell r="L265">
            <v>122502</v>
          </cell>
        </row>
        <row r="266">
          <cell r="A266" t="str">
            <v>BPL</v>
          </cell>
          <cell r="B266" t="str">
            <v>EQ</v>
          </cell>
          <cell r="C266">
            <v>54.9</v>
          </cell>
          <cell r="D266">
            <v>54.9</v>
          </cell>
          <cell r="E266">
            <v>50.95</v>
          </cell>
          <cell r="F266">
            <v>50.95</v>
          </cell>
          <cell r="G266">
            <v>50.95</v>
          </cell>
          <cell r="H266">
            <v>56.6</v>
          </cell>
          <cell r="I266">
            <v>249876</v>
          </cell>
          <cell r="J266">
            <v>12939180.15</v>
          </cell>
          <cell r="K266">
            <v>44616</v>
          </cell>
          <cell r="L266">
            <v>2629</v>
          </cell>
        </row>
        <row r="267">
          <cell r="A267" t="str">
            <v>BRFL</v>
          </cell>
          <cell r="B267" t="str">
            <v>EQ</v>
          </cell>
          <cell r="C267">
            <v>7</v>
          </cell>
          <cell r="D267">
            <v>7.15</v>
          </cell>
          <cell r="E267">
            <v>6.95</v>
          </cell>
          <cell r="F267">
            <v>6.95</v>
          </cell>
          <cell r="G267">
            <v>6.95</v>
          </cell>
          <cell r="H267">
            <v>7.3</v>
          </cell>
          <cell r="I267">
            <v>318674</v>
          </cell>
          <cell r="J267">
            <v>2226342.9</v>
          </cell>
          <cell r="K267">
            <v>44616</v>
          </cell>
          <cell r="L267">
            <v>798</v>
          </cell>
        </row>
        <row r="268">
          <cell r="A268" t="str">
            <v>BRIGADE</v>
          </cell>
          <cell r="B268" t="str">
            <v>EQ</v>
          </cell>
          <cell r="C268">
            <v>478.7</v>
          </cell>
          <cell r="D268">
            <v>496.5</v>
          </cell>
          <cell r="E268">
            <v>460.1</v>
          </cell>
          <cell r="F268">
            <v>467.7</v>
          </cell>
          <cell r="G268">
            <v>466.65</v>
          </cell>
          <cell r="H268">
            <v>498.35</v>
          </cell>
          <cell r="I268">
            <v>340635</v>
          </cell>
          <cell r="J268">
            <v>164891540.25</v>
          </cell>
          <cell r="K268">
            <v>44616</v>
          </cell>
          <cell r="L268">
            <v>14858</v>
          </cell>
        </row>
        <row r="269">
          <cell r="A269" t="str">
            <v>BRITANNIA</v>
          </cell>
          <cell r="B269" t="str">
            <v>EQ</v>
          </cell>
          <cell r="C269">
            <v>3439.5</v>
          </cell>
          <cell r="D269">
            <v>3504</v>
          </cell>
          <cell r="E269">
            <v>3414</v>
          </cell>
          <cell r="F269">
            <v>3446</v>
          </cell>
          <cell r="G269">
            <v>3435</v>
          </cell>
          <cell r="H269">
            <v>3511.15</v>
          </cell>
          <cell r="I269">
            <v>529995</v>
          </cell>
          <cell r="J269">
            <v>1834645419.8499999</v>
          </cell>
          <cell r="K269">
            <v>44616</v>
          </cell>
          <cell r="L269">
            <v>47360</v>
          </cell>
        </row>
        <row r="270">
          <cell r="A270" t="str">
            <v>BRNL</v>
          </cell>
          <cell r="B270" t="str">
            <v>BE</v>
          </cell>
          <cell r="C270">
            <v>33.799999999999997</v>
          </cell>
          <cell r="D270">
            <v>33.799999999999997</v>
          </cell>
          <cell r="E270">
            <v>32.4</v>
          </cell>
          <cell r="F270">
            <v>32.4</v>
          </cell>
          <cell r="G270">
            <v>32.4</v>
          </cell>
          <cell r="H270">
            <v>34.1</v>
          </cell>
          <cell r="I270">
            <v>22366</v>
          </cell>
          <cell r="J270">
            <v>730074.5</v>
          </cell>
          <cell r="K270">
            <v>44616</v>
          </cell>
          <cell r="L270">
            <v>284</v>
          </cell>
        </row>
        <row r="271">
          <cell r="A271" t="str">
            <v>BROOKS</v>
          </cell>
          <cell r="B271" t="str">
            <v>EQ</v>
          </cell>
          <cell r="C271">
            <v>83</v>
          </cell>
          <cell r="D271">
            <v>87.5</v>
          </cell>
          <cell r="E271">
            <v>81.3</v>
          </cell>
          <cell r="F271">
            <v>82.2</v>
          </cell>
          <cell r="G271">
            <v>84.9</v>
          </cell>
          <cell r="H271">
            <v>85.95</v>
          </cell>
          <cell r="I271">
            <v>55472</v>
          </cell>
          <cell r="J271">
            <v>4645380.0999999996</v>
          </cell>
          <cell r="K271">
            <v>44616</v>
          </cell>
          <cell r="L271">
            <v>985</v>
          </cell>
        </row>
        <row r="272">
          <cell r="A272" t="str">
            <v>BSE</v>
          </cell>
          <cell r="B272" t="str">
            <v>EQ</v>
          </cell>
          <cell r="C272">
            <v>1989</v>
          </cell>
          <cell r="D272">
            <v>2010</v>
          </cell>
          <cell r="E272">
            <v>1858.85</v>
          </cell>
          <cell r="F272">
            <v>1874.85</v>
          </cell>
          <cell r="G272">
            <v>1878</v>
          </cell>
          <cell r="H272">
            <v>2077.8000000000002</v>
          </cell>
          <cell r="I272">
            <v>2023349</v>
          </cell>
          <cell r="J272">
            <v>3905504052.4000001</v>
          </cell>
          <cell r="K272">
            <v>44616</v>
          </cell>
          <cell r="L272">
            <v>129834</v>
          </cell>
        </row>
        <row r="273">
          <cell r="A273" t="str">
            <v>BSHSL</v>
          </cell>
          <cell r="B273" t="str">
            <v>EQ</v>
          </cell>
          <cell r="C273">
            <v>327</v>
          </cell>
          <cell r="D273">
            <v>345</v>
          </cell>
          <cell r="E273">
            <v>315</v>
          </cell>
          <cell r="F273">
            <v>319.95</v>
          </cell>
          <cell r="G273">
            <v>315.5</v>
          </cell>
          <cell r="H273">
            <v>341.3</v>
          </cell>
          <cell r="I273">
            <v>3723</v>
          </cell>
          <cell r="J273">
            <v>1219516.25</v>
          </cell>
          <cell r="K273">
            <v>44616</v>
          </cell>
          <cell r="L273">
            <v>216</v>
          </cell>
        </row>
        <row r="274">
          <cell r="A274" t="str">
            <v>BSL</v>
          </cell>
          <cell r="B274" t="str">
            <v>EQ</v>
          </cell>
          <cell r="C274">
            <v>96.65</v>
          </cell>
          <cell r="D274">
            <v>98.4</v>
          </cell>
          <cell r="E274">
            <v>95.55</v>
          </cell>
          <cell r="F274">
            <v>95.55</v>
          </cell>
          <cell r="G274">
            <v>95.55</v>
          </cell>
          <cell r="H274">
            <v>100.55</v>
          </cell>
          <cell r="I274">
            <v>13583</v>
          </cell>
          <cell r="J274">
            <v>1301631.2</v>
          </cell>
          <cell r="K274">
            <v>44616</v>
          </cell>
          <cell r="L274">
            <v>206</v>
          </cell>
        </row>
        <row r="275">
          <cell r="A275" t="str">
            <v>BSLGOLDETF</v>
          </cell>
          <cell r="B275" t="str">
            <v>EQ</v>
          </cell>
          <cell r="C275">
            <v>45.5</v>
          </cell>
          <cell r="D275">
            <v>47.9</v>
          </cell>
          <cell r="E275">
            <v>45.5</v>
          </cell>
          <cell r="F275">
            <v>46.87</v>
          </cell>
          <cell r="G275">
            <v>47.24</v>
          </cell>
          <cell r="H275">
            <v>45.14</v>
          </cell>
          <cell r="I275">
            <v>129211</v>
          </cell>
          <cell r="J275">
            <v>6046807.79</v>
          </cell>
          <cell r="K275">
            <v>44616</v>
          </cell>
          <cell r="L275">
            <v>830</v>
          </cell>
        </row>
        <row r="276">
          <cell r="A276" t="str">
            <v>BSLNIFTY</v>
          </cell>
          <cell r="B276" t="str">
            <v>EQ</v>
          </cell>
          <cell r="C276">
            <v>18.850000000000001</v>
          </cell>
          <cell r="D276">
            <v>18.850000000000001</v>
          </cell>
          <cell r="E276">
            <v>18.05</v>
          </cell>
          <cell r="F276">
            <v>18.170000000000002</v>
          </cell>
          <cell r="G276">
            <v>18.399999999999999</v>
          </cell>
          <cell r="H276">
            <v>19</v>
          </cell>
          <cell r="I276">
            <v>109277</v>
          </cell>
          <cell r="J276">
            <v>2011689.67</v>
          </cell>
          <cell r="K276">
            <v>44616</v>
          </cell>
          <cell r="L276">
            <v>2975</v>
          </cell>
        </row>
        <row r="277">
          <cell r="A277" t="str">
            <v>BSLSENETFG</v>
          </cell>
          <cell r="B277" t="str">
            <v>EQ</v>
          </cell>
          <cell r="C277">
            <v>61</v>
          </cell>
          <cell r="D277">
            <v>61</v>
          </cell>
          <cell r="E277">
            <v>51.01</v>
          </cell>
          <cell r="F277">
            <v>52.86</v>
          </cell>
          <cell r="G277">
            <v>52.49</v>
          </cell>
          <cell r="H277">
            <v>54.82</v>
          </cell>
          <cell r="I277">
            <v>5110</v>
          </cell>
          <cell r="J277">
            <v>271000.8</v>
          </cell>
          <cell r="K277">
            <v>44616</v>
          </cell>
          <cell r="L277">
            <v>183</v>
          </cell>
        </row>
        <row r="278">
          <cell r="A278" t="str">
            <v>BSOFT</v>
          </cell>
          <cell r="B278" t="str">
            <v>EQ</v>
          </cell>
          <cell r="C278">
            <v>395</v>
          </cell>
          <cell r="D278">
            <v>400</v>
          </cell>
          <cell r="E278">
            <v>380</v>
          </cell>
          <cell r="F278">
            <v>382.2</v>
          </cell>
          <cell r="G278">
            <v>382</v>
          </cell>
          <cell r="H278">
            <v>414.8</v>
          </cell>
          <cell r="I278">
            <v>3598722</v>
          </cell>
          <cell r="J278">
            <v>1408196427.5</v>
          </cell>
          <cell r="K278">
            <v>44616</v>
          </cell>
          <cell r="L278">
            <v>76345</v>
          </cell>
        </row>
        <row r="279">
          <cell r="A279" t="str">
            <v>BURNPUR</v>
          </cell>
          <cell r="B279" t="str">
            <v>BE</v>
          </cell>
          <cell r="C279">
            <v>6.15</v>
          </cell>
          <cell r="D279">
            <v>6.7</v>
          </cell>
          <cell r="E279">
            <v>6.15</v>
          </cell>
          <cell r="F279">
            <v>6.15</v>
          </cell>
          <cell r="G279">
            <v>6.15</v>
          </cell>
          <cell r="H279">
            <v>6.45</v>
          </cell>
          <cell r="I279">
            <v>166309</v>
          </cell>
          <cell r="J279">
            <v>1028134.15</v>
          </cell>
          <cell r="K279">
            <v>44616</v>
          </cell>
          <cell r="L279">
            <v>639</v>
          </cell>
        </row>
        <row r="280">
          <cell r="A280" t="str">
            <v>BUTTERFLY</v>
          </cell>
          <cell r="B280" t="str">
            <v>EQ</v>
          </cell>
          <cell r="C280">
            <v>1362.1</v>
          </cell>
          <cell r="D280">
            <v>1394.95</v>
          </cell>
          <cell r="E280">
            <v>1362.1</v>
          </cell>
          <cell r="F280">
            <v>1381.05</v>
          </cell>
          <cell r="G280">
            <v>1379.9</v>
          </cell>
          <cell r="H280">
            <v>1397.45</v>
          </cell>
          <cell r="I280">
            <v>253009</v>
          </cell>
          <cell r="J280">
            <v>349769197.55000001</v>
          </cell>
          <cell r="K280">
            <v>44616</v>
          </cell>
          <cell r="L280">
            <v>11212</v>
          </cell>
        </row>
        <row r="281">
          <cell r="A281" t="str">
            <v>BVCL</v>
          </cell>
          <cell r="B281" t="str">
            <v>BE</v>
          </cell>
          <cell r="C281">
            <v>23.6</v>
          </cell>
          <cell r="D281">
            <v>23.85</v>
          </cell>
          <cell r="E281">
            <v>21.95</v>
          </cell>
          <cell r="F281">
            <v>21.95</v>
          </cell>
          <cell r="G281">
            <v>21.95</v>
          </cell>
          <cell r="H281">
            <v>23.1</v>
          </cell>
          <cell r="I281">
            <v>13584</v>
          </cell>
          <cell r="J281">
            <v>298578.7</v>
          </cell>
          <cell r="K281">
            <v>44616</v>
          </cell>
          <cell r="L281">
            <v>60</v>
          </cell>
        </row>
        <row r="282">
          <cell r="A282" t="str">
            <v>BYKE</v>
          </cell>
          <cell r="B282" t="str">
            <v>EQ</v>
          </cell>
          <cell r="C282">
            <v>30.1</v>
          </cell>
          <cell r="D282">
            <v>31</v>
          </cell>
          <cell r="E282">
            <v>28</v>
          </cell>
          <cell r="F282">
            <v>28.75</v>
          </cell>
          <cell r="G282">
            <v>29.4</v>
          </cell>
          <cell r="H282">
            <v>31.95</v>
          </cell>
          <cell r="I282">
            <v>216465</v>
          </cell>
          <cell r="J282">
            <v>6377626.8499999996</v>
          </cell>
          <cell r="K282">
            <v>44616</v>
          </cell>
          <cell r="L282">
            <v>1707</v>
          </cell>
        </row>
        <row r="283">
          <cell r="A283" t="str">
            <v>CADILAHC</v>
          </cell>
          <cell r="B283" t="str">
            <v>EQ</v>
          </cell>
          <cell r="C283">
            <v>355</v>
          </cell>
          <cell r="D283">
            <v>363.95</v>
          </cell>
          <cell r="E283">
            <v>342.85</v>
          </cell>
          <cell r="F283">
            <v>344.75</v>
          </cell>
          <cell r="G283">
            <v>343.4</v>
          </cell>
          <cell r="H283">
            <v>371.7</v>
          </cell>
          <cell r="I283">
            <v>2670819</v>
          </cell>
          <cell r="J283">
            <v>939357895.64999998</v>
          </cell>
          <cell r="K283">
            <v>44616</v>
          </cell>
          <cell r="L283">
            <v>49754</v>
          </cell>
        </row>
        <row r="284">
          <cell r="A284" t="str">
            <v>CALSOFT</v>
          </cell>
          <cell r="B284" t="str">
            <v>EQ</v>
          </cell>
          <cell r="C284">
            <v>36</v>
          </cell>
          <cell r="D284">
            <v>37.799999999999997</v>
          </cell>
          <cell r="E284">
            <v>36</v>
          </cell>
          <cell r="F284">
            <v>36</v>
          </cell>
          <cell r="G284">
            <v>36</v>
          </cell>
          <cell r="H284">
            <v>37.85</v>
          </cell>
          <cell r="I284">
            <v>27984</v>
          </cell>
          <cell r="J284">
            <v>1015429.3</v>
          </cell>
          <cell r="K284">
            <v>44616</v>
          </cell>
          <cell r="L284">
            <v>221</v>
          </cell>
        </row>
        <row r="285">
          <cell r="A285" t="str">
            <v>CAMLINFINE</v>
          </cell>
          <cell r="B285" t="str">
            <v>EQ</v>
          </cell>
          <cell r="C285">
            <v>124.5</v>
          </cell>
          <cell r="D285">
            <v>126.65</v>
          </cell>
          <cell r="E285">
            <v>120</v>
          </cell>
          <cell r="F285">
            <v>121.45</v>
          </cell>
          <cell r="G285">
            <v>122</v>
          </cell>
          <cell r="H285">
            <v>128.94999999999999</v>
          </cell>
          <cell r="I285">
            <v>360431</v>
          </cell>
          <cell r="J285">
            <v>44294923.850000001</v>
          </cell>
          <cell r="K285">
            <v>44616</v>
          </cell>
          <cell r="L285">
            <v>6027</v>
          </cell>
        </row>
        <row r="286">
          <cell r="A286" t="str">
            <v>CAMS</v>
          </cell>
          <cell r="B286" t="str">
            <v>EQ</v>
          </cell>
          <cell r="C286">
            <v>2280</v>
          </cell>
          <cell r="D286">
            <v>2369</v>
          </cell>
          <cell r="E286">
            <v>2230</v>
          </cell>
          <cell r="F286">
            <v>2284.15</v>
          </cell>
          <cell r="G286">
            <v>2280</v>
          </cell>
          <cell r="H286">
            <v>2312.15</v>
          </cell>
          <cell r="I286">
            <v>537242</v>
          </cell>
          <cell r="J286">
            <v>1232604537.7</v>
          </cell>
          <cell r="K286">
            <v>44616</v>
          </cell>
          <cell r="L286">
            <v>65741</v>
          </cell>
        </row>
        <row r="287">
          <cell r="A287" t="str">
            <v>CANBK</v>
          </cell>
          <cell r="B287" t="str">
            <v>EQ</v>
          </cell>
          <cell r="C287">
            <v>206.25</v>
          </cell>
          <cell r="D287">
            <v>224</v>
          </cell>
          <cell r="E287">
            <v>206.25</v>
          </cell>
          <cell r="F287">
            <v>208.3</v>
          </cell>
          <cell r="G287">
            <v>207.5</v>
          </cell>
          <cell r="H287">
            <v>229.15</v>
          </cell>
          <cell r="I287">
            <v>20798209</v>
          </cell>
          <cell r="J287">
            <v>4480481242.8999996</v>
          </cell>
          <cell r="K287">
            <v>44616</v>
          </cell>
          <cell r="L287">
            <v>125540</v>
          </cell>
        </row>
        <row r="288">
          <cell r="A288" t="str">
            <v>CANFINHOME</v>
          </cell>
          <cell r="B288" t="str">
            <v>EQ</v>
          </cell>
          <cell r="C288">
            <v>569.79999999999995</v>
          </cell>
          <cell r="D288">
            <v>582.5</v>
          </cell>
          <cell r="E288">
            <v>542.1</v>
          </cell>
          <cell r="F288">
            <v>547.29999999999995</v>
          </cell>
          <cell r="G288">
            <v>548.04999999999995</v>
          </cell>
          <cell r="H288">
            <v>589.79999999999995</v>
          </cell>
          <cell r="I288">
            <v>1299065</v>
          </cell>
          <cell r="J288">
            <v>728408286.29999995</v>
          </cell>
          <cell r="K288">
            <v>44616</v>
          </cell>
          <cell r="L288">
            <v>30221</v>
          </cell>
        </row>
        <row r="289">
          <cell r="A289" t="str">
            <v>CANTABIL</v>
          </cell>
          <cell r="B289" t="str">
            <v>EQ</v>
          </cell>
          <cell r="C289">
            <v>825</v>
          </cell>
          <cell r="D289">
            <v>827.2</v>
          </cell>
          <cell r="E289">
            <v>756.65</v>
          </cell>
          <cell r="F289">
            <v>758.5</v>
          </cell>
          <cell r="G289">
            <v>757.3</v>
          </cell>
          <cell r="H289">
            <v>840.7</v>
          </cell>
          <cell r="I289">
            <v>53401</v>
          </cell>
          <cell r="J289">
            <v>41522029.549999997</v>
          </cell>
          <cell r="K289">
            <v>44616</v>
          </cell>
          <cell r="L289">
            <v>2229</v>
          </cell>
        </row>
        <row r="290">
          <cell r="A290" t="str">
            <v>CAPACITE</v>
          </cell>
          <cell r="B290" t="str">
            <v>EQ</v>
          </cell>
          <cell r="C290">
            <v>128.80000000000001</v>
          </cell>
          <cell r="D290">
            <v>129.15</v>
          </cell>
          <cell r="E290">
            <v>118.8</v>
          </cell>
          <cell r="F290">
            <v>120.8</v>
          </cell>
          <cell r="G290">
            <v>122</v>
          </cell>
          <cell r="H290">
            <v>131.1</v>
          </cell>
          <cell r="I290">
            <v>178258</v>
          </cell>
          <cell r="J290">
            <v>22231689.100000001</v>
          </cell>
          <cell r="K290">
            <v>44616</v>
          </cell>
          <cell r="L290">
            <v>5347</v>
          </cell>
        </row>
        <row r="291">
          <cell r="A291" t="str">
            <v>CAPLIPOINT</v>
          </cell>
          <cell r="B291" t="str">
            <v>EQ</v>
          </cell>
          <cell r="C291">
            <v>706</v>
          </cell>
          <cell r="D291">
            <v>710.65</v>
          </cell>
          <cell r="E291">
            <v>650</v>
          </cell>
          <cell r="F291">
            <v>660.35</v>
          </cell>
          <cell r="G291">
            <v>660</v>
          </cell>
          <cell r="H291">
            <v>724.25</v>
          </cell>
          <cell r="I291">
            <v>155112</v>
          </cell>
          <cell r="J291">
            <v>106612145.5</v>
          </cell>
          <cell r="K291">
            <v>44616</v>
          </cell>
          <cell r="L291">
            <v>13602</v>
          </cell>
        </row>
        <row r="292">
          <cell r="A292" t="str">
            <v>CAPTRUST</v>
          </cell>
          <cell r="B292" t="str">
            <v>EQ</v>
          </cell>
          <cell r="C292">
            <v>110.2</v>
          </cell>
          <cell r="D292">
            <v>113</v>
          </cell>
          <cell r="E292">
            <v>102.65</v>
          </cell>
          <cell r="F292">
            <v>104.75</v>
          </cell>
          <cell r="G292">
            <v>102.7</v>
          </cell>
          <cell r="H292">
            <v>115.15</v>
          </cell>
          <cell r="I292">
            <v>15267</v>
          </cell>
          <cell r="J292">
            <v>1654286.55</v>
          </cell>
          <cell r="K292">
            <v>44616</v>
          </cell>
          <cell r="L292">
            <v>374</v>
          </cell>
        </row>
        <row r="293">
          <cell r="A293" t="str">
            <v>CARBORUNIV</v>
          </cell>
          <cell r="B293" t="str">
            <v>EQ</v>
          </cell>
          <cell r="C293">
            <v>810</v>
          </cell>
          <cell r="D293">
            <v>851.5</v>
          </cell>
          <cell r="E293">
            <v>808</v>
          </cell>
          <cell r="F293">
            <v>829.75</v>
          </cell>
          <cell r="G293">
            <v>836</v>
          </cell>
          <cell r="H293">
            <v>854.1</v>
          </cell>
          <cell r="I293">
            <v>201347</v>
          </cell>
          <cell r="J293">
            <v>166886928.80000001</v>
          </cell>
          <cell r="K293">
            <v>44616</v>
          </cell>
          <cell r="L293">
            <v>15205</v>
          </cell>
        </row>
        <row r="294">
          <cell r="A294" t="str">
            <v>CAREERP</v>
          </cell>
          <cell r="B294" t="str">
            <v>EQ</v>
          </cell>
          <cell r="C294">
            <v>110.8</v>
          </cell>
          <cell r="D294">
            <v>110.8</v>
          </cell>
          <cell r="E294">
            <v>102.25</v>
          </cell>
          <cell r="F294">
            <v>102.6</v>
          </cell>
          <cell r="G294">
            <v>103.1</v>
          </cell>
          <cell r="H294">
            <v>112.9</v>
          </cell>
          <cell r="I294">
            <v>42920</v>
          </cell>
          <cell r="J294">
            <v>4545887.8499999996</v>
          </cell>
          <cell r="K294">
            <v>44616</v>
          </cell>
          <cell r="L294">
            <v>1091</v>
          </cell>
        </row>
        <row r="295">
          <cell r="A295" t="str">
            <v>CARERATING</v>
          </cell>
          <cell r="B295" t="str">
            <v>EQ</v>
          </cell>
          <cell r="C295">
            <v>505.15</v>
          </cell>
          <cell r="D295">
            <v>518.5</v>
          </cell>
          <cell r="E295">
            <v>505.15</v>
          </cell>
          <cell r="F295">
            <v>510.95</v>
          </cell>
          <cell r="G295">
            <v>512.5</v>
          </cell>
          <cell r="H295">
            <v>520.15</v>
          </cell>
          <cell r="I295">
            <v>305769</v>
          </cell>
          <cell r="J295">
            <v>157183660.09999999</v>
          </cell>
          <cell r="K295">
            <v>44616</v>
          </cell>
          <cell r="L295">
            <v>14665</v>
          </cell>
        </row>
        <row r="296">
          <cell r="A296" t="str">
            <v>CARTRADE</v>
          </cell>
          <cell r="B296" t="str">
            <v>EQ</v>
          </cell>
          <cell r="C296">
            <v>533</v>
          </cell>
          <cell r="D296">
            <v>533.95000000000005</v>
          </cell>
          <cell r="E296">
            <v>460</v>
          </cell>
          <cell r="F296">
            <v>477.85</v>
          </cell>
          <cell r="G296">
            <v>464.9</v>
          </cell>
          <cell r="H296">
            <v>545.35</v>
          </cell>
          <cell r="I296">
            <v>872200</v>
          </cell>
          <cell r="J296">
            <v>435355195.75</v>
          </cell>
          <cell r="K296">
            <v>44616</v>
          </cell>
          <cell r="L296">
            <v>40161</v>
          </cell>
        </row>
        <row r="297">
          <cell r="A297" t="str">
            <v>CASTROLIND</v>
          </cell>
          <cell r="B297" t="str">
            <v>EQ</v>
          </cell>
          <cell r="C297">
            <v>110</v>
          </cell>
          <cell r="D297">
            <v>110.1</v>
          </cell>
          <cell r="E297">
            <v>104.5</v>
          </cell>
          <cell r="F297">
            <v>105.9</v>
          </cell>
          <cell r="G297">
            <v>105.75</v>
          </cell>
          <cell r="H297">
            <v>111.35</v>
          </cell>
          <cell r="I297">
            <v>1801153</v>
          </cell>
          <cell r="J297">
            <v>192101819.34999999</v>
          </cell>
          <cell r="K297">
            <v>44616</v>
          </cell>
          <cell r="L297">
            <v>25076</v>
          </cell>
        </row>
        <row r="298">
          <cell r="A298" t="str">
            <v>CCCL</v>
          </cell>
          <cell r="B298" t="str">
            <v>BE</v>
          </cell>
          <cell r="C298">
            <v>2.65</v>
          </cell>
          <cell r="D298">
            <v>2.65</v>
          </cell>
          <cell r="E298">
            <v>2.65</v>
          </cell>
          <cell r="F298">
            <v>2.65</v>
          </cell>
          <cell r="G298">
            <v>2.65</v>
          </cell>
          <cell r="H298">
            <v>2.75</v>
          </cell>
          <cell r="I298">
            <v>161959</v>
          </cell>
          <cell r="J298">
            <v>429191.35</v>
          </cell>
          <cell r="K298">
            <v>44616</v>
          </cell>
          <cell r="L298">
            <v>614</v>
          </cell>
        </row>
        <row r="299">
          <cell r="A299" t="str">
            <v>CCHHL</v>
          </cell>
          <cell r="B299" t="str">
            <v>BE</v>
          </cell>
          <cell r="C299">
            <v>7.2</v>
          </cell>
          <cell r="D299">
            <v>7.75</v>
          </cell>
          <cell r="E299">
            <v>7.15</v>
          </cell>
          <cell r="F299">
            <v>7.15</v>
          </cell>
          <cell r="G299">
            <v>7.15</v>
          </cell>
          <cell r="H299">
            <v>7.5</v>
          </cell>
          <cell r="I299">
            <v>84570</v>
          </cell>
          <cell r="J299">
            <v>614587.05000000005</v>
          </cell>
          <cell r="K299">
            <v>44616</v>
          </cell>
          <cell r="L299">
            <v>234</v>
          </cell>
        </row>
        <row r="300">
          <cell r="A300" t="str">
            <v>CCL</v>
          </cell>
          <cell r="B300" t="str">
            <v>EQ</v>
          </cell>
          <cell r="C300">
            <v>441.7</v>
          </cell>
          <cell r="D300">
            <v>450.4</v>
          </cell>
          <cell r="E300">
            <v>419.8</v>
          </cell>
          <cell r="F300">
            <v>425.75</v>
          </cell>
          <cell r="G300">
            <v>429</v>
          </cell>
          <cell r="H300">
            <v>454.5</v>
          </cell>
          <cell r="I300">
            <v>1104478</v>
          </cell>
          <cell r="J300">
            <v>477534719.64999998</v>
          </cell>
          <cell r="K300">
            <v>44616</v>
          </cell>
          <cell r="L300">
            <v>42735</v>
          </cell>
        </row>
        <row r="301">
          <cell r="A301" t="str">
            <v>CDSL</v>
          </cell>
          <cell r="B301" t="str">
            <v>EQ</v>
          </cell>
          <cell r="C301">
            <v>1320</v>
          </cell>
          <cell r="D301">
            <v>1355</v>
          </cell>
          <cell r="E301">
            <v>1281.9000000000001</v>
          </cell>
          <cell r="F301">
            <v>1292.45</v>
          </cell>
          <cell r="G301">
            <v>1290.5</v>
          </cell>
          <cell r="H301">
            <v>1383.5</v>
          </cell>
          <cell r="I301">
            <v>1194241</v>
          </cell>
          <cell r="J301">
            <v>1569555300.2</v>
          </cell>
          <cell r="K301">
            <v>44616</v>
          </cell>
          <cell r="L301">
            <v>119607</v>
          </cell>
        </row>
        <row r="302">
          <cell r="A302" t="str">
            <v>CEATLTD</v>
          </cell>
          <cell r="B302" t="str">
            <v>EQ</v>
          </cell>
          <cell r="C302">
            <v>975.8</v>
          </cell>
          <cell r="D302">
            <v>982.8</v>
          </cell>
          <cell r="E302">
            <v>936.05</v>
          </cell>
          <cell r="F302">
            <v>945.9</v>
          </cell>
          <cell r="G302">
            <v>947.45</v>
          </cell>
          <cell r="H302">
            <v>991</v>
          </cell>
          <cell r="I302">
            <v>117296</v>
          </cell>
          <cell r="J302">
            <v>112169056.7</v>
          </cell>
          <cell r="K302">
            <v>44616</v>
          </cell>
          <cell r="L302">
            <v>11471</v>
          </cell>
        </row>
        <row r="303">
          <cell r="A303" t="str">
            <v>CEBBCO</v>
          </cell>
          <cell r="B303" t="str">
            <v>EQ</v>
          </cell>
          <cell r="C303">
            <v>40.450000000000003</v>
          </cell>
          <cell r="D303">
            <v>40.450000000000003</v>
          </cell>
          <cell r="E303">
            <v>37.799999999999997</v>
          </cell>
          <cell r="F303">
            <v>37.799999999999997</v>
          </cell>
          <cell r="G303">
            <v>37.799999999999997</v>
          </cell>
          <cell r="H303">
            <v>41.95</v>
          </cell>
          <cell r="I303">
            <v>259448</v>
          </cell>
          <cell r="J303">
            <v>10028937.699999999</v>
          </cell>
          <cell r="K303">
            <v>44616</v>
          </cell>
          <cell r="L303">
            <v>1399</v>
          </cell>
        </row>
        <row r="304">
          <cell r="A304" t="str">
            <v>CELEBRITY</v>
          </cell>
          <cell r="B304" t="str">
            <v>BE</v>
          </cell>
          <cell r="C304">
            <v>13.25</v>
          </cell>
          <cell r="D304">
            <v>13.7</v>
          </cell>
          <cell r="E304">
            <v>13.25</v>
          </cell>
          <cell r="F304">
            <v>13.25</v>
          </cell>
          <cell r="G304">
            <v>13.25</v>
          </cell>
          <cell r="H304">
            <v>13.9</v>
          </cell>
          <cell r="I304">
            <v>20180</v>
          </cell>
          <cell r="J304">
            <v>267848.59999999998</v>
          </cell>
          <cell r="K304">
            <v>44616</v>
          </cell>
          <cell r="L304">
            <v>91</v>
          </cell>
        </row>
        <row r="305">
          <cell r="A305" t="str">
            <v>CENTENKA</v>
          </cell>
          <cell r="B305" t="str">
            <v>EQ</v>
          </cell>
          <cell r="C305">
            <v>489</v>
          </cell>
          <cell r="D305">
            <v>490.6</v>
          </cell>
          <cell r="E305">
            <v>442</v>
          </cell>
          <cell r="F305">
            <v>448.6</v>
          </cell>
          <cell r="G305">
            <v>452.9</v>
          </cell>
          <cell r="H305">
            <v>505.25</v>
          </cell>
          <cell r="I305">
            <v>102640</v>
          </cell>
          <cell r="J305">
            <v>47696636.850000001</v>
          </cell>
          <cell r="K305">
            <v>44616</v>
          </cell>
          <cell r="L305">
            <v>6806</v>
          </cell>
        </row>
        <row r="306">
          <cell r="A306" t="str">
            <v>CENTEXT</v>
          </cell>
          <cell r="B306" t="str">
            <v>EQ</v>
          </cell>
          <cell r="C306">
            <v>10</v>
          </cell>
          <cell r="D306">
            <v>10.45</v>
          </cell>
          <cell r="E306">
            <v>9.5</v>
          </cell>
          <cell r="F306">
            <v>9.5500000000000007</v>
          </cell>
          <cell r="G306">
            <v>9.5500000000000007</v>
          </cell>
          <cell r="H306">
            <v>10.45</v>
          </cell>
          <cell r="I306">
            <v>491744</v>
          </cell>
          <cell r="J306">
            <v>4808405.4000000004</v>
          </cell>
          <cell r="K306">
            <v>44616</v>
          </cell>
          <cell r="L306">
            <v>1561</v>
          </cell>
        </row>
        <row r="307">
          <cell r="A307" t="str">
            <v>CENTRALBK</v>
          </cell>
          <cell r="B307" t="str">
            <v>EQ</v>
          </cell>
          <cell r="C307">
            <v>18.3</v>
          </cell>
          <cell r="D307">
            <v>18.899999999999999</v>
          </cell>
          <cell r="E307">
            <v>17.55</v>
          </cell>
          <cell r="F307">
            <v>17.649999999999999</v>
          </cell>
          <cell r="G307">
            <v>17.75</v>
          </cell>
          <cell r="H307">
            <v>19.2</v>
          </cell>
          <cell r="I307">
            <v>5544223</v>
          </cell>
          <cell r="J307">
            <v>100236739.25</v>
          </cell>
          <cell r="K307">
            <v>44616</v>
          </cell>
          <cell r="L307">
            <v>12327</v>
          </cell>
        </row>
        <row r="308">
          <cell r="A308" t="str">
            <v>CENTRUM</v>
          </cell>
          <cell r="B308" t="str">
            <v>EQ</v>
          </cell>
          <cell r="C308">
            <v>26</v>
          </cell>
          <cell r="D308">
            <v>27.8</v>
          </cell>
          <cell r="E308">
            <v>23.5</v>
          </cell>
          <cell r="F308">
            <v>26.15</v>
          </cell>
          <cell r="G308">
            <v>27</v>
          </cell>
          <cell r="H308">
            <v>27.2</v>
          </cell>
          <cell r="I308">
            <v>1980354</v>
          </cell>
          <cell r="J308">
            <v>49920530.450000003</v>
          </cell>
          <cell r="K308">
            <v>44616</v>
          </cell>
          <cell r="L308">
            <v>7554</v>
          </cell>
        </row>
        <row r="309">
          <cell r="A309" t="str">
            <v>CENTUM</v>
          </cell>
          <cell r="B309" t="str">
            <v>EQ</v>
          </cell>
          <cell r="C309">
            <v>425</v>
          </cell>
          <cell r="D309">
            <v>437.85</v>
          </cell>
          <cell r="E309">
            <v>410</v>
          </cell>
          <cell r="F309">
            <v>413.65</v>
          </cell>
          <cell r="G309">
            <v>418.85</v>
          </cell>
          <cell r="H309">
            <v>432.45</v>
          </cell>
          <cell r="I309">
            <v>25007</v>
          </cell>
          <cell r="J309">
            <v>10531979.050000001</v>
          </cell>
          <cell r="K309">
            <v>44616</v>
          </cell>
          <cell r="L309">
            <v>1417</v>
          </cell>
        </row>
        <row r="310">
          <cell r="A310" t="str">
            <v>CENTURYPLY</v>
          </cell>
          <cell r="B310" t="str">
            <v>EQ</v>
          </cell>
          <cell r="C310">
            <v>600</v>
          </cell>
          <cell r="D310">
            <v>604</v>
          </cell>
          <cell r="E310">
            <v>576.45000000000005</v>
          </cell>
          <cell r="F310">
            <v>584.45000000000005</v>
          </cell>
          <cell r="G310">
            <v>587.1</v>
          </cell>
          <cell r="H310">
            <v>604.70000000000005</v>
          </cell>
          <cell r="I310">
            <v>260550</v>
          </cell>
          <cell r="J310">
            <v>153508309.40000001</v>
          </cell>
          <cell r="K310">
            <v>44616</v>
          </cell>
          <cell r="L310">
            <v>25914</v>
          </cell>
        </row>
        <row r="311">
          <cell r="A311" t="str">
            <v>CENTURYTEX</v>
          </cell>
          <cell r="B311" t="str">
            <v>EQ</v>
          </cell>
          <cell r="C311">
            <v>754.9</v>
          </cell>
          <cell r="D311">
            <v>759.95</v>
          </cell>
          <cell r="E311">
            <v>725</v>
          </cell>
          <cell r="F311">
            <v>736.15</v>
          </cell>
          <cell r="G311">
            <v>725.1</v>
          </cell>
          <cell r="H311">
            <v>775.4</v>
          </cell>
          <cell r="I311">
            <v>278827</v>
          </cell>
          <cell r="J311">
            <v>207834186.5</v>
          </cell>
          <cell r="K311">
            <v>44616</v>
          </cell>
          <cell r="L311">
            <v>18896</v>
          </cell>
        </row>
        <row r="312">
          <cell r="A312" t="str">
            <v>CERA</v>
          </cell>
          <cell r="B312" t="str">
            <v>EQ</v>
          </cell>
          <cell r="C312">
            <v>4200</v>
          </cell>
          <cell r="D312">
            <v>4325</v>
          </cell>
          <cell r="E312">
            <v>4100</v>
          </cell>
          <cell r="F312">
            <v>4236.6499999999996</v>
          </cell>
          <cell r="G312">
            <v>4289.8999999999996</v>
          </cell>
          <cell r="H312">
            <v>4221.1000000000004</v>
          </cell>
          <cell r="I312">
            <v>19956</v>
          </cell>
          <cell r="J312">
            <v>83539812.349999994</v>
          </cell>
          <cell r="K312">
            <v>44616</v>
          </cell>
          <cell r="L312">
            <v>6781</v>
          </cell>
        </row>
        <row r="313">
          <cell r="A313" t="str">
            <v>CEREBRAINT</v>
          </cell>
          <cell r="B313" t="str">
            <v>EQ</v>
          </cell>
          <cell r="C313">
            <v>75</v>
          </cell>
          <cell r="D313">
            <v>76</v>
          </cell>
          <cell r="E313">
            <v>67</v>
          </cell>
          <cell r="F313">
            <v>69.7</v>
          </cell>
          <cell r="G313">
            <v>69.400000000000006</v>
          </cell>
          <cell r="H313">
            <v>77.900000000000006</v>
          </cell>
          <cell r="I313">
            <v>716052</v>
          </cell>
          <cell r="J313">
            <v>51728693</v>
          </cell>
          <cell r="K313">
            <v>44616</v>
          </cell>
          <cell r="L313">
            <v>8437</v>
          </cell>
        </row>
        <row r="314">
          <cell r="A314" t="str">
            <v>CESC</v>
          </cell>
          <cell r="B314" t="str">
            <v>EQ</v>
          </cell>
          <cell r="C314">
            <v>74</v>
          </cell>
          <cell r="D314">
            <v>76</v>
          </cell>
          <cell r="E314">
            <v>72.2</v>
          </cell>
          <cell r="F314">
            <v>74.900000000000006</v>
          </cell>
          <cell r="G314">
            <v>75.349999999999994</v>
          </cell>
          <cell r="H314">
            <v>76.150000000000006</v>
          </cell>
          <cell r="I314">
            <v>3288252</v>
          </cell>
          <cell r="J314">
            <v>244168731.69999999</v>
          </cell>
          <cell r="K314">
            <v>44616</v>
          </cell>
          <cell r="L314">
            <v>24087</v>
          </cell>
        </row>
        <row r="315">
          <cell r="A315" t="str">
            <v>CGCL</v>
          </cell>
          <cell r="B315" t="str">
            <v>EQ</v>
          </cell>
          <cell r="C315">
            <v>590</v>
          </cell>
          <cell r="D315">
            <v>598</v>
          </cell>
          <cell r="E315">
            <v>571.04999999999995</v>
          </cell>
          <cell r="F315">
            <v>581.5</v>
          </cell>
          <cell r="G315">
            <v>580.04999999999995</v>
          </cell>
          <cell r="H315">
            <v>590</v>
          </cell>
          <cell r="I315">
            <v>260838</v>
          </cell>
          <cell r="J315">
            <v>152719262.59999999</v>
          </cell>
          <cell r="K315">
            <v>44616</v>
          </cell>
          <cell r="L315">
            <v>4386</v>
          </cell>
        </row>
        <row r="316">
          <cell r="A316" t="str">
            <v>CGPOWER</v>
          </cell>
          <cell r="B316" t="str">
            <v>EQ</v>
          </cell>
          <cell r="C316">
            <v>166.15</v>
          </cell>
          <cell r="D316">
            <v>171</v>
          </cell>
          <cell r="E316">
            <v>166.05</v>
          </cell>
          <cell r="F316">
            <v>166.05</v>
          </cell>
          <cell r="G316">
            <v>166.05</v>
          </cell>
          <cell r="H316">
            <v>174.75</v>
          </cell>
          <cell r="I316">
            <v>1884190</v>
          </cell>
          <cell r="J316">
            <v>314239271.64999998</v>
          </cell>
          <cell r="K316">
            <v>44616</v>
          </cell>
          <cell r="L316">
            <v>9669</v>
          </cell>
        </row>
        <row r="317">
          <cell r="A317" t="str">
            <v>CHALET</v>
          </cell>
          <cell r="B317" t="str">
            <v>EQ</v>
          </cell>
          <cell r="C317">
            <v>250</v>
          </cell>
          <cell r="D317">
            <v>261</v>
          </cell>
          <cell r="E317">
            <v>242</v>
          </cell>
          <cell r="F317">
            <v>246.55</v>
          </cell>
          <cell r="G317">
            <v>246</v>
          </cell>
          <cell r="H317">
            <v>262.14999999999998</v>
          </cell>
          <cell r="I317">
            <v>923073</v>
          </cell>
          <cell r="J317">
            <v>233501352.80000001</v>
          </cell>
          <cell r="K317">
            <v>44616</v>
          </cell>
          <cell r="L317">
            <v>23256</v>
          </cell>
        </row>
        <row r="318">
          <cell r="A318" t="str">
            <v>CHAMBLFERT</v>
          </cell>
          <cell r="B318" t="str">
            <v>EQ</v>
          </cell>
          <cell r="C318">
            <v>369</v>
          </cell>
          <cell r="D318">
            <v>376</v>
          </cell>
          <cell r="E318">
            <v>348.75</v>
          </cell>
          <cell r="F318">
            <v>353.6</v>
          </cell>
          <cell r="G318">
            <v>354.95</v>
          </cell>
          <cell r="H318">
            <v>380.3</v>
          </cell>
          <cell r="I318">
            <v>2071608</v>
          </cell>
          <cell r="J318">
            <v>753079916.89999998</v>
          </cell>
          <cell r="K318">
            <v>44616</v>
          </cell>
          <cell r="L318">
            <v>39894</v>
          </cell>
        </row>
        <row r="319">
          <cell r="A319" t="str">
            <v>CHEMBOND</v>
          </cell>
          <cell r="B319" t="str">
            <v>EQ</v>
          </cell>
          <cell r="C319">
            <v>174.7</v>
          </cell>
          <cell r="D319">
            <v>178</v>
          </cell>
          <cell r="E319">
            <v>165.8</v>
          </cell>
          <cell r="F319">
            <v>170.2</v>
          </cell>
          <cell r="G319">
            <v>169.05</v>
          </cell>
          <cell r="H319">
            <v>180.25</v>
          </cell>
          <cell r="I319">
            <v>26538</v>
          </cell>
          <cell r="J319">
            <v>4559973.3499999996</v>
          </cell>
          <cell r="K319">
            <v>44616</v>
          </cell>
          <cell r="L319">
            <v>972</v>
          </cell>
        </row>
        <row r="320">
          <cell r="A320" t="str">
            <v>CHEMCON</v>
          </cell>
          <cell r="B320" t="str">
            <v>EQ</v>
          </cell>
          <cell r="C320">
            <v>293.89999999999998</v>
          </cell>
          <cell r="D320">
            <v>293.89999999999998</v>
          </cell>
          <cell r="E320">
            <v>266</v>
          </cell>
          <cell r="F320">
            <v>267.55</v>
          </cell>
          <cell r="G320">
            <v>267</v>
          </cell>
          <cell r="H320">
            <v>297.14999999999998</v>
          </cell>
          <cell r="I320">
            <v>174403</v>
          </cell>
          <cell r="J320">
            <v>48466291.700000003</v>
          </cell>
          <cell r="K320">
            <v>44616</v>
          </cell>
          <cell r="L320">
            <v>10427</v>
          </cell>
        </row>
        <row r="321">
          <cell r="A321" t="str">
            <v>CHEMFAB</v>
          </cell>
          <cell r="B321" t="str">
            <v>EQ</v>
          </cell>
          <cell r="C321">
            <v>175</v>
          </cell>
          <cell r="D321">
            <v>176.45</v>
          </cell>
          <cell r="E321">
            <v>168</v>
          </cell>
          <cell r="F321">
            <v>169.9</v>
          </cell>
          <cell r="G321">
            <v>172.95</v>
          </cell>
          <cell r="H321">
            <v>182.2</v>
          </cell>
          <cell r="I321">
            <v>29850</v>
          </cell>
          <cell r="J321">
            <v>5123923.7</v>
          </cell>
          <cell r="K321">
            <v>44616</v>
          </cell>
          <cell r="L321">
            <v>1006</v>
          </cell>
        </row>
        <row r="322">
          <cell r="A322" t="str">
            <v>CHEMPLASTS</v>
          </cell>
          <cell r="B322" t="str">
            <v>EQ</v>
          </cell>
          <cell r="C322">
            <v>455</v>
          </cell>
          <cell r="D322">
            <v>462</v>
          </cell>
          <cell r="E322">
            <v>444.25</v>
          </cell>
          <cell r="F322">
            <v>448.95</v>
          </cell>
          <cell r="G322">
            <v>448.25</v>
          </cell>
          <cell r="H322">
            <v>470.9</v>
          </cell>
          <cell r="I322">
            <v>414630</v>
          </cell>
          <cell r="J322">
            <v>189095815.34999999</v>
          </cell>
          <cell r="K322">
            <v>44616</v>
          </cell>
          <cell r="L322">
            <v>19015</v>
          </cell>
        </row>
        <row r="323">
          <cell r="A323" t="str">
            <v>CHENNPETRO</v>
          </cell>
          <cell r="B323" t="str">
            <v>EQ</v>
          </cell>
          <cell r="C323">
            <v>99.85</v>
          </cell>
          <cell r="D323">
            <v>100.15</v>
          </cell>
          <cell r="E323">
            <v>94.45</v>
          </cell>
          <cell r="F323">
            <v>95.2</v>
          </cell>
          <cell r="G323">
            <v>95.7</v>
          </cell>
          <cell r="H323">
            <v>102.55</v>
          </cell>
          <cell r="I323">
            <v>545373</v>
          </cell>
          <cell r="J323">
            <v>52980309.600000001</v>
          </cell>
          <cell r="K323">
            <v>44616</v>
          </cell>
          <cell r="L323">
            <v>7959</v>
          </cell>
        </row>
        <row r="324">
          <cell r="A324" t="str">
            <v>CHOLAFIN</v>
          </cell>
          <cell r="B324" t="str">
            <v>EQ</v>
          </cell>
          <cell r="C324">
            <v>663</v>
          </cell>
          <cell r="D324">
            <v>676.75</v>
          </cell>
          <cell r="E324">
            <v>643</v>
          </cell>
          <cell r="F324">
            <v>647.85</v>
          </cell>
          <cell r="G324">
            <v>645.29999999999995</v>
          </cell>
          <cell r="H324">
            <v>684.3</v>
          </cell>
          <cell r="I324">
            <v>2982071</v>
          </cell>
          <cell r="J324">
            <v>1960351489.05</v>
          </cell>
          <cell r="K324">
            <v>44616</v>
          </cell>
          <cell r="L324">
            <v>52882</v>
          </cell>
        </row>
        <row r="325">
          <cell r="A325" t="str">
            <v>CHOLAHLDNG</v>
          </cell>
          <cell r="B325" t="str">
            <v>EQ</v>
          </cell>
          <cell r="C325">
            <v>647.54999999999995</v>
          </cell>
          <cell r="D325">
            <v>652.6</v>
          </cell>
          <cell r="E325">
            <v>629.35</v>
          </cell>
          <cell r="F325">
            <v>637.29999999999995</v>
          </cell>
          <cell r="G325">
            <v>644</v>
          </cell>
          <cell r="H325">
            <v>647.54999999999995</v>
          </cell>
          <cell r="I325">
            <v>41667</v>
          </cell>
          <cell r="J325">
            <v>26527802.25</v>
          </cell>
          <cell r="K325">
            <v>44616</v>
          </cell>
          <cell r="L325">
            <v>3826</v>
          </cell>
        </row>
        <row r="326">
          <cell r="A326" t="str">
            <v>CIGNITITEC</v>
          </cell>
          <cell r="B326" t="str">
            <v>EQ</v>
          </cell>
          <cell r="C326">
            <v>515.75</v>
          </cell>
          <cell r="D326">
            <v>527.95000000000005</v>
          </cell>
          <cell r="E326">
            <v>504</v>
          </cell>
          <cell r="F326">
            <v>513.15</v>
          </cell>
          <cell r="G326">
            <v>505</v>
          </cell>
          <cell r="H326">
            <v>537.79999999999995</v>
          </cell>
          <cell r="I326">
            <v>110940</v>
          </cell>
          <cell r="J326">
            <v>57372500.600000001</v>
          </cell>
          <cell r="K326">
            <v>44616</v>
          </cell>
          <cell r="L326">
            <v>4734</v>
          </cell>
        </row>
        <row r="327">
          <cell r="A327" t="str">
            <v>CINELINE</v>
          </cell>
          <cell r="B327" t="str">
            <v>EQ</v>
          </cell>
          <cell r="C327">
            <v>92.5</v>
          </cell>
          <cell r="D327">
            <v>93.3</v>
          </cell>
          <cell r="E327">
            <v>87.75</v>
          </cell>
          <cell r="F327">
            <v>89.2</v>
          </cell>
          <cell r="G327">
            <v>88.5</v>
          </cell>
          <cell r="H327">
            <v>97.45</v>
          </cell>
          <cell r="I327">
            <v>141720</v>
          </cell>
          <cell r="J327">
            <v>12823454</v>
          </cell>
          <cell r="K327">
            <v>44616</v>
          </cell>
          <cell r="L327">
            <v>761</v>
          </cell>
        </row>
        <row r="328">
          <cell r="A328" t="str">
            <v>CINEVISTA</v>
          </cell>
          <cell r="B328" t="str">
            <v>EQ</v>
          </cell>
          <cell r="C328">
            <v>12.7</v>
          </cell>
          <cell r="D328">
            <v>13.05</v>
          </cell>
          <cell r="E328">
            <v>12</v>
          </cell>
          <cell r="F328">
            <v>12.05</v>
          </cell>
          <cell r="G328">
            <v>12.1</v>
          </cell>
          <cell r="H328">
            <v>12.6</v>
          </cell>
          <cell r="I328">
            <v>55749</v>
          </cell>
          <cell r="J328">
            <v>684000.95</v>
          </cell>
          <cell r="K328">
            <v>44616</v>
          </cell>
          <cell r="L328">
            <v>420</v>
          </cell>
        </row>
        <row r="329">
          <cell r="A329" t="str">
            <v>CIPLA</v>
          </cell>
          <cell r="B329" t="str">
            <v>EQ</v>
          </cell>
          <cell r="C329">
            <v>899.8</v>
          </cell>
          <cell r="D329">
            <v>908.75</v>
          </cell>
          <cell r="E329">
            <v>888.15</v>
          </cell>
          <cell r="F329">
            <v>895.8</v>
          </cell>
          <cell r="G329">
            <v>895</v>
          </cell>
          <cell r="H329">
            <v>914.9</v>
          </cell>
          <cell r="I329">
            <v>2003438</v>
          </cell>
          <cell r="J329">
            <v>1797191538.3</v>
          </cell>
          <cell r="K329">
            <v>44616</v>
          </cell>
          <cell r="L329">
            <v>71323</v>
          </cell>
        </row>
        <row r="330">
          <cell r="A330" t="str">
            <v>CLEAN</v>
          </cell>
          <cell r="B330" t="str">
            <v>EQ</v>
          </cell>
          <cell r="C330">
            <v>1800</v>
          </cell>
          <cell r="D330">
            <v>1823.2</v>
          </cell>
          <cell r="E330">
            <v>1740</v>
          </cell>
          <cell r="F330">
            <v>1746.55</v>
          </cell>
          <cell r="G330">
            <v>1749</v>
          </cell>
          <cell r="H330">
            <v>1873.3</v>
          </cell>
          <cell r="I330">
            <v>263168</v>
          </cell>
          <cell r="J330">
            <v>469100039.35000002</v>
          </cell>
          <cell r="K330">
            <v>44616</v>
          </cell>
          <cell r="L330">
            <v>32049</v>
          </cell>
        </row>
        <row r="331">
          <cell r="A331" t="str">
            <v>CLEDUCATE</v>
          </cell>
          <cell r="B331" t="str">
            <v>EQ</v>
          </cell>
          <cell r="C331">
            <v>113.1</v>
          </cell>
          <cell r="D331">
            <v>118.6</v>
          </cell>
          <cell r="E331">
            <v>106.75</v>
          </cell>
          <cell r="F331">
            <v>106.75</v>
          </cell>
          <cell r="G331">
            <v>106.75</v>
          </cell>
          <cell r="H331">
            <v>118.6</v>
          </cell>
          <cell r="I331">
            <v>136724</v>
          </cell>
          <cell r="J331">
            <v>15157933.85</v>
          </cell>
          <cell r="K331">
            <v>44616</v>
          </cell>
          <cell r="L331">
            <v>2563</v>
          </cell>
        </row>
        <row r="332">
          <cell r="A332" t="str">
            <v>CLNINDIA</v>
          </cell>
          <cell r="B332" t="str">
            <v>EQ</v>
          </cell>
          <cell r="C332">
            <v>485</v>
          </cell>
          <cell r="D332">
            <v>486.15</v>
          </cell>
          <cell r="E332">
            <v>480.7</v>
          </cell>
          <cell r="F332">
            <v>481.75</v>
          </cell>
          <cell r="G332">
            <v>481.3</v>
          </cell>
          <cell r="H332">
            <v>486.15</v>
          </cell>
          <cell r="I332">
            <v>99722</v>
          </cell>
          <cell r="J332">
            <v>48232843.75</v>
          </cell>
          <cell r="K332">
            <v>44616</v>
          </cell>
          <cell r="L332">
            <v>2309</v>
          </cell>
        </row>
        <row r="333">
          <cell r="A333" t="str">
            <v>CLSEL</v>
          </cell>
          <cell r="B333" t="str">
            <v>EQ</v>
          </cell>
          <cell r="C333">
            <v>85.05</v>
          </cell>
          <cell r="D333">
            <v>89.9</v>
          </cell>
          <cell r="E333">
            <v>83.1</v>
          </cell>
          <cell r="F333">
            <v>84.25</v>
          </cell>
          <cell r="G333">
            <v>83.5</v>
          </cell>
          <cell r="H333">
            <v>90.7</v>
          </cell>
          <cell r="I333">
            <v>87793</v>
          </cell>
          <cell r="J333">
            <v>7564096.2999999998</v>
          </cell>
          <cell r="K333">
            <v>44616</v>
          </cell>
          <cell r="L333">
            <v>2301</v>
          </cell>
        </row>
        <row r="334">
          <cell r="A334" t="str">
            <v>CMICABLES</v>
          </cell>
          <cell r="B334" t="str">
            <v>BE</v>
          </cell>
          <cell r="C334">
            <v>39.450000000000003</v>
          </cell>
          <cell r="D334">
            <v>40.15</v>
          </cell>
          <cell r="E334">
            <v>37.950000000000003</v>
          </cell>
          <cell r="F334">
            <v>37.950000000000003</v>
          </cell>
          <cell r="G334">
            <v>37.950000000000003</v>
          </cell>
          <cell r="H334">
            <v>39.9</v>
          </cell>
          <cell r="I334">
            <v>17775</v>
          </cell>
          <cell r="J334">
            <v>688874.85</v>
          </cell>
          <cell r="K334">
            <v>44616</v>
          </cell>
          <cell r="L334">
            <v>151</v>
          </cell>
        </row>
        <row r="335">
          <cell r="A335" t="str">
            <v>CMSINFO</v>
          </cell>
          <cell r="B335" t="str">
            <v>EQ</v>
          </cell>
          <cell r="C335">
            <v>232.55</v>
          </cell>
          <cell r="D335">
            <v>236.5</v>
          </cell>
          <cell r="E335">
            <v>225.1</v>
          </cell>
          <cell r="F335">
            <v>228</v>
          </cell>
          <cell r="G335">
            <v>226.1</v>
          </cell>
          <cell r="H335">
            <v>242.6</v>
          </cell>
          <cell r="I335">
            <v>1242007</v>
          </cell>
          <cell r="J335">
            <v>287398359.55000001</v>
          </cell>
          <cell r="K335">
            <v>44616</v>
          </cell>
          <cell r="L335">
            <v>23121</v>
          </cell>
        </row>
        <row r="336">
          <cell r="A336" t="str">
            <v>COALINDIA</v>
          </cell>
          <cell r="B336" t="str">
            <v>EQ</v>
          </cell>
          <cell r="C336">
            <v>154</v>
          </cell>
          <cell r="D336">
            <v>156.80000000000001</v>
          </cell>
          <cell r="E336">
            <v>149</v>
          </cell>
          <cell r="F336">
            <v>150</v>
          </cell>
          <cell r="G336">
            <v>151</v>
          </cell>
          <cell r="H336">
            <v>158.5</v>
          </cell>
          <cell r="I336">
            <v>12115340</v>
          </cell>
          <cell r="J336">
            <v>1854467890.3499999</v>
          </cell>
          <cell r="K336">
            <v>44616</v>
          </cell>
          <cell r="L336">
            <v>101439</v>
          </cell>
        </row>
        <row r="337">
          <cell r="A337" t="str">
            <v>COASTCORP</v>
          </cell>
          <cell r="B337" t="str">
            <v>EQ</v>
          </cell>
          <cell r="C337">
            <v>350.1</v>
          </cell>
          <cell r="D337">
            <v>359.8</v>
          </cell>
          <cell r="E337">
            <v>331</v>
          </cell>
          <cell r="F337">
            <v>336.05</v>
          </cell>
          <cell r="G337">
            <v>340</v>
          </cell>
          <cell r="H337">
            <v>367.45</v>
          </cell>
          <cell r="I337">
            <v>74122</v>
          </cell>
          <cell r="J337">
            <v>25653212.649999999</v>
          </cell>
          <cell r="K337">
            <v>44616</v>
          </cell>
          <cell r="L337">
            <v>3876</v>
          </cell>
        </row>
        <row r="338">
          <cell r="A338" t="str">
            <v>COCHINSHIP</v>
          </cell>
          <cell r="B338" t="str">
            <v>EQ</v>
          </cell>
          <cell r="C338">
            <v>297.89999999999998</v>
          </cell>
          <cell r="D338">
            <v>297.89999999999998</v>
          </cell>
          <cell r="E338">
            <v>285.05</v>
          </cell>
          <cell r="F338">
            <v>287.3</v>
          </cell>
          <cell r="G338">
            <v>287.10000000000002</v>
          </cell>
          <cell r="H338">
            <v>302.2</v>
          </cell>
          <cell r="I338">
            <v>315499</v>
          </cell>
          <cell r="J338">
            <v>92046219.799999997</v>
          </cell>
          <cell r="K338">
            <v>44616</v>
          </cell>
          <cell r="L338">
            <v>11286</v>
          </cell>
        </row>
        <row r="339">
          <cell r="A339" t="str">
            <v>COFFEEDAY</v>
          </cell>
          <cell r="B339" t="str">
            <v>EQ</v>
          </cell>
          <cell r="C339">
            <v>56.1</v>
          </cell>
          <cell r="D339">
            <v>58</v>
          </cell>
          <cell r="E339">
            <v>53.8</v>
          </cell>
          <cell r="F339">
            <v>53.9</v>
          </cell>
          <cell r="G339">
            <v>53.8</v>
          </cell>
          <cell r="H339">
            <v>59.75</v>
          </cell>
          <cell r="I339">
            <v>4964256</v>
          </cell>
          <cell r="J339">
            <v>274058579.05000001</v>
          </cell>
          <cell r="K339">
            <v>44616</v>
          </cell>
          <cell r="L339">
            <v>23418</v>
          </cell>
        </row>
        <row r="340">
          <cell r="A340" t="str">
            <v>COFORGE</v>
          </cell>
          <cell r="B340" t="str">
            <v>EQ</v>
          </cell>
          <cell r="C340">
            <v>4302.25</v>
          </cell>
          <cell r="D340">
            <v>4319.3999999999996</v>
          </cell>
          <cell r="E340">
            <v>4188.55</v>
          </cell>
          <cell r="F340">
            <v>4226.05</v>
          </cell>
          <cell r="G340">
            <v>4225</v>
          </cell>
          <cell r="H340">
            <v>4436.6499999999996</v>
          </cell>
          <cell r="I340">
            <v>358480</v>
          </cell>
          <cell r="J340">
            <v>1516097846.3499999</v>
          </cell>
          <cell r="K340">
            <v>44616</v>
          </cell>
          <cell r="L340">
            <v>38181</v>
          </cell>
        </row>
        <row r="341">
          <cell r="A341" t="str">
            <v>COLPAL</v>
          </cell>
          <cell r="B341" t="str">
            <v>EQ</v>
          </cell>
          <cell r="C341">
            <v>1414</v>
          </cell>
          <cell r="D341">
            <v>1425</v>
          </cell>
          <cell r="E341">
            <v>1392</v>
          </cell>
          <cell r="F341">
            <v>1397.35</v>
          </cell>
          <cell r="G341">
            <v>1392</v>
          </cell>
          <cell r="H341">
            <v>1432.25</v>
          </cell>
          <cell r="I341">
            <v>477460</v>
          </cell>
          <cell r="J341">
            <v>671348174.60000002</v>
          </cell>
          <cell r="K341">
            <v>44616</v>
          </cell>
          <cell r="L341">
            <v>30978</v>
          </cell>
        </row>
        <row r="342">
          <cell r="A342" t="str">
            <v>COMPINFO</v>
          </cell>
          <cell r="B342" t="str">
            <v>EQ</v>
          </cell>
          <cell r="C342">
            <v>30.9</v>
          </cell>
          <cell r="D342">
            <v>30.9</v>
          </cell>
          <cell r="E342">
            <v>27.5</v>
          </cell>
          <cell r="F342">
            <v>27.75</v>
          </cell>
          <cell r="G342">
            <v>27.9</v>
          </cell>
          <cell r="H342">
            <v>31.85</v>
          </cell>
          <cell r="I342">
            <v>632165</v>
          </cell>
          <cell r="J342">
            <v>18440727.5</v>
          </cell>
          <cell r="K342">
            <v>44616</v>
          </cell>
          <cell r="L342">
            <v>4652</v>
          </cell>
        </row>
        <row r="343">
          <cell r="A343" t="str">
            <v>COMPUSOFT</v>
          </cell>
          <cell r="B343" t="str">
            <v>BE</v>
          </cell>
          <cell r="C343">
            <v>23.4</v>
          </cell>
          <cell r="D343">
            <v>23.4</v>
          </cell>
          <cell r="E343">
            <v>22.4</v>
          </cell>
          <cell r="F343">
            <v>22.4</v>
          </cell>
          <cell r="G343">
            <v>22.4</v>
          </cell>
          <cell r="H343">
            <v>23.55</v>
          </cell>
          <cell r="I343">
            <v>62245</v>
          </cell>
          <cell r="J343">
            <v>1401793.55</v>
          </cell>
          <cell r="K343">
            <v>44616</v>
          </cell>
          <cell r="L343">
            <v>488</v>
          </cell>
        </row>
        <row r="344">
          <cell r="A344" t="str">
            <v>CONCOR</v>
          </cell>
          <cell r="B344" t="str">
            <v>EQ</v>
          </cell>
          <cell r="C344">
            <v>570</v>
          </cell>
          <cell r="D344">
            <v>575.70000000000005</v>
          </cell>
          <cell r="E344">
            <v>556</v>
          </cell>
          <cell r="F344">
            <v>558.35</v>
          </cell>
          <cell r="G344">
            <v>562</v>
          </cell>
          <cell r="H344">
            <v>585.20000000000005</v>
          </cell>
          <cell r="I344">
            <v>1933204</v>
          </cell>
          <cell r="J344">
            <v>1096407340.75</v>
          </cell>
          <cell r="K344">
            <v>44616</v>
          </cell>
          <cell r="L344">
            <v>45944</v>
          </cell>
        </row>
        <row r="345">
          <cell r="A345" t="str">
            <v>CONFIPET</v>
          </cell>
          <cell r="B345" t="str">
            <v>EQ</v>
          </cell>
          <cell r="C345">
            <v>64.05</v>
          </cell>
          <cell r="D345">
            <v>67</v>
          </cell>
          <cell r="E345">
            <v>60.6</v>
          </cell>
          <cell r="F345">
            <v>61.65</v>
          </cell>
          <cell r="G345">
            <v>61.05</v>
          </cell>
          <cell r="H345">
            <v>69.3</v>
          </cell>
          <cell r="I345">
            <v>1069486</v>
          </cell>
          <cell r="J345">
            <v>68468524.299999997</v>
          </cell>
          <cell r="K345">
            <v>44616</v>
          </cell>
          <cell r="L345">
            <v>9855</v>
          </cell>
        </row>
        <row r="346">
          <cell r="A346" t="str">
            <v>CONSOFINVT</v>
          </cell>
          <cell r="B346" t="str">
            <v>EQ</v>
          </cell>
          <cell r="C346">
            <v>165</v>
          </cell>
          <cell r="D346">
            <v>179.85</v>
          </cell>
          <cell r="E346">
            <v>165</v>
          </cell>
          <cell r="F346">
            <v>175.3</v>
          </cell>
          <cell r="G346">
            <v>175</v>
          </cell>
          <cell r="H346">
            <v>177.5</v>
          </cell>
          <cell r="I346">
            <v>52782</v>
          </cell>
          <cell r="J346">
            <v>9029589.1500000004</v>
          </cell>
          <cell r="K346">
            <v>44616</v>
          </cell>
          <cell r="L346">
            <v>968</v>
          </cell>
        </row>
        <row r="347">
          <cell r="A347" t="str">
            <v>CONTROLPR</v>
          </cell>
          <cell r="B347" t="str">
            <v>EQ</v>
          </cell>
          <cell r="C347">
            <v>348</v>
          </cell>
          <cell r="D347">
            <v>357.85</v>
          </cell>
          <cell r="E347">
            <v>338</v>
          </cell>
          <cell r="F347">
            <v>343.45</v>
          </cell>
          <cell r="G347">
            <v>343</v>
          </cell>
          <cell r="H347">
            <v>359.5</v>
          </cell>
          <cell r="I347">
            <v>31260</v>
          </cell>
          <cell r="J347">
            <v>10811466.6</v>
          </cell>
          <cell r="K347">
            <v>44616</v>
          </cell>
          <cell r="L347">
            <v>1673</v>
          </cell>
        </row>
        <row r="348">
          <cell r="A348" t="str">
            <v>CORALFINAC</v>
          </cell>
          <cell r="B348" t="str">
            <v>EQ</v>
          </cell>
          <cell r="C348">
            <v>36.4</v>
          </cell>
          <cell r="D348">
            <v>40.950000000000003</v>
          </cell>
          <cell r="E348">
            <v>34.25</v>
          </cell>
          <cell r="F348">
            <v>35.299999999999997</v>
          </cell>
          <cell r="G348">
            <v>35.4</v>
          </cell>
          <cell r="H348">
            <v>38.700000000000003</v>
          </cell>
          <cell r="I348">
            <v>207248</v>
          </cell>
          <cell r="J348">
            <v>7765201</v>
          </cell>
          <cell r="K348">
            <v>44616</v>
          </cell>
          <cell r="L348">
            <v>1842</v>
          </cell>
        </row>
        <row r="349">
          <cell r="A349" t="str">
            <v>CORDSCABLE</v>
          </cell>
          <cell r="B349" t="str">
            <v>EQ</v>
          </cell>
          <cell r="C349">
            <v>49</v>
          </cell>
          <cell r="D349">
            <v>50.9</v>
          </cell>
          <cell r="E349">
            <v>45.1</v>
          </cell>
          <cell r="F349">
            <v>46.5</v>
          </cell>
          <cell r="G349">
            <v>46.5</v>
          </cell>
          <cell r="H349">
            <v>52.2</v>
          </cell>
          <cell r="I349">
            <v>93418</v>
          </cell>
          <cell r="J349">
            <v>4527365.4000000004</v>
          </cell>
          <cell r="K349">
            <v>44616</v>
          </cell>
          <cell r="L349">
            <v>1257</v>
          </cell>
        </row>
        <row r="350">
          <cell r="A350" t="str">
            <v>COROMANDEL</v>
          </cell>
          <cell r="B350" t="str">
            <v>EQ</v>
          </cell>
          <cell r="C350">
            <v>751.3</v>
          </cell>
          <cell r="D350">
            <v>776.55</v>
          </cell>
          <cell r="E350">
            <v>729.55</v>
          </cell>
          <cell r="F350">
            <v>733.85</v>
          </cell>
          <cell r="G350">
            <v>730.2</v>
          </cell>
          <cell r="H350">
            <v>790.85</v>
          </cell>
          <cell r="I350">
            <v>416197</v>
          </cell>
          <cell r="J350">
            <v>311411558.85000002</v>
          </cell>
          <cell r="K350">
            <v>44616</v>
          </cell>
          <cell r="L350">
            <v>25772</v>
          </cell>
        </row>
        <row r="351">
          <cell r="A351" t="str">
            <v>COSMOFILMS</v>
          </cell>
          <cell r="B351" t="str">
            <v>EQ</v>
          </cell>
          <cell r="C351">
            <v>1470</v>
          </cell>
          <cell r="D351">
            <v>1527.6</v>
          </cell>
          <cell r="E351">
            <v>1460</v>
          </cell>
          <cell r="F351">
            <v>1487.9</v>
          </cell>
          <cell r="G351">
            <v>1486</v>
          </cell>
          <cell r="H351">
            <v>1549.95</v>
          </cell>
          <cell r="I351">
            <v>76075</v>
          </cell>
          <cell r="J351">
            <v>113750106.45</v>
          </cell>
          <cell r="K351">
            <v>44616</v>
          </cell>
          <cell r="L351">
            <v>10392</v>
          </cell>
        </row>
        <row r="352">
          <cell r="A352" t="str">
            <v>COUNCODOS</v>
          </cell>
          <cell r="B352" t="str">
            <v>BE</v>
          </cell>
          <cell r="C352">
            <v>5.4</v>
          </cell>
          <cell r="D352">
            <v>5.6</v>
          </cell>
          <cell r="E352">
            <v>5.15</v>
          </cell>
          <cell r="F352">
            <v>5.15</v>
          </cell>
          <cell r="G352">
            <v>5.15</v>
          </cell>
          <cell r="H352">
            <v>5.4</v>
          </cell>
          <cell r="I352">
            <v>156883</v>
          </cell>
          <cell r="J352">
            <v>825123.05</v>
          </cell>
          <cell r="K352">
            <v>44616</v>
          </cell>
          <cell r="L352">
            <v>346</v>
          </cell>
        </row>
        <row r="353">
          <cell r="A353" t="str">
            <v>CPSEETF</v>
          </cell>
          <cell r="B353" t="str">
            <v>EQ</v>
          </cell>
          <cell r="C353">
            <v>31.2</v>
          </cell>
          <cell r="D353">
            <v>31.59</v>
          </cell>
          <cell r="E353">
            <v>30</v>
          </cell>
          <cell r="F353">
            <v>30.11</v>
          </cell>
          <cell r="G353">
            <v>30</v>
          </cell>
          <cell r="H353">
            <v>31.46</v>
          </cell>
          <cell r="I353">
            <v>2496695</v>
          </cell>
          <cell r="J353">
            <v>76364452.730000004</v>
          </cell>
          <cell r="K353">
            <v>44616</v>
          </cell>
          <cell r="L353">
            <v>7253</v>
          </cell>
        </row>
        <row r="354">
          <cell r="A354" t="str">
            <v>CRAFTSMAN</v>
          </cell>
          <cell r="B354" t="str">
            <v>EQ</v>
          </cell>
          <cell r="C354">
            <v>1875</v>
          </cell>
          <cell r="D354">
            <v>1980</v>
          </cell>
          <cell r="E354">
            <v>1840</v>
          </cell>
          <cell r="F354">
            <v>1850.05</v>
          </cell>
          <cell r="G354">
            <v>1840</v>
          </cell>
          <cell r="H354">
            <v>1982.9</v>
          </cell>
          <cell r="I354">
            <v>12404</v>
          </cell>
          <cell r="J354">
            <v>23759136.800000001</v>
          </cell>
          <cell r="K354">
            <v>44616</v>
          </cell>
          <cell r="L354">
            <v>2808</v>
          </cell>
        </row>
        <row r="355">
          <cell r="A355" t="str">
            <v>CREATIVE</v>
          </cell>
          <cell r="B355" t="str">
            <v>EQ</v>
          </cell>
          <cell r="C355">
            <v>555</v>
          </cell>
          <cell r="D355">
            <v>555</v>
          </cell>
          <cell r="E355">
            <v>527.35</v>
          </cell>
          <cell r="F355">
            <v>528.20000000000005</v>
          </cell>
          <cell r="G355">
            <v>527.35</v>
          </cell>
          <cell r="H355">
            <v>555.1</v>
          </cell>
          <cell r="I355">
            <v>48797</v>
          </cell>
          <cell r="J355">
            <v>25939761.550000001</v>
          </cell>
          <cell r="K355">
            <v>44616</v>
          </cell>
          <cell r="L355">
            <v>625</v>
          </cell>
        </row>
        <row r="356">
          <cell r="A356" t="str">
            <v>CREATIVEYE</v>
          </cell>
          <cell r="B356" t="str">
            <v>EQ</v>
          </cell>
          <cell r="C356">
            <v>3.65</v>
          </cell>
          <cell r="D356">
            <v>3.65</v>
          </cell>
          <cell r="E356">
            <v>3.5</v>
          </cell>
          <cell r="F356">
            <v>3.5</v>
          </cell>
          <cell r="G356">
            <v>3.5</v>
          </cell>
          <cell r="H356">
            <v>3.65</v>
          </cell>
          <cell r="I356">
            <v>2127</v>
          </cell>
          <cell r="J356">
            <v>7448.55</v>
          </cell>
          <cell r="K356">
            <v>44616</v>
          </cell>
          <cell r="L356">
            <v>5</v>
          </cell>
        </row>
        <row r="357">
          <cell r="A357" t="str">
            <v>CREDITACC</v>
          </cell>
          <cell r="B357" t="str">
            <v>EQ</v>
          </cell>
          <cell r="C357">
            <v>681</v>
          </cell>
          <cell r="D357">
            <v>692.05</v>
          </cell>
          <cell r="E357">
            <v>662</v>
          </cell>
          <cell r="F357">
            <v>669.75</v>
          </cell>
          <cell r="G357">
            <v>667.3</v>
          </cell>
          <cell r="H357">
            <v>700.45</v>
          </cell>
          <cell r="I357">
            <v>89120</v>
          </cell>
          <cell r="J357">
            <v>60225525.649999999</v>
          </cell>
          <cell r="K357">
            <v>44616</v>
          </cell>
          <cell r="L357">
            <v>7332</v>
          </cell>
        </row>
        <row r="358">
          <cell r="A358" t="str">
            <v>CREST</v>
          </cell>
          <cell r="B358" t="str">
            <v>BE</v>
          </cell>
          <cell r="C358">
            <v>185.95</v>
          </cell>
          <cell r="D358">
            <v>185.95</v>
          </cell>
          <cell r="E358">
            <v>177</v>
          </cell>
          <cell r="F358">
            <v>177</v>
          </cell>
          <cell r="G358">
            <v>177</v>
          </cell>
          <cell r="H358">
            <v>186.3</v>
          </cell>
          <cell r="I358">
            <v>2126</v>
          </cell>
          <cell r="J358">
            <v>378976.7</v>
          </cell>
          <cell r="K358">
            <v>44616</v>
          </cell>
          <cell r="L358">
            <v>31</v>
          </cell>
        </row>
        <row r="359">
          <cell r="A359" t="str">
            <v>CRISIL</v>
          </cell>
          <cell r="B359" t="str">
            <v>EQ</v>
          </cell>
          <cell r="C359">
            <v>2692</v>
          </cell>
          <cell r="D359">
            <v>2723.25</v>
          </cell>
          <cell r="E359">
            <v>2540</v>
          </cell>
          <cell r="F359">
            <v>2600.9499999999998</v>
          </cell>
          <cell r="G359">
            <v>2600</v>
          </cell>
          <cell r="H359">
            <v>2740.4</v>
          </cell>
          <cell r="I359">
            <v>26249</v>
          </cell>
          <cell r="J359">
            <v>69498284.900000006</v>
          </cell>
          <cell r="K359">
            <v>44616</v>
          </cell>
          <cell r="L359">
            <v>5553</v>
          </cell>
        </row>
        <row r="360">
          <cell r="A360" t="str">
            <v>CROMPTON</v>
          </cell>
          <cell r="B360" t="str">
            <v>EQ</v>
          </cell>
          <cell r="C360">
            <v>400.25</v>
          </cell>
          <cell r="D360">
            <v>419.55</v>
          </cell>
          <cell r="E360">
            <v>394.4</v>
          </cell>
          <cell r="F360">
            <v>405.5</v>
          </cell>
          <cell r="G360">
            <v>402</v>
          </cell>
          <cell r="H360">
            <v>407.8</v>
          </cell>
          <cell r="I360">
            <v>7089213</v>
          </cell>
          <cell r="J360">
            <v>2878451267.0500002</v>
          </cell>
          <cell r="K360">
            <v>44616</v>
          </cell>
          <cell r="L360">
            <v>134798</v>
          </cell>
        </row>
        <row r="361">
          <cell r="A361" t="str">
            <v>CROWN</v>
          </cell>
          <cell r="B361" t="str">
            <v>EQ</v>
          </cell>
          <cell r="C361">
            <v>23.55</v>
          </cell>
          <cell r="D361">
            <v>25.25</v>
          </cell>
          <cell r="E361">
            <v>23.55</v>
          </cell>
          <cell r="F361">
            <v>23.55</v>
          </cell>
          <cell r="G361">
            <v>23.55</v>
          </cell>
          <cell r="H361">
            <v>24.75</v>
          </cell>
          <cell r="I361">
            <v>408856</v>
          </cell>
          <cell r="J361">
            <v>9821817.5</v>
          </cell>
          <cell r="K361">
            <v>44616</v>
          </cell>
          <cell r="L361">
            <v>68</v>
          </cell>
        </row>
        <row r="362">
          <cell r="A362" t="str">
            <v>CSBBANK</v>
          </cell>
          <cell r="B362" t="str">
            <v>EQ</v>
          </cell>
          <cell r="C362">
            <v>216</v>
          </cell>
          <cell r="D362">
            <v>225.4</v>
          </cell>
          <cell r="E362">
            <v>208.35</v>
          </cell>
          <cell r="F362">
            <v>210.75</v>
          </cell>
          <cell r="G362">
            <v>210</v>
          </cell>
          <cell r="H362">
            <v>228.95</v>
          </cell>
          <cell r="I362">
            <v>371533</v>
          </cell>
          <cell r="J362">
            <v>80246330.950000003</v>
          </cell>
          <cell r="K362">
            <v>44616</v>
          </cell>
          <cell r="L362">
            <v>9353</v>
          </cell>
        </row>
        <row r="363">
          <cell r="A363" t="str">
            <v>CTE</v>
          </cell>
          <cell r="B363" t="str">
            <v>BE</v>
          </cell>
          <cell r="C363">
            <v>63.35</v>
          </cell>
          <cell r="D363">
            <v>66</v>
          </cell>
          <cell r="E363">
            <v>60.2</v>
          </cell>
          <cell r="F363">
            <v>60.2</v>
          </cell>
          <cell r="G363">
            <v>60.2</v>
          </cell>
          <cell r="H363">
            <v>63.35</v>
          </cell>
          <cell r="I363">
            <v>24407</v>
          </cell>
          <cell r="J363">
            <v>1498991.8</v>
          </cell>
          <cell r="K363">
            <v>44616</v>
          </cell>
          <cell r="L363">
            <v>279</v>
          </cell>
        </row>
        <row r="364">
          <cell r="A364" t="str">
            <v>CUB</v>
          </cell>
          <cell r="B364" t="str">
            <v>EQ</v>
          </cell>
          <cell r="C364">
            <v>125.5</v>
          </cell>
          <cell r="D364">
            <v>127.5</v>
          </cell>
          <cell r="E364">
            <v>121.45</v>
          </cell>
          <cell r="F364">
            <v>122.8</v>
          </cell>
          <cell r="G364">
            <v>122.95</v>
          </cell>
          <cell r="H364">
            <v>129.30000000000001</v>
          </cell>
          <cell r="I364">
            <v>3276167</v>
          </cell>
          <cell r="J364">
            <v>407143271.44999999</v>
          </cell>
          <cell r="K364">
            <v>44616</v>
          </cell>
          <cell r="L364">
            <v>23958</v>
          </cell>
        </row>
        <row r="365">
          <cell r="A365" t="str">
            <v>CUBEXTUB</v>
          </cell>
          <cell r="B365" t="str">
            <v>EQ</v>
          </cell>
          <cell r="C365">
            <v>25.25</v>
          </cell>
          <cell r="D365">
            <v>25.8</v>
          </cell>
          <cell r="E365">
            <v>24</v>
          </cell>
          <cell r="F365">
            <v>24</v>
          </cell>
          <cell r="G365">
            <v>24</v>
          </cell>
          <cell r="H365">
            <v>25.25</v>
          </cell>
          <cell r="I365">
            <v>28025</v>
          </cell>
          <cell r="J365">
            <v>683790.75</v>
          </cell>
          <cell r="K365">
            <v>44616</v>
          </cell>
          <cell r="L365">
            <v>160</v>
          </cell>
        </row>
        <row r="366">
          <cell r="A366" t="str">
            <v>CUMMINSIND</v>
          </cell>
          <cell r="B366" t="str">
            <v>EQ</v>
          </cell>
          <cell r="C366">
            <v>937</v>
          </cell>
          <cell r="D366">
            <v>957.75</v>
          </cell>
          <cell r="E366">
            <v>919.25</v>
          </cell>
          <cell r="F366">
            <v>927.7</v>
          </cell>
          <cell r="G366">
            <v>922.7</v>
          </cell>
          <cell r="H366">
            <v>965.5</v>
          </cell>
          <cell r="I366">
            <v>425308</v>
          </cell>
          <cell r="J366">
            <v>399343213.05000001</v>
          </cell>
          <cell r="K366">
            <v>44616</v>
          </cell>
          <cell r="L366">
            <v>22057</v>
          </cell>
        </row>
        <row r="367">
          <cell r="A367" t="str">
            <v>CUPID</v>
          </cell>
          <cell r="B367" t="str">
            <v>EQ</v>
          </cell>
          <cell r="C367">
            <v>200.1</v>
          </cell>
          <cell r="D367">
            <v>212</v>
          </cell>
          <cell r="E367">
            <v>191.25</v>
          </cell>
          <cell r="F367">
            <v>199.05</v>
          </cell>
          <cell r="G367">
            <v>200</v>
          </cell>
          <cell r="H367">
            <v>212.35</v>
          </cell>
          <cell r="I367">
            <v>68273</v>
          </cell>
          <cell r="J367">
            <v>13878141.050000001</v>
          </cell>
          <cell r="K367">
            <v>44616</v>
          </cell>
          <cell r="L367">
            <v>2651</v>
          </cell>
        </row>
        <row r="368">
          <cell r="A368" t="str">
            <v>CYBERMEDIA</v>
          </cell>
          <cell r="B368" t="str">
            <v>BE</v>
          </cell>
          <cell r="C368">
            <v>28.55</v>
          </cell>
          <cell r="D368">
            <v>28.55</v>
          </cell>
          <cell r="E368">
            <v>25.85</v>
          </cell>
          <cell r="F368">
            <v>27.3</v>
          </cell>
          <cell r="G368">
            <v>28.2</v>
          </cell>
          <cell r="H368">
            <v>27.2</v>
          </cell>
          <cell r="I368">
            <v>224303</v>
          </cell>
          <cell r="J368">
            <v>6230567</v>
          </cell>
          <cell r="K368">
            <v>44616</v>
          </cell>
          <cell r="L368">
            <v>646</v>
          </cell>
        </row>
        <row r="369">
          <cell r="A369" t="str">
            <v>CYBERTECH</v>
          </cell>
          <cell r="B369" t="str">
            <v>EQ</v>
          </cell>
          <cell r="C369">
            <v>160</v>
          </cell>
          <cell r="D369">
            <v>162.80000000000001</v>
          </cell>
          <cell r="E369">
            <v>150.44999999999999</v>
          </cell>
          <cell r="F369">
            <v>152.6</v>
          </cell>
          <cell r="G369">
            <v>153.5</v>
          </cell>
          <cell r="H369">
            <v>170.6</v>
          </cell>
          <cell r="I369">
            <v>235452</v>
          </cell>
          <cell r="J369">
            <v>36958294.450000003</v>
          </cell>
          <cell r="K369">
            <v>44616</v>
          </cell>
          <cell r="L369">
            <v>7159</v>
          </cell>
        </row>
        <row r="370">
          <cell r="A370" t="str">
            <v>CYIENT</v>
          </cell>
          <cell r="B370" t="str">
            <v>EQ</v>
          </cell>
          <cell r="C370">
            <v>805</v>
          </cell>
          <cell r="D370">
            <v>818.05</v>
          </cell>
          <cell r="E370">
            <v>783.95</v>
          </cell>
          <cell r="F370">
            <v>791.45</v>
          </cell>
          <cell r="G370">
            <v>790.85</v>
          </cell>
          <cell r="H370">
            <v>831</v>
          </cell>
          <cell r="I370">
            <v>342937</v>
          </cell>
          <cell r="J370">
            <v>273177166.35000002</v>
          </cell>
          <cell r="K370">
            <v>44616</v>
          </cell>
          <cell r="L370">
            <v>34908</v>
          </cell>
        </row>
        <row r="371">
          <cell r="A371" t="str">
            <v>DAAWAT</v>
          </cell>
          <cell r="B371" t="str">
            <v>EQ</v>
          </cell>
          <cell r="C371">
            <v>60.3</v>
          </cell>
          <cell r="D371">
            <v>61.85</v>
          </cell>
          <cell r="E371">
            <v>58.35</v>
          </cell>
          <cell r="F371">
            <v>60.25</v>
          </cell>
          <cell r="G371">
            <v>60.45</v>
          </cell>
          <cell r="H371">
            <v>63.6</v>
          </cell>
          <cell r="I371">
            <v>1538510</v>
          </cell>
          <cell r="J371">
            <v>92449285.849999994</v>
          </cell>
          <cell r="K371">
            <v>44616</v>
          </cell>
          <cell r="L371">
            <v>12872</v>
          </cell>
        </row>
        <row r="372">
          <cell r="A372" t="str">
            <v>DABUR</v>
          </cell>
          <cell r="B372" t="str">
            <v>EQ</v>
          </cell>
          <cell r="C372">
            <v>532</v>
          </cell>
          <cell r="D372">
            <v>539.54999999999995</v>
          </cell>
          <cell r="E372">
            <v>526.4</v>
          </cell>
          <cell r="F372">
            <v>533.70000000000005</v>
          </cell>
          <cell r="G372">
            <v>533.4</v>
          </cell>
          <cell r="H372">
            <v>543.25</v>
          </cell>
          <cell r="I372">
            <v>3036292</v>
          </cell>
          <cell r="J372">
            <v>1623219042.2</v>
          </cell>
          <cell r="K372">
            <v>44616</v>
          </cell>
          <cell r="L372">
            <v>45570</v>
          </cell>
        </row>
        <row r="373">
          <cell r="A373" t="str">
            <v>DALBHARAT</v>
          </cell>
          <cell r="B373" t="str">
            <v>EQ</v>
          </cell>
          <cell r="C373">
            <v>1571.1</v>
          </cell>
          <cell r="D373">
            <v>1623.75</v>
          </cell>
          <cell r="E373">
            <v>1512.55</v>
          </cell>
          <cell r="F373">
            <v>1536.85</v>
          </cell>
          <cell r="G373">
            <v>1554.9</v>
          </cell>
          <cell r="H373">
            <v>1654.25</v>
          </cell>
          <cell r="I373">
            <v>516658</v>
          </cell>
          <cell r="J373">
            <v>812896129.89999998</v>
          </cell>
          <cell r="K373">
            <v>44616</v>
          </cell>
          <cell r="L373">
            <v>27681</v>
          </cell>
        </row>
        <row r="374">
          <cell r="A374" t="str">
            <v>DALMIASUG</v>
          </cell>
          <cell r="B374" t="str">
            <v>EQ</v>
          </cell>
          <cell r="C374">
            <v>389.65</v>
          </cell>
          <cell r="D374">
            <v>393.8</v>
          </cell>
          <cell r="E374">
            <v>355.55</v>
          </cell>
          <cell r="F374">
            <v>361.9</v>
          </cell>
          <cell r="G374">
            <v>365</v>
          </cell>
          <cell r="H374">
            <v>401.85</v>
          </cell>
          <cell r="I374">
            <v>142628</v>
          </cell>
          <cell r="J374">
            <v>53467273.649999999</v>
          </cell>
          <cell r="K374">
            <v>44616</v>
          </cell>
          <cell r="L374">
            <v>7229</v>
          </cell>
        </row>
        <row r="375">
          <cell r="A375" t="str">
            <v>DAMODARIND</v>
          </cell>
          <cell r="B375" t="str">
            <v>EQ</v>
          </cell>
          <cell r="C375">
            <v>58.8</v>
          </cell>
          <cell r="D375">
            <v>58.8</v>
          </cell>
          <cell r="E375">
            <v>52.15</v>
          </cell>
          <cell r="F375">
            <v>52.85</v>
          </cell>
          <cell r="G375">
            <v>53</v>
          </cell>
          <cell r="H375">
            <v>58.75</v>
          </cell>
          <cell r="I375">
            <v>43336</v>
          </cell>
          <cell r="J375">
            <v>2356682.0499999998</v>
          </cell>
          <cell r="K375">
            <v>44616</v>
          </cell>
          <cell r="L375">
            <v>1026</v>
          </cell>
        </row>
        <row r="376">
          <cell r="A376" t="str">
            <v>DANGEE</v>
          </cell>
          <cell r="B376" t="str">
            <v>EQ</v>
          </cell>
          <cell r="C376">
            <v>211</v>
          </cell>
          <cell r="D376">
            <v>222.35</v>
          </cell>
          <cell r="E376">
            <v>207</v>
          </cell>
          <cell r="F376">
            <v>208.45</v>
          </cell>
          <cell r="G376">
            <v>208.2</v>
          </cell>
          <cell r="H376">
            <v>226.35</v>
          </cell>
          <cell r="I376">
            <v>14770</v>
          </cell>
          <cell r="J376">
            <v>3138860.2</v>
          </cell>
          <cell r="K376">
            <v>44616</v>
          </cell>
          <cell r="L376">
            <v>211</v>
          </cell>
        </row>
        <row r="377">
          <cell r="A377" t="str">
            <v>DATAMATICS</v>
          </cell>
          <cell r="B377" t="str">
            <v>EQ</v>
          </cell>
          <cell r="C377">
            <v>247</v>
          </cell>
          <cell r="D377">
            <v>250</v>
          </cell>
          <cell r="E377">
            <v>230.1</v>
          </cell>
          <cell r="F377">
            <v>233.25</v>
          </cell>
          <cell r="G377">
            <v>235.25</v>
          </cell>
          <cell r="H377">
            <v>255.6</v>
          </cell>
          <cell r="I377">
            <v>246086</v>
          </cell>
          <cell r="J377">
            <v>59026078.149999999</v>
          </cell>
          <cell r="K377">
            <v>44616</v>
          </cell>
          <cell r="L377">
            <v>7970</v>
          </cell>
        </row>
        <row r="378">
          <cell r="A378" t="str">
            <v>DATAPATTNS</v>
          </cell>
          <cell r="B378" t="str">
            <v>EQ</v>
          </cell>
          <cell r="C378">
            <v>578.29999999999995</v>
          </cell>
          <cell r="D378">
            <v>594.20000000000005</v>
          </cell>
          <cell r="E378">
            <v>575</v>
          </cell>
          <cell r="F378">
            <v>585.35</v>
          </cell>
          <cell r="G378">
            <v>587</v>
          </cell>
          <cell r="H378">
            <v>615</v>
          </cell>
          <cell r="I378">
            <v>214539</v>
          </cell>
          <cell r="J378">
            <v>126074643.59999999</v>
          </cell>
          <cell r="K378">
            <v>44616</v>
          </cell>
          <cell r="L378">
            <v>12008</v>
          </cell>
        </row>
        <row r="379">
          <cell r="A379" t="str">
            <v>DBCORP</v>
          </cell>
          <cell r="B379" t="str">
            <v>EQ</v>
          </cell>
          <cell r="C379">
            <v>83</v>
          </cell>
          <cell r="D379">
            <v>83.35</v>
          </cell>
          <cell r="E379">
            <v>78.5</v>
          </cell>
          <cell r="F379">
            <v>79.3</v>
          </cell>
          <cell r="G379">
            <v>79</v>
          </cell>
          <cell r="H379">
            <v>84.05</v>
          </cell>
          <cell r="I379">
            <v>228637</v>
          </cell>
          <cell r="J379">
            <v>18517766.199999999</v>
          </cell>
          <cell r="K379">
            <v>44616</v>
          </cell>
          <cell r="L379">
            <v>3562</v>
          </cell>
        </row>
        <row r="380">
          <cell r="A380" t="str">
            <v>DBL</v>
          </cell>
          <cell r="B380" t="str">
            <v>EQ</v>
          </cell>
          <cell r="C380">
            <v>258</v>
          </cell>
          <cell r="D380">
            <v>259.75</v>
          </cell>
          <cell r="E380">
            <v>238.05</v>
          </cell>
          <cell r="F380">
            <v>239.8</v>
          </cell>
          <cell r="G380">
            <v>240.6</v>
          </cell>
          <cell r="H380">
            <v>268.35000000000002</v>
          </cell>
          <cell r="I380">
            <v>1218805</v>
          </cell>
          <cell r="J380">
            <v>304320032.25</v>
          </cell>
          <cell r="K380">
            <v>44616</v>
          </cell>
          <cell r="L380">
            <v>21788</v>
          </cell>
        </row>
        <row r="381">
          <cell r="A381" t="str">
            <v>DBREALTY</v>
          </cell>
          <cell r="B381" t="str">
            <v>BE</v>
          </cell>
          <cell r="C381">
            <v>89.25</v>
          </cell>
          <cell r="D381">
            <v>89.25</v>
          </cell>
          <cell r="E381">
            <v>89.25</v>
          </cell>
          <cell r="F381">
            <v>89.25</v>
          </cell>
          <cell r="G381">
            <v>89.25</v>
          </cell>
          <cell r="H381">
            <v>93.9</v>
          </cell>
          <cell r="I381">
            <v>71132</v>
          </cell>
          <cell r="J381">
            <v>6348531</v>
          </cell>
          <cell r="K381">
            <v>44616</v>
          </cell>
          <cell r="L381">
            <v>761</v>
          </cell>
        </row>
        <row r="382">
          <cell r="A382" t="str">
            <v>DBSTOCKBRO</v>
          </cell>
          <cell r="B382" t="str">
            <v>BE</v>
          </cell>
          <cell r="C382">
            <v>24.9</v>
          </cell>
          <cell r="D382">
            <v>25.45</v>
          </cell>
          <cell r="E382">
            <v>23.75</v>
          </cell>
          <cell r="F382">
            <v>24.05</v>
          </cell>
          <cell r="G382">
            <v>25.45</v>
          </cell>
          <cell r="H382">
            <v>25</v>
          </cell>
          <cell r="I382">
            <v>12461</v>
          </cell>
          <cell r="J382">
            <v>300106.5</v>
          </cell>
          <cell r="K382">
            <v>44616</v>
          </cell>
          <cell r="L382">
            <v>134</v>
          </cell>
        </row>
        <row r="383">
          <cell r="A383" t="str">
            <v>DCAL</v>
          </cell>
          <cell r="B383" t="str">
            <v>EQ</v>
          </cell>
          <cell r="C383">
            <v>165</v>
          </cell>
          <cell r="D383">
            <v>168.05</v>
          </cell>
          <cell r="E383">
            <v>151</v>
          </cell>
          <cell r="F383">
            <v>153.25</v>
          </cell>
          <cell r="G383">
            <v>154.9</v>
          </cell>
          <cell r="H383">
            <v>172.1</v>
          </cell>
          <cell r="I383">
            <v>665360</v>
          </cell>
          <cell r="J383">
            <v>106089291.90000001</v>
          </cell>
          <cell r="K383">
            <v>44616</v>
          </cell>
          <cell r="L383">
            <v>11156</v>
          </cell>
        </row>
        <row r="384">
          <cell r="A384" t="str">
            <v>DCBBANK</v>
          </cell>
          <cell r="B384" t="str">
            <v>EQ</v>
          </cell>
          <cell r="C384">
            <v>69</v>
          </cell>
          <cell r="D384">
            <v>71.599999999999994</v>
          </cell>
          <cell r="E384">
            <v>67.849999999999994</v>
          </cell>
          <cell r="F384">
            <v>68.95</v>
          </cell>
          <cell r="G384">
            <v>68.8</v>
          </cell>
          <cell r="H384">
            <v>72.2</v>
          </cell>
          <cell r="I384">
            <v>1807395</v>
          </cell>
          <cell r="J384">
            <v>126197217.7</v>
          </cell>
          <cell r="K384">
            <v>44616</v>
          </cell>
          <cell r="L384">
            <v>11450</v>
          </cell>
        </row>
        <row r="385">
          <cell r="A385" t="str">
            <v>DCM</v>
          </cell>
          <cell r="B385" t="str">
            <v>EQ</v>
          </cell>
          <cell r="C385">
            <v>104.6</v>
          </cell>
          <cell r="D385">
            <v>104.6</v>
          </cell>
          <cell r="E385">
            <v>91.5</v>
          </cell>
          <cell r="F385">
            <v>91.55</v>
          </cell>
          <cell r="G385">
            <v>91.5</v>
          </cell>
          <cell r="H385">
            <v>101.65</v>
          </cell>
          <cell r="I385">
            <v>24830</v>
          </cell>
          <cell r="J385">
            <v>2395287.0499999998</v>
          </cell>
          <cell r="K385">
            <v>44616</v>
          </cell>
          <cell r="L385">
            <v>943</v>
          </cell>
        </row>
        <row r="386">
          <cell r="A386" t="str">
            <v>DCMNVL</v>
          </cell>
          <cell r="B386" t="str">
            <v>EQ</v>
          </cell>
          <cell r="C386">
            <v>240.05</v>
          </cell>
          <cell r="D386">
            <v>248</v>
          </cell>
          <cell r="E386">
            <v>239.55</v>
          </cell>
          <cell r="F386">
            <v>239.55</v>
          </cell>
          <cell r="G386">
            <v>239.55</v>
          </cell>
          <cell r="H386">
            <v>252.15</v>
          </cell>
          <cell r="I386">
            <v>35376</v>
          </cell>
          <cell r="J386">
            <v>8542265.5500000007</v>
          </cell>
          <cell r="K386">
            <v>44616</v>
          </cell>
          <cell r="L386">
            <v>974</v>
          </cell>
        </row>
        <row r="387">
          <cell r="A387" t="str">
            <v>DCMSHRIRAM</v>
          </cell>
          <cell r="B387" t="str">
            <v>EQ</v>
          </cell>
          <cell r="C387">
            <v>952</v>
          </cell>
          <cell r="D387">
            <v>981</v>
          </cell>
          <cell r="E387">
            <v>922.7</v>
          </cell>
          <cell r="F387">
            <v>937.95</v>
          </cell>
          <cell r="G387">
            <v>939</v>
          </cell>
          <cell r="H387">
            <v>985.1</v>
          </cell>
          <cell r="I387">
            <v>105061</v>
          </cell>
          <cell r="J387">
            <v>99109399.75</v>
          </cell>
          <cell r="K387">
            <v>44616</v>
          </cell>
          <cell r="L387">
            <v>8820</v>
          </cell>
        </row>
        <row r="388">
          <cell r="A388" t="str">
            <v>DCMSRIND</v>
          </cell>
          <cell r="B388" t="str">
            <v>EQ</v>
          </cell>
          <cell r="C388">
            <v>93</v>
          </cell>
          <cell r="D388">
            <v>95.25</v>
          </cell>
          <cell r="E388">
            <v>81</v>
          </cell>
          <cell r="F388">
            <v>85.2</v>
          </cell>
          <cell r="G388">
            <v>86.4</v>
          </cell>
          <cell r="H388">
            <v>96.65</v>
          </cell>
          <cell r="I388">
            <v>516769</v>
          </cell>
          <cell r="J388">
            <v>46217308.75</v>
          </cell>
          <cell r="K388">
            <v>44616</v>
          </cell>
          <cell r="L388">
            <v>9430</v>
          </cell>
        </row>
        <row r="389">
          <cell r="A389" t="str">
            <v>DCW</v>
          </cell>
          <cell r="B389" t="str">
            <v>EQ</v>
          </cell>
          <cell r="C389">
            <v>38.5</v>
          </cell>
          <cell r="D389">
            <v>38.9</v>
          </cell>
          <cell r="E389">
            <v>38</v>
          </cell>
          <cell r="F389">
            <v>38</v>
          </cell>
          <cell r="G389">
            <v>38</v>
          </cell>
          <cell r="H389">
            <v>40</v>
          </cell>
          <cell r="I389">
            <v>390240</v>
          </cell>
          <cell r="J389">
            <v>14889615.25</v>
          </cell>
          <cell r="K389">
            <v>44616</v>
          </cell>
          <cell r="L389">
            <v>1699</v>
          </cell>
        </row>
        <row r="390">
          <cell r="A390" t="str">
            <v>DECCANCE</v>
          </cell>
          <cell r="B390" t="str">
            <v>EQ</v>
          </cell>
          <cell r="C390">
            <v>546</v>
          </cell>
          <cell r="D390">
            <v>549.95000000000005</v>
          </cell>
          <cell r="E390">
            <v>510</v>
          </cell>
          <cell r="F390">
            <v>518.70000000000005</v>
          </cell>
          <cell r="G390">
            <v>518.35</v>
          </cell>
          <cell r="H390">
            <v>560.6</v>
          </cell>
          <cell r="I390">
            <v>37855</v>
          </cell>
          <cell r="J390">
            <v>20060959.449999999</v>
          </cell>
          <cell r="K390">
            <v>44616</v>
          </cell>
          <cell r="L390">
            <v>2867</v>
          </cell>
        </row>
        <row r="391">
          <cell r="A391" t="str">
            <v>DEEPAKFERT</v>
          </cell>
          <cell r="B391" t="str">
            <v>EQ</v>
          </cell>
          <cell r="C391">
            <v>513.15</v>
          </cell>
          <cell r="D391">
            <v>544</v>
          </cell>
          <cell r="E391">
            <v>512.45000000000005</v>
          </cell>
          <cell r="F391">
            <v>513.4</v>
          </cell>
          <cell r="G391">
            <v>512.45000000000005</v>
          </cell>
          <cell r="H391">
            <v>539.4</v>
          </cell>
          <cell r="I391">
            <v>801326</v>
          </cell>
          <cell r="J391">
            <v>421321542.80000001</v>
          </cell>
          <cell r="K391">
            <v>44616</v>
          </cell>
          <cell r="L391">
            <v>25723</v>
          </cell>
        </row>
        <row r="392">
          <cell r="A392" t="str">
            <v>DEEPAKNTR</v>
          </cell>
          <cell r="B392" t="str">
            <v>EQ</v>
          </cell>
          <cell r="C392">
            <v>1930</v>
          </cell>
          <cell r="D392">
            <v>1974.5</v>
          </cell>
          <cell r="E392">
            <v>1842.55</v>
          </cell>
          <cell r="F392">
            <v>1855.35</v>
          </cell>
          <cell r="G392">
            <v>1862</v>
          </cell>
          <cell r="H392">
            <v>2014.4</v>
          </cell>
          <cell r="I392">
            <v>1369200</v>
          </cell>
          <cell r="J392">
            <v>2612460014.5500002</v>
          </cell>
          <cell r="K392">
            <v>44616</v>
          </cell>
          <cell r="L392">
            <v>137344</v>
          </cell>
        </row>
        <row r="393">
          <cell r="A393" t="str">
            <v>DEEPENR</v>
          </cell>
          <cell r="B393" t="str">
            <v>EQ</v>
          </cell>
          <cell r="C393">
            <v>39.9</v>
          </cell>
          <cell r="D393">
            <v>39.9</v>
          </cell>
          <cell r="E393">
            <v>36.4</v>
          </cell>
          <cell r="F393">
            <v>37.549999999999997</v>
          </cell>
          <cell r="G393">
            <v>37.549999999999997</v>
          </cell>
          <cell r="H393">
            <v>40.4</v>
          </cell>
          <cell r="I393">
            <v>59090</v>
          </cell>
          <cell r="J393">
            <v>2269331.1</v>
          </cell>
          <cell r="K393">
            <v>44616</v>
          </cell>
          <cell r="L393">
            <v>699</v>
          </cell>
        </row>
        <row r="394">
          <cell r="A394" t="str">
            <v>DEEPINDS</v>
          </cell>
          <cell r="B394" t="str">
            <v>EQ</v>
          </cell>
          <cell r="C394">
            <v>173.6</v>
          </cell>
          <cell r="D394">
            <v>177.5</v>
          </cell>
          <cell r="E394">
            <v>165.5</v>
          </cell>
          <cell r="F394">
            <v>168.9</v>
          </cell>
          <cell r="G394">
            <v>167.05</v>
          </cell>
          <cell r="H394">
            <v>183.55</v>
          </cell>
          <cell r="I394">
            <v>134734</v>
          </cell>
          <cell r="J394">
            <v>23112557.25</v>
          </cell>
          <cell r="K394">
            <v>44616</v>
          </cell>
          <cell r="L394">
            <v>5386</v>
          </cell>
        </row>
        <row r="395">
          <cell r="A395" t="str">
            <v>DELPHIFX</v>
          </cell>
          <cell r="B395" t="str">
            <v>EQ</v>
          </cell>
          <cell r="C395">
            <v>430.2</v>
          </cell>
          <cell r="D395">
            <v>450</v>
          </cell>
          <cell r="E395">
            <v>420</v>
          </cell>
          <cell r="F395">
            <v>425</v>
          </cell>
          <cell r="G395">
            <v>425</v>
          </cell>
          <cell r="H395">
            <v>440.9</v>
          </cell>
          <cell r="I395">
            <v>2979</v>
          </cell>
          <cell r="J395">
            <v>1286801.75</v>
          </cell>
          <cell r="K395">
            <v>44616</v>
          </cell>
          <cell r="L395">
            <v>199</v>
          </cell>
        </row>
        <row r="396">
          <cell r="A396" t="str">
            <v>DELTACORP</v>
          </cell>
          <cell r="B396" t="str">
            <v>EQ</v>
          </cell>
          <cell r="C396">
            <v>256</v>
          </cell>
          <cell r="D396">
            <v>263.95</v>
          </cell>
          <cell r="E396">
            <v>242.4</v>
          </cell>
          <cell r="F396">
            <v>244.65</v>
          </cell>
          <cell r="G396">
            <v>243.9</v>
          </cell>
          <cell r="H396">
            <v>268</v>
          </cell>
          <cell r="I396">
            <v>7105332</v>
          </cell>
          <cell r="J396">
            <v>1789345183.9000001</v>
          </cell>
          <cell r="K396">
            <v>44616</v>
          </cell>
          <cell r="L396">
            <v>53455</v>
          </cell>
        </row>
        <row r="397">
          <cell r="A397" t="str">
            <v>DELTAMAGNT</v>
          </cell>
          <cell r="B397" t="str">
            <v>EQ</v>
          </cell>
          <cell r="C397">
            <v>60</v>
          </cell>
          <cell r="D397">
            <v>64</v>
          </cell>
          <cell r="E397">
            <v>58.1</v>
          </cell>
          <cell r="F397">
            <v>58.85</v>
          </cell>
          <cell r="G397">
            <v>59</v>
          </cell>
          <cell r="H397">
            <v>64.400000000000006</v>
          </cell>
          <cell r="I397">
            <v>14611</v>
          </cell>
          <cell r="J397">
            <v>886545.05</v>
          </cell>
          <cell r="K397">
            <v>44616</v>
          </cell>
          <cell r="L397">
            <v>451</v>
          </cell>
        </row>
        <row r="398">
          <cell r="A398" t="str">
            <v>DEN</v>
          </cell>
          <cell r="B398" t="str">
            <v>EQ</v>
          </cell>
          <cell r="C398">
            <v>37.049999999999997</v>
          </cell>
          <cell r="D398">
            <v>38.450000000000003</v>
          </cell>
          <cell r="E398">
            <v>35</v>
          </cell>
          <cell r="F398">
            <v>35.450000000000003</v>
          </cell>
          <cell r="G398">
            <v>35.700000000000003</v>
          </cell>
          <cell r="H398">
            <v>39.700000000000003</v>
          </cell>
          <cell r="I398">
            <v>1953341</v>
          </cell>
          <cell r="J398">
            <v>71738854.549999997</v>
          </cell>
          <cell r="K398">
            <v>44616</v>
          </cell>
          <cell r="L398">
            <v>8023</v>
          </cell>
        </row>
        <row r="399">
          <cell r="A399" t="str">
            <v>DENORA</v>
          </cell>
          <cell r="B399" t="str">
            <v>BE</v>
          </cell>
          <cell r="C399">
            <v>400</v>
          </cell>
          <cell r="D399">
            <v>409.95</v>
          </cell>
          <cell r="E399">
            <v>389.5</v>
          </cell>
          <cell r="F399">
            <v>389.5</v>
          </cell>
          <cell r="G399">
            <v>389.5</v>
          </cell>
          <cell r="H399">
            <v>410</v>
          </cell>
          <cell r="I399">
            <v>6366</v>
          </cell>
          <cell r="J399">
            <v>2490064.2000000002</v>
          </cell>
          <cell r="K399">
            <v>44616</v>
          </cell>
          <cell r="L399">
            <v>140</v>
          </cell>
        </row>
        <row r="400">
          <cell r="A400" t="str">
            <v>DEVIT</v>
          </cell>
          <cell r="B400" t="str">
            <v>EQ</v>
          </cell>
          <cell r="C400">
            <v>107.8</v>
          </cell>
          <cell r="D400">
            <v>107.8</v>
          </cell>
          <cell r="E400">
            <v>107.8</v>
          </cell>
          <cell r="F400">
            <v>107.8</v>
          </cell>
          <cell r="G400">
            <v>107.8</v>
          </cell>
          <cell r="H400">
            <v>113.45</v>
          </cell>
          <cell r="I400">
            <v>82</v>
          </cell>
          <cell r="J400">
            <v>8839.6</v>
          </cell>
          <cell r="K400">
            <v>44616</v>
          </cell>
          <cell r="L400">
            <v>5</v>
          </cell>
        </row>
        <row r="401">
          <cell r="A401" t="str">
            <v>DEVYANI</v>
          </cell>
          <cell r="B401" t="str">
            <v>EQ</v>
          </cell>
          <cell r="C401">
            <v>149</v>
          </cell>
          <cell r="D401">
            <v>151.85</v>
          </cell>
          <cell r="E401">
            <v>141</v>
          </cell>
          <cell r="F401">
            <v>144.65</v>
          </cell>
          <cell r="G401">
            <v>148.05000000000001</v>
          </cell>
          <cell r="H401">
            <v>155.55000000000001</v>
          </cell>
          <cell r="I401">
            <v>4579487</v>
          </cell>
          <cell r="J401">
            <v>675613542.60000002</v>
          </cell>
          <cell r="K401">
            <v>44616</v>
          </cell>
          <cell r="L401">
            <v>53472</v>
          </cell>
        </row>
        <row r="402">
          <cell r="A402" t="str">
            <v>DFMFOODS</v>
          </cell>
          <cell r="B402" t="str">
            <v>EQ</v>
          </cell>
          <cell r="C402">
            <v>257</v>
          </cell>
          <cell r="D402">
            <v>269.35000000000002</v>
          </cell>
          <cell r="E402">
            <v>245.8</v>
          </cell>
          <cell r="F402">
            <v>253.85</v>
          </cell>
          <cell r="G402">
            <v>254</v>
          </cell>
          <cell r="H402">
            <v>271.45</v>
          </cell>
          <cell r="I402">
            <v>121014</v>
          </cell>
          <cell r="J402">
            <v>31021341.800000001</v>
          </cell>
          <cell r="K402">
            <v>44616</v>
          </cell>
          <cell r="L402">
            <v>6329</v>
          </cell>
        </row>
        <row r="403">
          <cell r="A403" t="str">
            <v>DHAMPURSUG</v>
          </cell>
          <cell r="B403" t="str">
            <v>EQ</v>
          </cell>
          <cell r="C403">
            <v>365</v>
          </cell>
          <cell r="D403">
            <v>379</v>
          </cell>
          <cell r="E403">
            <v>342</v>
          </cell>
          <cell r="F403">
            <v>346.5</v>
          </cell>
          <cell r="G403">
            <v>345</v>
          </cell>
          <cell r="H403">
            <v>387.35</v>
          </cell>
          <cell r="I403">
            <v>982546</v>
          </cell>
          <cell r="J403">
            <v>357520177.85000002</v>
          </cell>
          <cell r="K403">
            <v>44616</v>
          </cell>
          <cell r="L403">
            <v>21738</v>
          </cell>
        </row>
        <row r="404">
          <cell r="A404" t="str">
            <v>DHANBANK</v>
          </cell>
          <cell r="B404" t="str">
            <v>EQ</v>
          </cell>
          <cell r="C404">
            <v>12.9</v>
          </cell>
          <cell r="D404">
            <v>12.9</v>
          </cell>
          <cell r="E404">
            <v>11.8</v>
          </cell>
          <cell r="F404">
            <v>12</v>
          </cell>
          <cell r="G404">
            <v>12.1</v>
          </cell>
          <cell r="H404">
            <v>13.1</v>
          </cell>
          <cell r="I404">
            <v>841711</v>
          </cell>
          <cell r="J404">
            <v>10478707.6</v>
          </cell>
          <cell r="K404">
            <v>44616</v>
          </cell>
          <cell r="L404">
            <v>2256</v>
          </cell>
        </row>
        <row r="405">
          <cell r="A405" t="str">
            <v>DHANI</v>
          </cell>
          <cell r="B405" t="str">
            <v>EQ</v>
          </cell>
          <cell r="C405">
            <v>67.05</v>
          </cell>
          <cell r="D405">
            <v>72.3</v>
          </cell>
          <cell r="E405">
            <v>67.05</v>
          </cell>
          <cell r="F405">
            <v>67.05</v>
          </cell>
          <cell r="G405">
            <v>67.05</v>
          </cell>
          <cell r="H405">
            <v>74.5</v>
          </cell>
          <cell r="I405">
            <v>28933761</v>
          </cell>
          <cell r="J405">
            <v>1983549354.8499999</v>
          </cell>
          <cell r="K405">
            <v>44616</v>
          </cell>
          <cell r="L405">
            <v>79452</v>
          </cell>
        </row>
        <row r="406">
          <cell r="A406" t="str">
            <v>DHANUKA</v>
          </cell>
          <cell r="B406" t="str">
            <v>EQ</v>
          </cell>
          <cell r="C406">
            <v>665</v>
          </cell>
          <cell r="D406">
            <v>734</v>
          </cell>
          <cell r="E406">
            <v>662.75</v>
          </cell>
          <cell r="F406">
            <v>711.1</v>
          </cell>
          <cell r="G406">
            <v>705</v>
          </cell>
          <cell r="H406">
            <v>681.5</v>
          </cell>
          <cell r="I406">
            <v>234660</v>
          </cell>
          <cell r="J406">
            <v>164024250.94999999</v>
          </cell>
          <cell r="K406">
            <v>44616</v>
          </cell>
          <cell r="L406">
            <v>16483</v>
          </cell>
        </row>
        <row r="407">
          <cell r="A407" t="str">
            <v>DHARAMSI</v>
          </cell>
          <cell r="B407" t="str">
            <v>EQ</v>
          </cell>
          <cell r="C407">
            <v>350</v>
          </cell>
          <cell r="D407">
            <v>363.7</v>
          </cell>
          <cell r="E407">
            <v>337.65</v>
          </cell>
          <cell r="F407">
            <v>343.05</v>
          </cell>
          <cell r="G407">
            <v>346.15</v>
          </cell>
          <cell r="H407">
            <v>370.6</v>
          </cell>
          <cell r="I407">
            <v>46785</v>
          </cell>
          <cell r="J407">
            <v>16350113.65</v>
          </cell>
          <cell r="K407">
            <v>44616</v>
          </cell>
          <cell r="L407">
            <v>3125</v>
          </cell>
        </row>
        <row r="408">
          <cell r="A408" t="str">
            <v>DHARSUGAR</v>
          </cell>
          <cell r="B408" t="str">
            <v>BE</v>
          </cell>
          <cell r="C408">
            <v>18.5</v>
          </cell>
          <cell r="D408">
            <v>18.5</v>
          </cell>
          <cell r="E408">
            <v>16.899999999999999</v>
          </cell>
          <cell r="F408">
            <v>16.899999999999999</v>
          </cell>
          <cell r="G408">
            <v>16.899999999999999</v>
          </cell>
          <cell r="H408">
            <v>17.75</v>
          </cell>
          <cell r="I408">
            <v>14203</v>
          </cell>
          <cell r="J408">
            <v>240591.25</v>
          </cell>
          <cell r="K408">
            <v>44616</v>
          </cell>
          <cell r="L408">
            <v>126</v>
          </cell>
        </row>
        <row r="409">
          <cell r="A409" t="str">
            <v>DHRUV</v>
          </cell>
          <cell r="B409" t="str">
            <v>EQ</v>
          </cell>
          <cell r="C409">
            <v>53</v>
          </cell>
          <cell r="D409">
            <v>53</v>
          </cell>
          <cell r="E409">
            <v>49.05</v>
          </cell>
          <cell r="F409">
            <v>49.05</v>
          </cell>
          <cell r="G409">
            <v>49.05</v>
          </cell>
          <cell r="H409">
            <v>54.5</v>
          </cell>
          <cell r="I409">
            <v>50359</v>
          </cell>
          <cell r="J409">
            <v>2516369.6</v>
          </cell>
          <cell r="K409">
            <v>44616</v>
          </cell>
          <cell r="L409">
            <v>822</v>
          </cell>
        </row>
        <row r="410">
          <cell r="A410" t="str">
            <v>DHUNINV</v>
          </cell>
          <cell r="B410" t="str">
            <v>EQ</v>
          </cell>
          <cell r="C410">
            <v>630</v>
          </cell>
          <cell r="D410">
            <v>630</v>
          </cell>
          <cell r="E410">
            <v>575.5</v>
          </cell>
          <cell r="F410">
            <v>585.54999999999995</v>
          </cell>
          <cell r="G410">
            <v>580.04999999999995</v>
          </cell>
          <cell r="H410">
            <v>644.9</v>
          </cell>
          <cell r="I410">
            <v>3353</v>
          </cell>
          <cell r="J410">
            <v>2007650.05</v>
          </cell>
          <cell r="K410">
            <v>44616</v>
          </cell>
          <cell r="L410">
            <v>410</v>
          </cell>
        </row>
        <row r="411">
          <cell r="A411" t="str">
            <v>DIAMONDYD</v>
          </cell>
          <cell r="B411" t="str">
            <v>EQ</v>
          </cell>
          <cell r="C411">
            <v>730</v>
          </cell>
          <cell r="D411">
            <v>751.9</v>
          </cell>
          <cell r="E411">
            <v>711.1</v>
          </cell>
          <cell r="F411">
            <v>720.9</v>
          </cell>
          <cell r="G411">
            <v>716</v>
          </cell>
          <cell r="H411">
            <v>762.05</v>
          </cell>
          <cell r="I411">
            <v>22574</v>
          </cell>
          <cell r="J411">
            <v>16485922.6</v>
          </cell>
          <cell r="K411">
            <v>44616</v>
          </cell>
          <cell r="L411">
            <v>1489</v>
          </cell>
        </row>
        <row r="412">
          <cell r="A412" t="str">
            <v>DICIND</v>
          </cell>
          <cell r="B412" t="str">
            <v>EQ</v>
          </cell>
          <cell r="C412">
            <v>391.4</v>
          </cell>
          <cell r="D412">
            <v>391.4</v>
          </cell>
          <cell r="E412">
            <v>340.2</v>
          </cell>
          <cell r="F412">
            <v>349.45</v>
          </cell>
          <cell r="G412">
            <v>346.6</v>
          </cell>
          <cell r="H412">
            <v>391.4</v>
          </cell>
          <cell r="I412">
            <v>11155</v>
          </cell>
          <cell r="J412">
            <v>4005560.7</v>
          </cell>
          <cell r="K412">
            <v>44616</v>
          </cell>
          <cell r="L412">
            <v>792</v>
          </cell>
        </row>
        <row r="413">
          <cell r="A413" t="str">
            <v>DIGISPICE</v>
          </cell>
          <cell r="B413" t="str">
            <v>EQ</v>
          </cell>
          <cell r="C413">
            <v>32.700000000000003</v>
          </cell>
          <cell r="D413">
            <v>34.6</v>
          </cell>
          <cell r="E413">
            <v>32.299999999999997</v>
          </cell>
          <cell r="F413">
            <v>32.299999999999997</v>
          </cell>
          <cell r="G413">
            <v>32.299999999999997</v>
          </cell>
          <cell r="H413">
            <v>35.85</v>
          </cell>
          <cell r="I413">
            <v>237894</v>
          </cell>
          <cell r="J413">
            <v>7829860.2000000002</v>
          </cell>
          <cell r="K413">
            <v>44616</v>
          </cell>
          <cell r="L413">
            <v>1358</v>
          </cell>
        </row>
        <row r="414">
          <cell r="A414" t="str">
            <v>DIGJAMLMTD</v>
          </cell>
          <cell r="B414" t="str">
            <v>EQ</v>
          </cell>
          <cell r="C414">
            <v>149.55000000000001</v>
          </cell>
          <cell r="D414">
            <v>156.44999999999999</v>
          </cell>
          <cell r="E414">
            <v>149.55000000000001</v>
          </cell>
          <cell r="F414">
            <v>149.55000000000001</v>
          </cell>
          <cell r="G414">
            <v>149.55000000000001</v>
          </cell>
          <cell r="H414">
            <v>157.4</v>
          </cell>
          <cell r="I414">
            <v>5088</v>
          </cell>
          <cell r="J414">
            <v>763356.8</v>
          </cell>
          <cell r="K414">
            <v>44616</v>
          </cell>
          <cell r="L414">
            <v>237</v>
          </cell>
        </row>
        <row r="415">
          <cell r="A415" t="str">
            <v>DISHTV</v>
          </cell>
          <cell r="B415" t="str">
            <v>EQ</v>
          </cell>
          <cell r="C415">
            <v>14.1</v>
          </cell>
          <cell r="D415">
            <v>14.8</v>
          </cell>
          <cell r="E415">
            <v>13.7</v>
          </cell>
          <cell r="F415">
            <v>13.85</v>
          </cell>
          <cell r="G415">
            <v>13.9</v>
          </cell>
          <cell r="H415">
            <v>15.15</v>
          </cell>
          <cell r="I415">
            <v>4339590</v>
          </cell>
          <cell r="J415">
            <v>61973290.399999999</v>
          </cell>
          <cell r="K415">
            <v>44616</v>
          </cell>
          <cell r="L415">
            <v>5242</v>
          </cell>
        </row>
        <row r="416">
          <cell r="A416" t="str">
            <v>DIVISLAB</v>
          </cell>
          <cell r="B416" t="str">
            <v>EQ</v>
          </cell>
          <cell r="C416">
            <v>4100</v>
          </cell>
          <cell r="D416">
            <v>4130.8999999999996</v>
          </cell>
          <cell r="E416">
            <v>3916.6</v>
          </cell>
          <cell r="F416">
            <v>3936.65</v>
          </cell>
          <cell r="G416">
            <v>3934.95</v>
          </cell>
          <cell r="H416">
            <v>4181.6000000000004</v>
          </cell>
          <cell r="I416">
            <v>723045</v>
          </cell>
          <cell r="J416">
            <v>2905162622.0999999</v>
          </cell>
          <cell r="K416">
            <v>44616</v>
          </cell>
          <cell r="L416">
            <v>85104</v>
          </cell>
        </row>
        <row r="417">
          <cell r="A417" t="str">
            <v>DIXON</v>
          </cell>
          <cell r="B417" t="str">
            <v>EQ</v>
          </cell>
          <cell r="C417">
            <v>4095</v>
          </cell>
          <cell r="D417">
            <v>4158.8500000000004</v>
          </cell>
          <cell r="E417">
            <v>4002</v>
          </cell>
          <cell r="F417">
            <v>4049.6</v>
          </cell>
          <cell r="G417">
            <v>4060</v>
          </cell>
          <cell r="H417">
            <v>4237.45</v>
          </cell>
          <cell r="I417">
            <v>544656</v>
          </cell>
          <cell r="J417">
            <v>2216931004.0999999</v>
          </cell>
          <cell r="K417">
            <v>44616</v>
          </cell>
          <cell r="L417">
            <v>52628</v>
          </cell>
        </row>
        <row r="418">
          <cell r="A418" t="str">
            <v>DLF</v>
          </cell>
          <cell r="B418" t="str">
            <v>EQ</v>
          </cell>
          <cell r="C418">
            <v>325.5</v>
          </cell>
          <cell r="D418">
            <v>339.45</v>
          </cell>
          <cell r="E418">
            <v>318.05</v>
          </cell>
          <cell r="F418">
            <v>320.5</v>
          </cell>
          <cell r="G418">
            <v>319.14999999999998</v>
          </cell>
          <cell r="H418">
            <v>344.2</v>
          </cell>
          <cell r="I418">
            <v>15926498</v>
          </cell>
          <cell r="J418">
            <v>5224069210.1499996</v>
          </cell>
          <cell r="K418">
            <v>44616</v>
          </cell>
          <cell r="L418">
            <v>160465</v>
          </cell>
        </row>
        <row r="419">
          <cell r="A419" t="str">
            <v>DLINKINDIA</v>
          </cell>
          <cell r="B419" t="str">
            <v>EQ</v>
          </cell>
          <cell r="C419">
            <v>136.55000000000001</v>
          </cell>
          <cell r="D419">
            <v>140</v>
          </cell>
          <cell r="E419">
            <v>129.65</v>
          </cell>
          <cell r="F419">
            <v>131.94999999999999</v>
          </cell>
          <cell r="G419">
            <v>129.65</v>
          </cell>
          <cell r="H419">
            <v>143.30000000000001</v>
          </cell>
          <cell r="I419">
            <v>335534</v>
          </cell>
          <cell r="J419">
            <v>45110650.600000001</v>
          </cell>
          <cell r="K419">
            <v>44616</v>
          </cell>
          <cell r="L419">
            <v>7391</v>
          </cell>
        </row>
        <row r="420">
          <cell r="A420" t="str">
            <v>DMART</v>
          </cell>
          <cell r="B420" t="str">
            <v>EQ</v>
          </cell>
          <cell r="C420">
            <v>3993.85</v>
          </cell>
          <cell r="D420">
            <v>4131.95</v>
          </cell>
          <cell r="E420">
            <v>3947.85</v>
          </cell>
          <cell r="F420">
            <v>4014.65</v>
          </cell>
          <cell r="G420">
            <v>3980</v>
          </cell>
          <cell r="H420">
            <v>4193.45</v>
          </cell>
          <cell r="I420">
            <v>552288</v>
          </cell>
          <cell r="J420">
            <v>2241956201.25</v>
          </cell>
          <cell r="K420">
            <v>44616</v>
          </cell>
          <cell r="L420">
            <v>71749</v>
          </cell>
        </row>
        <row r="421">
          <cell r="A421" t="str">
            <v>DNAMEDIA</v>
          </cell>
          <cell r="B421" t="str">
            <v>BE</v>
          </cell>
          <cell r="C421">
            <v>1.95</v>
          </cell>
          <cell r="D421">
            <v>1.95</v>
          </cell>
          <cell r="E421">
            <v>1.9</v>
          </cell>
          <cell r="F421">
            <v>1.9</v>
          </cell>
          <cell r="G421">
            <v>1.9</v>
          </cell>
          <cell r="H421">
            <v>2</v>
          </cell>
          <cell r="I421">
            <v>51071</v>
          </cell>
          <cell r="J421">
            <v>97088.45</v>
          </cell>
          <cell r="K421">
            <v>44616</v>
          </cell>
          <cell r="L421">
            <v>31</v>
          </cell>
        </row>
        <row r="422">
          <cell r="A422" t="str">
            <v>DODLA</v>
          </cell>
          <cell r="B422" t="str">
            <v>EQ</v>
          </cell>
          <cell r="C422">
            <v>415</v>
          </cell>
          <cell r="D422">
            <v>455.95</v>
          </cell>
          <cell r="E422">
            <v>407.6</v>
          </cell>
          <cell r="F422">
            <v>411.85</v>
          </cell>
          <cell r="G422">
            <v>414.95</v>
          </cell>
          <cell r="H422">
            <v>437.35</v>
          </cell>
          <cell r="I422">
            <v>24820</v>
          </cell>
          <cell r="J422">
            <v>10440715.550000001</v>
          </cell>
          <cell r="K422">
            <v>44616</v>
          </cell>
          <cell r="L422">
            <v>2233</v>
          </cell>
        </row>
        <row r="423">
          <cell r="A423" t="str">
            <v>DOLATALGO</v>
          </cell>
          <cell r="B423" t="str">
            <v>EQ</v>
          </cell>
          <cell r="C423">
            <v>77.099999999999994</v>
          </cell>
          <cell r="D423">
            <v>78.099999999999994</v>
          </cell>
          <cell r="E423">
            <v>70.95</v>
          </cell>
          <cell r="F423">
            <v>72</v>
          </cell>
          <cell r="G423">
            <v>71</v>
          </cell>
          <cell r="H423">
            <v>79.2</v>
          </cell>
          <cell r="I423">
            <v>229930</v>
          </cell>
          <cell r="J423">
            <v>17078217.800000001</v>
          </cell>
          <cell r="K423">
            <v>44616</v>
          </cell>
          <cell r="L423">
            <v>4396</v>
          </cell>
        </row>
        <row r="424">
          <cell r="A424" t="str">
            <v>DOLLAR</v>
          </cell>
          <cell r="B424" t="str">
            <v>EQ</v>
          </cell>
          <cell r="C424">
            <v>506.1</v>
          </cell>
          <cell r="D424">
            <v>519.29999999999995</v>
          </cell>
          <cell r="E424">
            <v>490</v>
          </cell>
          <cell r="F424">
            <v>495.65</v>
          </cell>
          <cell r="G424">
            <v>495.25</v>
          </cell>
          <cell r="H424">
            <v>534.4</v>
          </cell>
          <cell r="I424">
            <v>149289</v>
          </cell>
          <cell r="J424">
            <v>75298242.799999997</v>
          </cell>
          <cell r="K424">
            <v>44616</v>
          </cell>
          <cell r="L424">
            <v>9400</v>
          </cell>
        </row>
        <row r="425">
          <cell r="A425" t="str">
            <v>DONEAR</v>
          </cell>
          <cell r="B425" t="str">
            <v>EQ</v>
          </cell>
          <cell r="C425">
            <v>60</v>
          </cell>
          <cell r="D425">
            <v>60</v>
          </cell>
          <cell r="E425">
            <v>58.6</v>
          </cell>
          <cell r="F425">
            <v>58.6</v>
          </cell>
          <cell r="G425">
            <v>58.6</v>
          </cell>
          <cell r="H425">
            <v>61.65</v>
          </cell>
          <cell r="I425">
            <v>19880</v>
          </cell>
          <cell r="J425">
            <v>1168979.8999999999</v>
          </cell>
          <cell r="K425">
            <v>44616</v>
          </cell>
          <cell r="L425">
            <v>179</v>
          </cell>
        </row>
        <row r="426">
          <cell r="A426" t="str">
            <v>DPABHUSHAN</v>
          </cell>
          <cell r="B426" t="str">
            <v>EQ</v>
          </cell>
          <cell r="C426">
            <v>375</v>
          </cell>
          <cell r="D426">
            <v>377.85</v>
          </cell>
          <cell r="E426">
            <v>320.2</v>
          </cell>
          <cell r="F426">
            <v>362.55</v>
          </cell>
          <cell r="G426">
            <v>369.95</v>
          </cell>
          <cell r="H426">
            <v>383.85</v>
          </cell>
          <cell r="I426">
            <v>21235</v>
          </cell>
          <cell r="J426">
            <v>7594161.0999999996</v>
          </cell>
          <cell r="K426">
            <v>44616</v>
          </cell>
          <cell r="L426">
            <v>621</v>
          </cell>
        </row>
        <row r="427">
          <cell r="A427" t="str">
            <v>DPSCLTD</v>
          </cell>
          <cell r="B427" t="str">
            <v>EQ</v>
          </cell>
          <cell r="C427">
            <v>13.55</v>
          </cell>
          <cell r="D427">
            <v>13.85</v>
          </cell>
          <cell r="E427">
            <v>13.5</v>
          </cell>
          <cell r="F427">
            <v>13.5</v>
          </cell>
          <cell r="G427">
            <v>13.5</v>
          </cell>
          <cell r="H427">
            <v>14.2</v>
          </cell>
          <cell r="I427">
            <v>178817</v>
          </cell>
          <cell r="J427">
            <v>2424192.5</v>
          </cell>
          <cell r="K427">
            <v>44616</v>
          </cell>
          <cell r="L427">
            <v>1195</v>
          </cell>
        </row>
        <row r="428">
          <cell r="A428" t="str">
            <v>DPWIRES</v>
          </cell>
          <cell r="B428" t="str">
            <v>EQ</v>
          </cell>
          <cell r="C428">
            <v>308</v>
          </cell>
          <cell r="D428">
            <v>313</v>
          </cell>
          <cell r="E428">
            <v>297.2</v>
          </cell>
          <cell r="F428">
            <v>297.2</v>
          </cell>
          <cell r="G428">
            <v>297.2</v>
          </cell>
          <cell r="H428">
            <v>312.8</v>
          </cell>
          <cell r="I428">
            <v>18038</v>
          </cell>
          <cell r="J428">
            <v>5479174.2000000002</v>
          </cell>
          <cell r="K428">
            <v>44616</v>
          </cell>
          <cell r="L428">
            <v>468</v>
          </cell>
        </row>
        <row r="429">
          <cell r="A429" t="str">
            <v>DREDGECORP</v>
          </cell>
          <cell r="B429" t="str">
            <v>EQ</v>
          </cell>
          <cell r="C429">
            <v>312.64999999999998</v>
          </cell>
          <cell r="D429">
            <v>318.5</v>
          </cell>
          <cell r="E429">
            <v>295</v>
          </cell>
          <cell r="F429">
            <v>298.7</v>
          </cell>
          <cell r="G429">
            <v>298</v>
          </cell>
          <cell r="H429">
            <v>324.35000000000002</v>
          </cell>
          <cell r="I429">
            <v>107445</v>
          </cell>
          <cell r="J429">
            <v>32984957.600000001</v>
          </cell>
          <cell r="K429">
            <v>44616</v>
          </cell>
          <cell r="L429">
            <v>5665</v>
          </cell>
        </row>
        <row r="430">
          <cell r="A430" t="str">
            <v>DRREDDY</v>
          </cell>
          <cell r="B430" t="str">
            <v>EQ</v>
          </cell>
          <cell r="C430">
            <v>4050</v>
          </cell>
          <cell r="D430">
            <v>4149</v>
          </cell>
          <cell r="E430">
            <v>4049.95</v>
          </cell>
          <cell r="F430">
            <v>4092.5</v>
          </cell>
          <cell r="G430">
            <v>4083</v>
          </cell>
          <cell r="H430">
            <v>4200.95</v>
          </cell>
          <cell r="I430">
            <v>697127</v>
          </cell>
          <cell r="J430">
            <v>2850034937</v>
          </cell>
          <cell r="K430">
            <v>44616</v>
          </cell>
          <cell r="L430">
            <v>82004</v>
          </cell>
        </row>
        <row r="431">
          <cell r="A431" t="str">
            <v>DSPN50ETF</v>
          </cell>
          <cell r="B431" t="str">
            <v>EQ</v>
          </cell>
          <cell r="C431">
            <v>170.85</v>
          </cell>
          <cell r="D431">
            <v>170.85</v>
          </cell>
          <cell r="E431">
            <v>162</v>
          </cell>
          <cell r="F431">
            <v>164.35</v>
          </cell>
          <cell r="G431">
            <v>163</v>
          </cell>
          <cell r="H431">
            <v>170.97</v>
          </cell>
          <cell r="I431">
            <v>6996</v>
          </cell>
          <cell r="J431">
            <v>1156335.42</v>
          </cell>
          <cell r="K431">
            <v>44616</v>
          </cell>
          <cell r="L431">
            <v>76</v>
          </cell>
        </row>
        <row r="432">
          <cell r="A432" t="str">
            <v>DSPNEWETF</v>
          </cell>
          <cell r="B432" t="str">
            <v>EQ</v>
          </cell>
          <cell r="C432">
            <v>190</v>
          </cell>
          <cell r="D432">
            <v>190</v>
          </cell>
          <cell r="E432">
            <v>184.55</v>
          </cell>
          <cell r="F432">
            <v>185.35</v>
          </cell>
          <cell r="G432">
            <v>185</v>
          </cell>
          <cell r="H432">
            <v>193.16</v>
          </cell>
          <cell r="I432">
            <v>23156</v>
          </cell>
          <cell r="J432">
            <v>4342116.34</v>
          </cell>
          <cell r="K432">
            <v>44616</v>
          </cell>
          <cell r="L432">
            <v>360</v>
          </cell>
        </row>
        <row r="433">
          <cell r="A433" t="str">
            <v>DSPQ50ETF</v>
          </cell>
          <cell r="B433" t="str">
            <v>EQ</v>
          </cell>
          <cell r="C433">
            <v>162.5</v>
          </cell>
          <cell r="D433">
            <v>162.5</v>
          </cell>
          <cell r="E433">
            <v>155.1</v>
          </cell>
          <cell r="F433">
            <v>155.83000000000001</v>
          </cell>
          <cell r="G433">
            <v>156</v>
          </cell>
          <cell r="H433">
            <v>162.13999999999999</v>
          </cell>
          <cell r="I433">
            <v>38218</v>
          </cell>
          <cell r="J433">
            <v>6039787.8099999996</v>
          </cell>
          <cell r="K433">
            <v>44616</v>
          </cell>
          <cell r="L433">
            <v>419</v>
          </cell>
        </row>
        <row r="434">
          <cell r="A434" t="str">
            <v>DSSL</v>
          </cell>
          <cell r="B434" t="str">
            <v>EQ</v>
          </cell>
          <cell r="C434">
            <v>191.8</v>
          </cell>
          <cell r="D434">
            <v>199.9</v>
          </cell>
          <cell r="E434">
            <v>176.75</v>
          </cell>
          <cell r="F434">
            <v>180.15</v>
          </cell>
          <cell r="G434">
            <v>181</v>
          </cell>
          <cell r="H434">
            <v>207.15</v>
          </cell>
          <cell r="I434">
            <v>183328</v>
          </cell>
          <cell r="J434">
            <v>34453584.75</v>
          </cell>
          <cell r="K434">
            <v>44616</v>
          </cell>
          <cell r="L434">
            <v>5871</v>
          </cell>
        </row>
        <row r="435">
          <cell r="A435" t="str">
            <v>DTIL</v>
          </cell>
          <cell r="B435" t="str">
            <v>EQ</v>
          </cell>
          <cell r="C435">
            <v>240.3</v>
          </cell>
          <cell r="D435">
            <v>247</v>
          </cell>
          <cell r="E435">
            <v>215</v>
          </cell>
          <cell r="F435">
            <v>220.7</v>
          </cell>
          <cell r="G435">
            <v>225.5</v>
          </cell>
          <cell r="H435">
            <v>241.2</v>
          </cell>
          <cell r="I435">
            <v>17222</v>
          </cell>
          <cell r="J435">
            <v>3906995.65</v>
          </cell>
          <cell r="K435">
            <v>44616</v>
          </cell>
          <cell r="L435">
            <v>899</v>
          </cell>
        </row>
        <row r="436">
          <cell r="A436" t="str">
            <v>DUCON</v>
          </cell>
          <cell r="B436" t="str">
            <v>BE</v>
          </cell>
          <cell r="C436">
            <v>23.2</v>
          </cell>
          <cell r="D436">
            <v>23.2</v>
          </cell>
          <cell r="E436">
            <v>22.7</v>
          </cell>
          <cell r="F436">
            <v>23.2</v>
          </cell>
          <cell r="G436">
            <v>23.2</v>
          </cell>
          <cell r="H436">
            <v>22.1</v>
          </cell>
          <cell r="I436">
            <v>425497</v>
          </cell>
          <cell r="J436">
            <v>9861215.6500000004</v>
          </cell>
          <cell r="K436">
            <v>44616</v>
          </cell>
          <cell r="L436">
            <v>1271</v>
          </cell>
        </row>
        <row r="437">
          <cell r="A437" t="str">
            <v>DVL</v>
          </cell>
          <cell r="B437" t="str">
            <v>EQ</v>
          </cell>
          <cell r="C437">
            <v>221.1</v>
          </cell>
          <cell r="D437">
            <v>228</v>
          </cell>
          <cell r="E437">
            <v>218.2</v>
          </cell>
          <cell r="F437">
            <v>221.45</v>
          </cell>
          <cell r="G437">
            <v>223</v>
          </cell>
          <cell r="H437">
            <v>235.35</v>
          </cell>
          <cell r="I437">
            <v>50887</v>
          </cell>
          <cell r="J437">
            <v>11300319.199999999</v>
          </cell>
          <cell r="K437">
            <v>44616</v>
          </cell>
          <cell r="L437">
            <v>1501</v>
          </cell>
        </row>
        <row r="438">
          <cell r="A438" t="str">
            <v>DWARKESH</v>
          </cell>
          <cell r="B438" t="str">
            <v>EQ</v>
          </cell>
          <cell r="C438">
            <v>80</v>
          </cell>
          <cell r="D438">
            <v>86.7</v>
          </cell>
          <cell r="E438">
            <v>79</v>
          </cell>
          <cell r="F438">
            <v>80.400000000000006</v>
          </cell>
          <cell r="G438">
            <v>80.7</v>
          </cell>
          <cell r="H438">
            <v>88.45</v>
          </cell>
          <cell r="I438">
            <v>4939703</v>
          </cell>
          <cell r="J438">
            <v>411549679.60000002</v>
          </cell>
          <cell r="K438">
            <v>44616</v>
          </cell>
          <cell r="L438">
            <v>33430</v>
          </cell>
        </row>
        <row r="439">
          <cell r="A439" t="str">
            <v>DYNAMATECH</v>
          </cell>
          <cell r="B439" t="str">
            <v>EQ</v>
          </cell>
          <cell r="C439">
            <v>1885</v>
          </cell>
          <cell r="D439">
            <v>1926.95</v>
          </cell>
          <cell r="E439">
            <v>1786</v>
          </cell>
          <cell r="F439">
            <v>1814.8</v>
          </cell>
          <cell r="G439">
            <v>1800</v>
          </cell>
          <cell r="H439">
            <v>1904.35</v>
          </cell>
          <cell r="I439">
            <v>15452</v>
          </cell>
          <cell r="J439">
            <v>28450123.550000001</v>
          </cell>
          <cell r="K439">
            <v>44616</v>
          </cell>
          <cell r="L439">
            <v>2263</v>
          </cell>
        </row>
        <row r="440">
          <cell r="A440" t="str">
            <v>DYNPRO</v>
          </cell>
          <cell r="B440" t="str">
            <v>EQ</v>
          </cell>
          <cell r="C440">
            <v>545</v>
          </cell>
          <cell r="D440">
            <v>555.75</v>
          </cell>
          <cell r="E440">
            <v>513</v>
          </cell>
          <cell r="F440">
            <v>521.79999999999995</v>
          </cell>
          <cell r="G440">
            <v>517</v>
          </cell>
          <cell r="H440">
            <v>552.65</v>
          </cell>
          <cell r="I440">
            <v>77667</v>
          </cell>
          <cell r="J440">
            <v>41537659.600000001</v>
          </cell>
          <cell r="K440">
            <v>44616</v>
          </cell>
          <cell r="L440">
            <v>5452</v>
          </cell>
        </row>
        <row r="441">
          <cell r="A441" t="str">
            <v>EASEMYTRIP</v>
          </cell>
          <cell r="B441" t="str">
            <v>EQ</v>
          </cell>
          <cell r="C441">
            <v>539.85</v>
          </cell>
          <cell r="D441">
            <v>539.85</v>
          </cell>
          <cell r="E441">
            <v>495.4</v>
          </cell>
          <cell r="F441">
            <v>499.4</v>
          </cell>
          <cell r="G441">
            <v>498</v>
          </cell>
          <cell r="H441">
            <v>550.4</v>
          </cell>
          <cell r="I441">
            <v>706370</v>
          </cell>
          <cell r="J441">
            <v>364076695.14999998</v>
          </cell>
          <cell r="K441">
            <v>44616</v>
          </cell>
          <cell r="L441">
            <v>31787</v>
          </cell>
        </row>
        <row r="442">
          <cell r="A442" t="str">
            <v>EASTSILK</v>
          </cell>
          <cell r="B442" t="str">
            <v>BE</v>
          </cell>
          <cell r="C442">
            <v>6.85</v>
          </cell>
          <cell r="D442">
            <v>6.85</v>
          </cell>
          <cell r="E442">
            <v>6.65</v>
          </cell>
          <cell r="F442">
            <v>6.65</v>
          </cell>
          <cell r="G442">
            <v>6.65</v>
          </cell>
          <cell r="H442">
            <v>7</v>
          </cell>
          <cell r="I442">
            <v>32376</v>
          </cell>
          <cell r="J442">
            <v>215710</v>
          </cell>
          <cell r="K442">
            <v>44616</v>
          </cell>
          <cell r="L442">
            <v>199</v>
          </cell>
        </row>
        <row r="443">
          <cell r="A443" t="str">
            <v>EBANK</v>
          </cell>
          <cell r="B443" t="str">
            <v>EQ</v>
          </cell>
          <cell r="C443">
            <v>3900.05</v>
          </cell>
          <cell r="D443">
            <v>4150</v>
          </cell>
          <cell r="E443">
            <v>3721.01</v>
          </cell>
          <cell r="F443">
            <v>3755</v>
          </cell>
          <cell r="G443">
            <v>3755</v>
          </cell>
          <cell r="H443">
            <v>3955.66</v>
          </cell>
          <cell r="I443">
            <v>146</v>
          </cell>
          <cell r="J443">
            <v>577140.66</v>
          </cell>
          <cell r="K443">
            <v>44616</v>
          </cell>
          <cell r="L443">
            <v>77</v>
          </cell>
        </row>
        <row r="444">
          <cell r="A444" t="str">
            <v>EBBETF0423</v>
          </cell>
          <cell r="B444" t="str">
            <v>EQ</v>
          </cell>
          <cell r="C444">
            <v>1160.6099999999999</v>
          </cell>
          <cell r="D444">
            <v>1165.99</v>
          </cell>
          <cell r="E444">
            <v>1160.6099999999999</v>
          </cell>
          <cell r="F444">
            <v>1163.8</v>
          </cell>
          <cell r="G444">
            <v>1164.8</v>
          </cell>
          <cell r="H444">
            <v>1164.26</v>
          </cell>
          <cell r="I444">
            <v>5796</v>
          </cell>
          <cell r="J444">
            <v>6730647.6500000004</v>
          </cell>
          <cell r="K444">
            <v>44616</v>
          </cell>
          <cell r="L444">
            <v>92</v>
          </cell>
        </row>
        <row r="445">
          <cell r="A445" t="str">
            <v>EBBETF0425</v>
          </cell>
          <cell r="B445" t="str">
            <v>EQ</v>
          </cell>
          <cell r="C445">
            <v>1082.58</v>
          </cell>
          <cell r="D445">
            <v>1085.0999999999999</v>
          </cell>
          <cell r="E445">
            <v>1081.02</v>
          </cell>
          <cell r="F445">
            <v>1082.75</v>
          </cell>
          <cell r="G445">
            <v>1083</v>
          </cell>
          <cell r="H445">
            <v>1083.8900000000001</v>
          </cell>
          <cell r="I445">
            <v>9884</v>
          </cell>
          <cell r="J445">
            <v>10706239.58</v>
          </cell>
          <cell r="K445">
            <v>44616</v>
          </cell>
          <cell r="L445">
            <v>82</v>
          </cell>
        </row>
        <row r="446">
          <cell r="A446" t="str">
            <v>EBBETF0430</v>
          </cell>
          <cell r="B446" t="str">
            <v>EQ</v>
          </cell>
          <cell r="C446">
            <v>1208</v>
          </cell>
          <cell r="D446">
            <v>1208</v>
          </cell>
          <cell r="E446">
            <v>1191</v>
          </cell>
          <cell r="F446">
            <v>1195.97</v>
          </cell>
          <cell r="G446">
            <v>1196</v>
          </cell>
          <cell r="H446">
            <v>1197.5899999999999</v>
          </cell>
          <cell r="I446">
            <v>20917</v>
          </cell>
          <cell r="J446">
            <v>25007225.789999999</v>
          </cell>
          <cell r="K446">
            <v>44616</v>
          </cell>
          <cell r="L446">
            <v>302</v>
          </cell>
        </row>
        <row r="447">
          <cell r="A447" t="str">
            <v>EBBETF0431</v>
          </cell>
          <cell r="B447" t="str">
            <v>EQ</v>
          </cell>
          <cell r="C447">
            <v>1066</v>
          </cell>
          <cell r="D447">
            <v>1066</v>
          </cell>
          <cell r="E447">
            <v>1063.05</v>
          </cell>
          <cell r="F447">
            <v>1063.3399999999999</v>
          </cell>
          <cell r="G447">
            <v>1063.0899999999999</v>
          </cell>
          <cell r="H447">
            <v>1064.6400000000001</v>
          </cell>
          <cell r="I447">
            <v>36999</v>
          </cell>
          <cell r="J447">
            <v>39348639.109999999</v>
          </cell>
          <cell r="K447">
            <v>44616</v>
          </cell>
          <cell r="L447">
            <v>339</v>
          </cell>
        </row>
        <row r="448">
          <cell r="A448" t="str">
            <v>ECLERX</v>
          </cell>
          <cell r="B448" t="str">
            <v>EQ</v>
          </cell>
          <cell r="C448">
            <v>2180</v>
          </cell>
          <cell r="D448">
            <v>2209.1999999999998</v>
          </cell>
          <cell r="E448">
            <v>2053</v>
          </cell>
          <cell r="F448">
            <v>2133.35</v>
          </cell>
          <cell r="G448">
            <v>2135.9499999999998</v>
          </cell>
          <cell r="H448">
            <v>2217.0500000000002</v>
          </cell>
          <cell r="I448">
            <v>70169</v>
          </cell>
          <cell r="J448">
            <v>152326509.80000001</v>
          </cell>
          <cell r="K448">
            <v>44616</v>
          </cell>
          <cell r="L448">
            <v>10299</v>
          </cell>
        </row>
        <row r="449">
          <cell r="A449" t="str">
            <v>EDELWEISS</v>
          </cell>
          <cell r="B449" t="str">
            <v>EQ</v>
          </cell>
          <cell r="C449">
            <v>57</v>
          </cell>
          <cell r="D449">
            <v>59</v>
          </cell>
          <cell r="E449">
            <v>55.25</v>
          </cell>
          <cell r="F449">
            <v>55.45</v>
          </cell>
          <cell r="G449">
            <v>55.4</v>
          </cell>
          <cell r="H449">
            <v>59.8</v>
          </cell>
          <cell r="I449">
            <v>1812608</v>
          </cell>
          <cell r="J449">
            <v>103235501.2</v>
          </cell>
          <cell r="K449">
            <v>44616</v>
          </cell>
          <cell r="L449">
            <v>14754</v>
          </cell>
        </row>
        <row r="450">
          <cell r="A450" t="str">
            <v>EICHERMOT</v>
          </cell>
          <cell r="B450" t="str">
            <v>EQ</v>
          </cell>
          <cell r="C450">
            <v>2630.3</v>
          </cell>
          <cell r="D450">
            <v>2691.25</v>
          </cell>
          <cell r="E450">
            <v>2587.5500000000002</v>
          </cell>
          <cell r="F450">
            <v>2617.15</v>
          </cell>
          <cell r="G450">
            <v>2602</v>
          </cell>
          <cell r="H450">
            <v>2706.65</v>
          </cell>
          <cell r="I450">
            <v>775965</v>
          </cell>
          <cell r="J450">
            <v>2045093111.75</v>
          </cell>
          <cell r="K450">
            <v>44616</v>
          </cell>
          <cell r="L450">
            <v>74770</v>
          </cell>
        </row>
        <row r="451">
          <cell r="A451" t="str">
            <v>EIDPARRY</v>
          </cell>
          <cell r="B451" t="str">
            <v>EQ</v>
          </cell>
          <cell r="C451">
            <v>410</v>
          </cell>
          <cell r="D451">
            <v>423.55</v>
          </cell>
          <cell r="E451">
            <v>401.85</v>
          </cell>
          <cell r="F451">
            <v>405</v>
          </cell>
          <cell r="G451">
            <v>407</v>
          </cell>
          <cell r="H451">
            <v>420.05</v>
          </cell>
          <cell r="I451">
            <v>523099</v>
          </cell>
          <cell r="J451">
            <v>216207563.65000001</v>
          </cell>
          <cell r="K451">
            <v>44616</v>
          </cell>
          <cell r="L451">
            <v>22782</v>
          </cell>
        </row>
        <row r="452">
          <cell r="A452" t="str">
            <v>EIFFL</v>
          </cell>
          <cell r="B452" t="str">
            <v>EQ</v>
          </cell>
          <cell r="C452">
            <v>108.9</v>
          </cell>
          <cell r="D452">
            <v>108.9</v>
          </cell>
          <cell r="E452">
            <v>100.05</v>
          </cell>
          <cell r="F452">
            <v>100.7</v>
          </cell>
          <cell r="G452">
            <v>100.65</v>
          </cell>
          <cell r="H452">
            <v>106.8</v>
          </cell>
          <cell r="I452">
            <v>4124</v>
          </cell>
          <cell r="J452">
            <v>422225.5</v>
          </cell>
          <cell r="K452">
            <v>44616</v>
          </cell>
          <cell r="L452">
            <v>273</v>
          </cell>
        </row>
        <row r="453">
          <cell r="A453" t="str">
            <v>EIHAHOTELS</v>
          </cell>
          <cell r="B453" t="str">
            <v>EQ</v>
          </cell>
          <cell r="C453">
            <v>352.3</v>
          </cell>
          <cell r="D453">
            <v>356.85</v>
          </cell>
          <cell r="E453">
            <v>332.9</v>
          </cell>
          <cell r="F453">
            <v>342.75</v>
          </cell>
          <cell r="G453">
            <v>350</v>
          </cell>
          <cell r="H453">
            <v>367.75</v>
          </cell>
          <cell r="I453">
            <v>22202</v>
          </cell>
          <cell r="J453">
            <v>7635742.7000000002</v>
          </cell>
          <cell r="K453">
            <v>44616</v>
          </cell>
          <cell r="L453">
            <v>1476</v>
          </cell>
        </row>
        <row r="454">
          <cell r="A454" t="str">
            <v>EIHOTEL</v>
          </cell>
          <cell r="B454" t="str">
            <v>EQ</v>
          </cell>
          <cell r="C454">
            <v>129.80000000000001</v>
          </cell>
          <cell r="D454">
            <v>129.80000000000001</v>
          </cell>
          <cell r="E454">
            <v>125</v>
          </cell>
          <cell r="F454">
            <v>125.3</v>
          </cell>
          <cell r="G454">
            <v>125</v>
          </cell>
          <cell r="H454">
            <v>131.44999999999999</v>
          </cell>
          <cell r="I454">
            <v>487278</v>
          </cell>
          <cell r="J454">
            <v>61634804.049999997</v>
          </cell>
          <cell r="K454">
            <v>44616</v>
          </cell>
          <cell r="L454">
            <v>11904</v>
          </cell>
        </row>
        <row r="455">
          <cell r="A455" t="str">
            <v>EIMCOELECO</v>
          </cell>
          <cell r="B455" t="str">
            <v>EQ</v>
          </cell>
          <cell r="C455">
            <v>314.64999999999998</v>
          </cell>
          <cell r="D455">
            <v>326</v>
          </cell>
          <cell r="E455">
            <v>295.5</v>
          </cell>
          <cell r="F455">
            <v>311.60000000000002</v>
          </cell>
          <cell r="G455">
            <v>310</v>
          </cell>
          <cell r="H455">
            <v>329.55</v>
          </cell>
          <cell r="I455">
            <v>17181</v>
          </cell>
          <cell r="J455">
            <v>5354089.75</v>
          </cell>
          <cell r="K455">
            <v>44616</v>
          </cell>
          <cell r="L455">
            <v>668</v>
          </cell>
        </row>
        <row r="456">
          <cell r="A456" t="str">
            <v>EKC</v>
          </cell>
          <cell r="B456" t="str">
            <v>EQ</v>
          </cell>
          <cell r="C456">
            <v>191</v>
          </cell>
          <cell r="D456">
            <v>194.9</v>
          </cell>
          <cell r="E456">
            <v>191</v>
          </cell>
          <cell r="F456">
            <v>191</v>
          </cell>
          <cell r="G456">
            <v>191</v>
          </cell>
          <cell r="H456">
            <v>201.05</v>
          </cell>
          <cell r="I456">
            <v>347926</v>
          </cell>
          <cell r="J456">
            <v>66650641.850000001</v>
          </cell>
          <cell r="K456">
            <v>44616</v>
          </cell>
          <cell r="L456">
            <v>2342</v>
          </cell>
        </row>
        <row r="457">
          <cell r="A457" t="str">
            <v>ELECON</v>
          </cell>
          <cell r="B457" t="str">
            <v>EQ</v>
          </cell>
          <cell r="C457">
            <v>140</v>
          </cell>
          <cell r="D457">
            <v>143.44999999999999</v>
          </cell>
          <cell r="E457">
            <v>128.05000000000001</v>
          </cell>
          <cell r="F457">
            <v>131.19999999999999</v>
          </cell>
          <cell r="G457">
            <v>131.69999999999999</v>
          </cell>
          <cell r="H457">
            <v>147.4</v>
          </cell>
          <cell r="I457">
            <v>757234</v>
          </cell>
          <cell r="J457">
            <v>102835355.55</v>
          </cell>
          <cell r="K457">
            <v>44616</v>
          </cell>
          <cell r="L457">
            <v>13650</v>
          </cell>
        </row>
        <row r="458">
          <cell r="A458" t="str">
            <v>ELECTCAST</v>
          </cell>
          <cell r="B458" t="str">
            <v>EQ</v>
          </cell>
          <cell r="C458">
            <v>35.1</v>
          </cell>
          <cell r="D458">
            <v>36.799999999999997</v>
          </cell>
          <cell r="E458">
            <v>33.049999999999997</v>
          </cell>
          <cell r="F458">
            <v>33.549999999999997</v>
          </cell>
          <cell r="G458">
            <v>33.85</v>
          </cell>
          <cell r="H458">
            <v>37.700000000000003</v>
          </cell>
          <cell r="I458">
            <v>2468695</v>
          </cell>
          <cell r="J458">
            <v>85619277.75</v>
          </cell>
          <cell r="K458">
            <v>44616</v>
          </cell>
          <cell r="L458">
            <v>6900</v>
          </cell>
        </row>
        <row r="459">
          <cell r="A459" t="str">
            <v>ELECTHERM</v>
          </cell>
          <cell r="B459" t="str">
            <v>EQ</v>
          </cell>
          <cell r="C459">
            <v>110.2</v>
          </cell>
          <cell r="D459">
            <v>112.6</v>
          </cell>
          <cell r="E459">
            <v>103.9</v>
          </cell>
          <cell r="F459">
            <v>104.5</v>
          </cell>
          <cell r="G459">
            <v>105.4</v>
          </cell>
          <cell r="H459">
            <v>114.9</v>
          </cell>
          <cell r="I459">
            <v>26381</v>
          </cell>
          <cell r="J459">
            <v>2838623.45</v>
          </cell>
          <cell r="K459">
            <v>44616</v>
          </cell>
          <cell r="L459">
            <v>1084</v>
          </cell>
        </row>
        <row r="460">
          <cell r="A460" t="str">
            <v>ELGIEQUIP</v>
          </cell>
          <cell r="B460" t="str">
            <v>EQ</v>
          </cell>
          <cell r="C460">
            <v>334.5</v>
          </cell>
          <cell r="D460">
            <v>368.85</v>
          </cell>
          <cell r="E460">
            <v>320</v>
          </cell>
          <cell r="F460">
            <v>326.3</v>
          </cell>
          <cell r="G460">
            <v>323.55</v>
          </cell>
          <cell r="H460">
            <v>351.55</v>
          </cell>
          <cell r="I460">
            <v>2285693</v>
          </cell>
          <cell r="J460">
            <v>795632616.14999998</v>
          </cell>
          <cell r="K460">
            <v>44616</v>
          </cell>
          <cell r="L460">
            <v>64420</v>
          </cell>
        </row>
        <row r="461">
          <cell r="A461" t="str">
            <v>ELGIRUBCO</v>
          </cell>
          <cell r="B461" t="str">
            <v>EQ</v>
          </cell>
          <cell r="C461">
            <v>33.549999999999997</v>
          </cell>
          <cell r="D461">
            <v>33.549999999999997</v>
          </cell>
          <cell r="E461">
            <v>29.55</v>
          </cell>
          <cell r="F461">
            <v>29.8</v>
          </cell>
          <cell r="G461">
            <v>30.1</v>
          </cell>
          <cell r="H461">
            <v>33.549999999999997</v>
          </cell>
          <cell r="I461">
            <v>69506</v>
          </cell>
          <cell r="J461">
            <v>2174162</v>
          </cell>
          <cell r="K461">
            <v>44616</v>
          </cell>
          <cell r="L461">
            <v>525</v>
          </cell>
        </row>
        <row r="462">
          <cell r="A462" t="str">
            <v>EMAMILTD</v>
          </cell>
          <cell r="B462" t="str">
            <v>EQ</v>
          </cell>
          <cell r="C462">
            <v>468.9</v>
          </cell>
          <cell r="D462">
            <v>480.95</v>
          </cell>
          <cell r="E462">
            <v>460.05</v>
          </cell>
          <cell r="F462">
            <v>474.15</v>
          </cell>
          <cell r="G462">
            <v>474.3</v>
          </cell>
          <cell r="H462">
            <v>480.25</v>
          </cell>
          <cell r="I462">
            <v>498482</v>
          </cell>
          <cell r="J462">
            <v>236883019.65000001</v>
          </cell>
          <cell r="K462">
            <v>44616</v>
          </cell>
          <cell r="L462">
            <v>13895</v>
          </cell>
        </row>
        <row r="463">
          <cell r="A463" t="str">
            <v>EMAMIPAP</v>
          </cell>
          <cell r="B463" t="str">
            <v>EQ</v>
          </cell>
          <cell r="C463">
            <v>125.1</v>
          </cell>
          <cell r="D463">
            <v>129</v>
          </cell>
          <cell r="E463">
            <v>117</v>
          </cell>
          <cell r="F463">
            <v>119.2</v>
          </cell>
          <cell r="G463">
            <v>118</v>
          </cell>
          <cell r="H463">
            <v>135.1</v>
          </cell>
          <cell r="I463">
            <v>123188</v>
          </cell>
          <cell r="J463">
            <v>15168506.550000001</v>
          </cell>
          <cell r="K463">
            <v>44616</v>
          </cell>
          <cell r="L463">
            <v>2906</v>
          </cell>
        </row>
        <row r="464">
          <cell r="A464" t="str">
            <v>EMAMIREAL</v>
          </cell>
          <cell r="B464" t="str">
            <v>BE</v>
          </cell>
          <cell r="C464">
            <v>66.150000000000006</v>
          </cell>
          <cell r="D464">
            <v>73</v>
          </cell>
          <cell r="E464">
            <v>66.099999999999994</v>
          </cell>
          <cell r="F464">
            <v>66.099999999999994</v>
          </cell>
          <cell r="G464">
            <v>66.099999999999994</v>
          </cell>
          <cell r="H464">
            <v>69.55</v>
          </cell>
          <cell r="I464">
            <v>39423</v>
          </cell>
          <cell r="J464">
            <v>2679403.5</v>
          </cell>
          <cell r="K464">
            <v>44616</v>
          </cell>
          <cell r="L464">
            <v>351</v>
          </cell>
        </row>
        <row r="465">
          <cell r="A465" t="str">
            <v>EMKAY</v>
          </cell>
          <cell r="B465" t="str">
            <v>EQ</v>
          </cell>
          <cell r="C465">
            <v>105</v>
          </cell>
          <cell r="D465">
            <v>105</v>
          </cell>
          <cell r="E465">
            <v>88.1</v>
          </cell>
          <cell r="F465">
            <v>92.7</v>
          </cell>
          <cell r="G465">
            <v>93.15</v>
          </cell>
          <cell r="H465">
            <v>107.45</v>
          </cell>
          <cell r="I465">
            <v>381790</v>
          </cell>
          <cell r="J465">
            <v>35573392.25</v>
          </cell>
          <cell r="K465">
            <v>44616</v>
          </cell>
          <cell r="L465">
            <v>5436</v>
          </cell>
        </row>
        <row r="466">
          <cell r="A466" t="str">
            <v>EMMBI</v>
          </cell>
          <cell r="B466" t="str">
            <v>EQ</v>
          </cell>
          <cell r="C466">
            <v>90.05</v>
          </cell>
          <cell r="D466">
            <v>92.7</v>
          </cell>
          <cell r="E466">
            <v>85.05</v>
          </cell>
          <cell r="F466">
            <v>86.55</v>
          </cell>
          <cell r="G466">
            <v>86.9</v>
          </cell>
          <cell r="H466">
            <v>95.9</v>
          </cell>
          <cell r="I466">
            <v>43134</v>
          </cell>
          <cell r="J466">
            <v>3863585.25</v>
          </cell>
          <cell r="K466">
            <v>44616</v>
          </cell>
          <cell r="L466">
            <v>1305</v>
          </cell>
        </row>
        <row r="467">
          <cell r="A467" t="str">
            <v>ENDURANCE</v>
          </cell>
          <cell r="B467" t="str">
            <v>EQ</v>
          </cell>
          <cell r="C467">
            <v>1338</v>
          </cell>
          <cell r="D467">
            <v>1398</v>
          </cell>
          <cell r="E467">
            <v>1317.55</v>
          </cell>
          <cell r="F467">
            <v>1354.55</v>
          </cell>
          <cell r="G467">
            <v>1395</v>
          </cell>
          <cell r="H467">
            <v>1359.85</v>
          </cell>
          <cell r="I467">
            <v>38771</v>
          </cell>
          <cell r="J467">
            <v>51882682.899999999</v>
          </cell>
          <cell r="K467">
            <v>44616</v>
          </cell>
          <cell r="L467">
            <v>6556</v>
          </cell>
        </row>
        <row r="468">
          <cell r="A468" t="str">
            <v>ENERGYDEV</v>
          </cell>
          <cell r="B468" t="str">
            <v>BE</v>
          </cell>
          <cell r="C468">
            <v>18.649999999999999</v>
          </cell>
          <cell r="D468">
            <v>18.649999999999999</v>
          </cell>
          <cell r="E468">
            <v>18.649999999999999</v>
          </cell>
          <cell r="F468">
            <v>18.649999999999999</v>
          </cell>
          <cell r="G468">
            <v>18.649999999999999</v>
          </cell>
          <cell r="H468">
            <v>19.600000000000001</v>
          </cell>
          <cell r="I468">
            <v>37168</v>
          </cell>
          <cell r="J468">
            <v>693183.2</v>
          </cell>
          <cell r="K468">
            <v>44616</v>
          </cell>
          <cell r="L468">
            <v>205</v>
          </cell>
        </row>
        <row r="469">
          <cell r="A469" t="str">
            <v>ENGINERSIN</v>
          </cell>
          <cell r="B469" t="str">
            <v>EQ</v>
          </cell>
          <cell r="C469">
            <v>61</v>
          </cell>
          <cell r="D469">
            <v>61.25</v>
          </cell>
          <cell r="E469">
            <v>58</v>
          </cell>
          <cell r="F469">
            <v>58.25</v>
          </cell>
          <cell r="G469">
            <v>58.6</v>
          </cell>
          <cell r="H469">
            <v>62</v>
          </cell>
          <cell r="I469">
            <v>2246826</v>
          </cell>
          <cell r="J469">
            <v>133704976.45</v>
          </cell>
          <cell r="K469">
            <v>44616</v>
          </cell>
          <cell r="L469">
            <v>16008</v>
          </cell>
        </row>
        <row r="470">
          <cell r="A470" t="str">
            <v>ENIL</v>
          </cell>
          <cell r="B470" t="str">
            <v>EQ</v>
          </cell>
          <cell r="C470">
            <v>176</v>
          </cell>
          <cell r="D470">
            <v>186.9</v>
          </cell>
          <cell r="E470">
            <v>166.55</v>
          </cell>
          <cell r="F470">
            <v>171.15</v>
          </cell>
          <cell r="G470">
            <v>168</v>
          </cell>
          <cell r="H470">
            <v>187.2</v>
          </cell>
          <cell r="I470">
            <v>99373</v>
          </cell>
          <cell r="J470">
            <v>17436614.149999999</v>
          </cell>
          <cell r="K470">
            <v>44616</v>
          </cell>
          <cell r="L470">
            <v>1402</v>
          </cell>
        </row>
        <row r="471">
          <cell r="A471" t="str">
            <v>EPL</v>
          </cell>
          <cell r="B471" t="str">
            <v>EQ</v>
          </cell>
          <cell r="C471">
            <v>161</v>
          </cell>
          <cell r="D471">
            <v>163</v>
          </cell>
          <cell r="E471">
            <v>156.1</v>
          </cell>
          <cell r="F471">
            <v>157.85</v>
          </cell>
          <cell r="G471">
            <v>157.44999999999999</v>
          </cell>
          <cell r="H471">
            <v>164</v>
          </cell>
          <cell r="I471">
            <v>347017</v>
          </cell>
          <cell r="J471">
            <v>54919716.450000003</v>
          </cell>
          <cell r="K471">
            <v>44616</v>
          </cell>
          <cell r="L471">
            <v>9624</v>
          </cell>
        </row>
        <row r="472">
          <cell r="A472" t="str">
            <v>EQUIPPP</v>
          </cell>
          <cell r="B472" t="str">
            <v>EQ</v>
          </cell>
          <cell r="C472">
            <v>78</v>
          </cell>
          <cell r="D472">
            <v>78</v>
          </cell>
          <cell r="E472">
            <v>66.7</v>
          </cell>
          <cell r="F472">
            <v>67.400000000000006</v>
          </cell>
          <cell r="G472">
            <v>67.099999999999994</v>
          </cell>
          <cell r="H472">
            <v>73.849999999999994</v>
          </cell>
          <cell r="I472">
            <v>38815</v>
          </cell>
          <cell r="J472">
            <v>2677169.5499999998</v>
          </cell>
          <cell r="K472">
            <v>44616</v>
          </cell>
          <cell r="L472">
            <v>991</v>
          </cell>
        </row>
        <row r="473">
          <cell r="A473" t="str">
            <v>EQUITAS</v>
          </cell>
          <cell r="B473" t="str">
            <v>EQ</v>
          </cell>
          <cell r="C473">
            <v>108</v>
          </cell>
          <cell r="D473">
            <v>108.9</v>
          </cell>
          <cell r="E473">
            <v>100.4</v>
          </cell>
          <cell r="F473">
            <v>102.5</v>
          </cell>
          <cell r="G473">
            <v>104</v>
          </cell>
          <cell r="H473">
            <v>110.9</v>
          </cell>
          <cell r="I473">
            <v>1124242</v>
          </cell>
          <cell r="J473">
            <v>117006146.84999999</v>
          </cell>
          <cell r="K473">
            <v>44616</v>
          </cell>
          <cell r="L473">
            <v>18559</v>
          </cell>
        </row>
        <row r="474">
          <cell r="A474" t="str">
            <v>EQUITASBNK</v>
          </cell>
          <cell r="B474" t="str">
            <v>EQ</v>
          </cell>
          <cell r="C474">
            <v>54</v>
          </cell>
          <cell r="D474">
            <v>54.1</v>
          </cell>
          <cell r="E474">
            <v>50</v>
          </cell>
          <cell r="F474">
            <v>50.75</v>
          </cell>
          <cell r="G474">
            <v>51</v>
          </cell>
          <cell r="H474">
            <v>54.2</v>
          </cell>
          <cell r="I474">
            <v>1265689</v>
          </cell>
          <cell r="J474">
            <v>65890447.649999999</v>
          </cell>
          <cell r="K474">
            <v>44616</v>
          </cell>
          <cell r="L474">
            <v>17831</v>
          </cell>
        </row>
        <row r="475">
          <cell r="A475" t="str">
            <v>ERIS</v>
          </cell>
          <cell r="B475" t="str">
            <v>EQ</v>
          </cell>
          <cell r="C475">
            <v>660</v>
          </cell>
          <cell r="D475">
            <v>670</v>
          </cell>
          <cell r="E475">
            <v>623.04999999999995</v>
          </cell>
          <cell r="F475">
            <v>636.25</v>
          </cell>
          <cell r="G475">
            <v>634</v>
          </cell>
          <cell r="H475">
            <v>678.55</v>
          </cell>
          <cell r="I475">
            <v>49722</v>
          </cell>
          <cell r="J475">
            <v>32591239.300000001</v>
          </cell>
          <cell r="K475">
            <v>44616</v>
          </cell>
          <cell r="L475">
            <v>10691</v>
          </cell>
        </row>
        <row r="476">
          <cell r="A476" t="str">
            <v>EROSMEDIA</v>
          </cell>
          <cell r="B476" t="str">
            <v>EQ</v>
          </cell>
          <cell r="C476">
            <v>23.5</v>
          </cell>
          <cell r="D476">
            <v>24</v>
          </cell>
          <cell r="E476">
            <v>22.45</v>
          </cell>
          <cell r="F476">
            <v>22.45</v>
          </cell>
          <cell r="G476">
            <v>22.45</v>
          </cell>
          <cell r="H476">
            <v>24.9</v>
          </cell>
          <cell r="I476">
            <v>733563</v>
          </cell>
          <cell r="J476">
            <v>16858013.649999999</v>
          </cell>
          <cell r="K476">
            <v>44616</v>
          </cell>
          <cell r="L476">
            <v>1893</v>
          </cell>
        </row>
        <row r="477">
          <cell r="A477" t="str">
            <v>ESABINDIA</v>
          </cell>
          <cell r="B477" t="str">
            <v>EQ</v>
          </cell>
          <cell r="C477">
            <v>2726</v>
          </cell>
          <cell r="D477">
            <v>2790.9</v>
          </cell>
          <cell r="E477">
            <v>2710.05</v>
          </cell>
          <cell r="F477">
            <v>2742.45</v>
          </cell>
          <cell r="G477">
            <v>2784</v>
          </cell>
          <cell r="H477">
            <v>2777</v>
          </cell>
          <cell r="I477">
            <v>6477</v>
          </cell>
          <cell r="J477">
            <v>17777962</v>
          </cell>
          <cell r="K477">
            <v>44616</v>
          </cell>
          <cell r="L477">
            <v>1834</v>
          </cell>
        </row>
        <row r="478">
          <cell r="A478" t="str">
            <v>ESCORTS</v>
          </cell>
          <cell r="B478" t="str">
            <v>EQ</v>
          </cell>
          <cell r="C478">
            <v>1847</v>
          </cell>
          <cell r="D478">
            <v>1852.4</v>
          </cell>
          <cell r="E478">
            <v>1781.1</v>
          </cell>
          <cell r="F478">
            <v>1795.2</v>
          </cell>
          <cell r="G478">
            <v>1785</v>
          </cell>
          <cell r="H478">
            <v>1858.2</v>
          </cell>
          <cell r="I478">
            <v>2213011</v>
          </cell>
          <cell r="J478">
            <v>4016186636.8000002</v>
          </cell>
          <cell r="K478">
            <v>44616</v>
          </cell>
          <cell r="L478">
            <v>36057</v>
          </cell>
        </row>
        <row r="479">
          <cell r="A479" t="str">
            <v>ESSARSHPNG</v>
          </cell>
          <cell r="B479" t="str">
            <v>BE</v>
          </cell>
          <cell r="C479">
            <v>8.3000000000000007</v>
          </cell>
          <cell r="D479">
            <v>9.1</v>
          </cell>
          <cell r="E479">
            <v>8.3000000000000007</v>
          </cell>
          <cell r="F479">
            <v>8.3000000000000007</v>
          </cell>
          <cell r="G479">
            <v>8.3000000000000007</v>
          </cell>
          <cell r="H479">
            <v>8.6999999999999993</v>
          </cell>
          <cell r="I479">
            <v>150289</v>
          </cell>
          <cell r="J479">
            <v>1272382.25</v>
          </cell>
          <cell r="K479">
            <v>44616</v>
          </cell>
          <cell r="L479">
            <v>467</v>
          </cell>
        </row>
        <row r="480">
          <cell r="A480" t="str">
            <v>ESTER</v>
          </cell>
          <cell r="B480" t="str">
            <v>EQ</v>
          </cell>
          <cell r="C480">
            <v>129</v>
          </cell>
          <cell r="D480">
            <v>130</v>
          </cell>
          <cell r="E480">
            <v>118</v>
          </cell>
          <cell r="F480">
            <v>119.3</v>
          </cell>
          <cell r="G480">
            <v>119</v>
          </cell>
          <cell r="H480">
            <v>131.9</v>
          </cell>
          <cell r="I480">
            <v>243820</v>
          </cell>
          <cell r="J480">
            <v>30212156.699999999</v>
          </cell>
          <cell r="K480">
            <v>44616</v>
          </cell>
          <cell r="L480">
            <v>5192</v>
          </cell>
        </row>
        <row r="481">
          <cell r="A481" t="str">
            <v>EVEREADY</v>
          </cell>
          <cell r="B481" t="str">
            <v>EQ</v>
          </cell>
          <cell r="C481">
            <v>339.3</v>
          </cell>
          <cell r="D481">
            <v>358</v>
          </cell>
          <cell r="E481">
            <v>320.10000000000002</v>
          </cell>
          <cell r="F481">
            <v>327.45</v>
          </cell>
          <cell r="G481">
            <v>326.3</v>
          </cell>
          <cell r="H481">
            <v>360.3</v>
          </cell>
          <cell r="I481">
            <v>1504537</v>
          </cell>
          <cell r="J481">
            <v>507357261.55000001</v>
          </cell>
          <cell r="K481">
            <v>44616</v>
          </cell>
          <cell r="L481">
            <v>19427</v>
          </cell>
        </row>
        <row r="482">
          <cell r="A482" t="str">
            <v>EVERESTIND</v>
          </cell>
          <cell r="B482" t="str">
            <v>EQ</v>
          </cell>
          <cell r="C482">
            <v>618.9</v>
          </cell>
          <cell r="D482">
            <v>641.85</v>
          </cell>
          <cell r="E482">
            <v>583.6</v>
          </cell>
          <cell r="F482">
            <v>596.25</v>
          </cell>
          <cell r="G482">
            <v>596</v>
          </cell>
          <cell r="H482">
            <v>660.7</v>
          </cell>
          <cell r="I482">
            <v>189492</v>
          </cell>
          <cell r="J482">
            <v>116912779.55</v>
          </cell>
          <cell r="K482">
            <v>44616</v>
          </cell>
          <cell r="L482">
            <v>10242</v>
          </cell>
        </row>
        <row r="483">
          <cell r="A483" t="str">
            <v>EXCEL</v>
          </cell>
          <cell r="B483" t="str">
            <v>BE</v>
          </cell>
          <cell r="C483">
            <v>7.95</v>
          </cell>
          <cell r="D483">
            <v>8.1999999999999993</v>
          </cell>
          <cell r="E483">
            <v>7.95</v>
          </cell>
          <cell r="F483">
            <v>7.95</v>
          </cell>
          <cell r="G483">
            <v>7.95</v>
          </cell>
          <cell r="H483">
            <v>8.35</v>
          </cell>
          <cell r="I483">
            <v>63741</v>
          </cell>
          <cell r="J483">
            <v>506743.45</v>
          </cell>
          <cell r="K483">
            <v>44616</v>
          </cell>
          <cell r="L483">
            <v>229</v>
          </cell>
        </row>
        <row r="484">
          <cell r="A484" t="str">
            <v>EXCELINDUS</v>
          </cell>
          <cell r="B484" t="str">
            <v>EQ</v>
          </cell>
          <cell r="C484">
            <v>1162</v>
          </cell>
          <cell r="D484">
            <v>1215.9000000000001</v>
          </cell>
          <cell r="E484">
            <v>1101</v>
          </cell>
          <cell r="F484">
            <v>1125.75</v>
          </cell>
          <cell r="G484">
            <v>1131.3499999999999</v>
          </cell>
          <cell r="H484">
            <v>1230.5</v>
          </cell>
          <cell r="I484">
            <v>58772</v>
          </cell>
          <cell r="J484">
            <v>68279091.299999997</v>
          </cell>
          <cell r="K484">
            <v>44616</v>
          </cell>
          <cell r="L484">
            <v>4448</v>
          </cell>
        </row>
        <row r="485">
          <cell r="A485" t="str">
            <v>EXIDEIND</v>
          </cell>
          <cell r="B485" t="str">
            <v>EQ</v>
          </cell>
          <cell r="C485">
            <v>147</v>
          </cell>
          <cell r="D485">
            <v>149.94999999999999</v>
          </cell>
          <cell r="E485">
            <v>140.5</v>
          </cell>
          <cell r="F485">
            <v>141.4</v>
          </cell>
          <cell r="G485">
            <v>142.5</v>
          </cell>
          <cell r="H485">
            <v>152.94999999999999</v>
          </cell>
          <cell r="I485">
            <v>4633642</v>
          </cell>
          <cell r="J485">
            <v>670273701.75</v>
          </cell>
          <cell r="K485">
            <v>44616</v>
          </cell>
          <cell r="L485">
            <v>66604</v>
          </cell>
        </row>
        <row r="486">
          <cell r="A486" t="str">
            <v>EXPLEOSOL</v>
          </cell>
          <cell r="B486" t="str">
            <v>EQ</v>
          </cell>
          <cell r="C486">
            <v>1401</v>
          </cell>
          <cell r="D486">
            <v>1441.55</v>
          </cell>
          <cell r="E486">
            <v>1325</v>
          </cell>
          <cell r="F486">
            <v>1354.8</v>
          </cell>
          <cell r="G486">
            <v>1371</v>
          </cell>
          <cell r="H486">
            <v>1456.5</v>
          </cell>
          <cell r="I486">
            <v>43862</v>
          </cell>
          <cell r="J486">
            <v>61259010.850000001</v>
          </cell>
          <cell r="K486">
            <v>44616</v>
          </cell>
          <cell r="L486">
            <v>4369</v>
          </cell>
        </row>
        <row r="487">
          <cell r="A487" t="str">
            <v>EXXARO</v>
          </cell>
          <cell r="B487" t="str">
            <v>EQ</v>
          </cell>
          <cell r="C487">
            <v>112</v>
          </cell>
          <cell r="D487">
            <v>117.35</v>
          </cell>
          <cell r="E487">
            <v>109</v>
          </cell>
          <cell r="F487">
            <v>111.25</v>
          </cell>
          <cell r="G487">
            <v>110.8</v>
          </cell>
          <cell r="H487">
            <v>121.95</v>
          </cell>
          <cell r="I487">
            <v>128334</v>
          </cell>
          <cell r="J487">
            <v>14485603.050000001</v>
          </cell>
          <cell r="K487">
            <v>44616</v>
          </cell>
          <cell r="L487">
            <v>4130</v>
          </cell>
        </row>
        <row r="488">
          <cell r="A488" t="str">
            <v>FACT</v>
          </cell>
          <cell r="B488" t="str">
            <v>EQ</v>
          </cell>
          <cell r="C488">
            <v>108</v>
          </cell>
          <cell r="D488">
            <v>111</v>
          </cell>
          <cell r="E488">
            <v>97.55</v>
          </cell>
          <cell r="F488">
            <v>99.9</v>
          </cell>
          <cell r="G488">
            <v>100.8</v>
          </cell>
          <cell r="H488">
            <v>113.3</v>
          </cell>
          <cell r="I488">
            <v>357208</v>
          </cell>
          <cell r="J488">
            <v>37142575.049999997</v>
          </cell>
          <cell r="K488">
            <v>44616</v>
          </cell>
          <cell r="L488">
            <v>8258</v>
          </cell>
        </row>
        <row r="489">
          <cell r="A489" t="str">
            <v>FAIRCHEMOR</v>
          </cell>
          <cell r="B489" t="str">
            <v>EQ</v>
          </cell>
          <cell r="C489">
            <v>1634.95</v>
          </cell>
          <cell r="D489">
            <v>1635</v>
          </cell>
          <cell r="E489">
            <v>1500.8</v>
          </cell>
          <cell r="F489">
            <v>1594.15</v>
          </cell>
          <cell r="G489">
            <v>1588</v>
          </cell>
          <cell r="H489">
            <v>1649.4</v>
          </cell>
          <cell r="I489">
            <v>46086</v>
          </cell>
          <cell r="J489">
            <v>72237649.549999997</v>
          </cell>
          <cell r="K489">
            <v>44616</v>
          </cell>
          <cell r="L489">
            <v>12675</v>
          </cell>
        </row>
        <row r="490">
          <cell r="A490" t="str">
            <v>FCL</v>
          </cell>
          <cell r="B490" t="str">
            <v>EQ</v>
          </cell>
          <cell r="C490">
            <v>151</v>
          </cell>
          <cell r="D490">
            <v>154</v>
          </cell>
          <cell r="E490">
            <v>140.1</v>
          </cell>
          <cell r="F490">
            <v>142.05000000000001</v>
          </cell>
          <cell r="G490">
            <v>142.19999999999999</v>
          </cell>
          <cell r="H490">
            <v>158.6</v>
          </cell>
          <cell r="I490">
            <v>1255962</v>
          </cell>
          <cell r="J490">
            <v>185188305.65000001</v>
          </cell>
          <cell r="K490">
            <v>44616</v>
          </cell>
          <cell r="L490">
            <v>17090</v>
          </cell>
        </row>
        <row r="491">
          <cell r="A491" t="str">
            <v>FCONSUMER</v>
          </cell>
          <cell r="B491" t="str">
            <v>EQ</v>
          </cell>
          <cell r="C491">
            <v>6.95</v>
          </cell>
          <cell r="D491">
            <v>6.95</v>
          </cell>
          <cell r="E491">
            <v>6.25</v>
          </cell>
          <cell r="F491">
            <v>6.4</v>
          </cell>
          <cell r="G491">
            <v>6.25</v>
          </cell>
          <cell r="H491">
            <v>7.05</v>
          </cell>
          <cell r="I491">
            <v>7906068</v>
          </cell>
          <cell r="J491">
            <v>52586800</v>
          </cell>
          <cell r="K491">
            <v>44616</v>
          </cell>
          <cell r="L491">
            <v>6376</v>
          </cell>
        </row>
        <row r="492">
          <cell r="A492" t="str">
            <v>FCSSOFT</v>
          </cell>
          <cell r="B492" t="str">
            <v>BE</v>
          </cell>
          <cell r="C492">
            <v>3.6</v>
          </cell>
          <cell r="D492">
            <v>3.6</v>
          </cell>
          <cell r="E492">
            <v>3.6</v>
          </cell>
          <cell r="F492">
            <v>3.6</v>
          </cell>
          <cell r="G492">
            <v>3.6</v>
          </cell>
          <cell r="H492">
            <v>3.75</v>
          </cell>
          <cell r="I492">
            <v>1742178</v>
          </cell>
          <cell r="J492">
            <v>6271840.7999999998</v>
          </cell>
          <cell r="K492">
            <v>44616</v>
          </cell>
          <cell r="L492">
            <v>5438</v>
          </cell>
        </row>
        <row r="493">
          <cell r="A493" t="str">
            <v>FDC</v>
          </cell>
          <cell r="B493" t="str">
            <v>EQ</v>
          </cell>
          <cell r="C493">
            <v>264</v>
          </cell>
          <cell r="D493">
            <v>269.45</v>
          </cell>
          <cell r="E493">
            <v>255.05</v>
          </cell>
          <cell r="F493">
            <v>265.10000000000002</v>
          </cell>
          <cell r="G493">
            <v>265</v>
          </cell>
          <cell r="H493">
            <v>275.10000000000002</v>
          </cell>
          <cell r="I493">
            <v>320123</v>
          </cell>
          <cell r="J493">
            <v>84368577.5</v>
          </cell>
          <cell r="K493">
            <v>44616</v>
          </cell>
          <cell r="L493">
            <v>9318</v>
          </cell>
        </row>
        <row r="494">
          <cell r="A494" t="str">
            <v>FEDERALBNK</v>
          </cell>
          <cell r="B494" t="str">
            <v>EQ</v>
          </cell>
          <cell r="C494">
            <v>97</v>
          </cell>
          <cell r="D494">
            <v>97.55</v>
          </cell>
          <cell r="E494">
            <v>92.6</v>
          </cell>
          <cell r="F494">
            <v>93.85</v>
          </cell>
          <cell r="G494">
            <v>92.8</v>
          </cell>
          <cell r="H494">
            <v>100.3</v>
          </cell>
          <cell r="I494">
            <v>39643527</v>
          </cell>
          <cell r="J494">
            <v>3783506337.5500002</v>
          </cell>
          <cell r="K494">
            <v>44616</v>
          </cell>
          <cell r="L494">
            <v>100253</v>
          </cell>
        </row>
        <row r="495">
          <cell r="A495" t="str">
            <v>FEL</v>
          </cell>
          <cell r="B495" t="str">
            <v>EQ</v>
          </cell>
          <cell r="C495">
            <v>8.25</v>
          </cell>
          <cell r="D495">
            <v>8.4</v>
          </cell>
          <cell r="E495">
            <v>7.75</v>
          </cell>
          <cell r="F495">
            <v>7.9</v>
          </cell>
          <cell r="G495">
            <v>7.85</v>
          </cell>
          <cell r="H495">
            <v>8.5</v>
          </cell>
          <cell r="I495">
            <v>1551104</v>
          </cell>
          <cell r="J495">
            <v>12487402.1</v>
          </cell>
          <cell r="K495">
            <v>44616</v>
          </cell>
          <cell r="L495">
            <v>2814</v>
          </cell>
        </row>
        <row r="496">
          <cell r="A496" t="str">
            <v>FELDVR</v>
          </cell>
          <cell r="B496" t="str">
            <v>EQ</v>
          </cell>
          <cell r="C496">
            <v>12.1</v>
          </cell>
          <cell r="D496">
            <v>12.1</v>
          </cell>
          <cell r="E496">
            <v>10.15</v>
          </cell>
          <cell r="F496">
            <v>10.7</v>
          </cell>
          <cell r="G496">
            <v>10.15</v>
          </cell>
          <cell r="H496">
            <v>12.3</v>
          </cell>
          <cell r="I496">
            <v>73277</v>
          </cell>
          <cell r="J496">
            <v>814032.75</v>
          </cell>
          <cell r="K496">
            <v>44616</v>
          </cell>
          <cell r="L496">
            <v>441</v>
          </cell>
        </row>
        <row r="497">
          <cell r="A497" t="str">
            <v>FIBERWEB</v>
          </cell>
          <cell r="B497" t="str">
            <v>EQ</v>
          </cell>
          <cell r="C497">
            <v>44.1</v>
          </cell>
          <cell r="D497">
            <v>44.95</v>
          </cell>
          <cell r="E497">
            <v>40.4</v>
          </cell>
          <cell r="F497">
            <v>41.05</v>
          </cell>
          <cell r="G497">
            <v>41.4</v>
          </cell>
          <cell r="H497">
            <v>44.2</v>
          </cell>
          <cell r="I497">
            <v>67963</v>
          </cell>
          <cell r="J497">
            <v>2834037.4</v>
          </cell>
          <cell r="K497">
            <v>44616</v>
          </cell>
          <cell r="L497">
            <v>1217</v>
          </cell>
        </row>
        <row r="498">
          <cell r="A498" t="str">
            <v>FIEMIND</v>
          </cell>
          <cell r="B498" t="str">
            <v>EQ</v>
          </cell>
          <cell r="C498">
            <v>989</v>
          </cell>
          <cell r="D498">
            <v>991.5</v>
          </cell>
          <cell r="E498">
            <v>939.6</v>
          </cell>
          <cell r="F498">
            <v>953.6</v>
          </cell>
          <cell r="G498">
            <v>949</v>
          </cell>
          <cell r="H498">
            <v>1005.65</v>
          </cell>
          <cell r="I498">
            <v>54006</v>
          </cell>
          <cell r="J498">
            <v>52536785.700000003</v>
          </cell>
          <cell r="K498">
            <v>44616</v>
          </cell>
          <cell r="L498">
            <v>6223</v>
          </cell>
        </row>
        <row r="499">
          <cell r="A499" t="str">
            <v>FILATEX</v>
          </cell>
          <cell r="B499" t="str">
            <v>EQ</v>
          </cell>
          <cell r="C499">
            <v>109.95</v>
          </cell>
          <cell r="D499">
            <v>112.6</v>
          </cell>
          <cell r="E499">
            <v>101</v>
          </cell>
          <cell r="F499">
            <v>106.95</v>
          </cell>
          <cell r="G499">
            <v>106.7</v>
          </cell>
          <cell r="H499">
            <v>115.35</v>
          </cell>
          <cell r="I499">
            <v>1382838</v>
          </cell>
          <cell r="J499">
            <v>147581465.84999999</v>
          </cell>
          <cell r="K499">
            <v>44616</v>
          </cell>
          <cell r="L499">
            <v>13991</v>
          </cell>
        </row>
        <row r="500">
          <cell r="A500" t="str">
            <v>FINCABLES</v>
          </cell>
          <cell r="B500" t="str">
            <v>EQ</v>
          </cell>
          <cell r="C500">
            <v>416.95</v>
          </cell>
          <cell r="D500">
            <v>424.15</v>
          </cell>
          <cell r="E500">
            <v>374.4</v>
          </cell>
          <cell r="F500">
            <v>395.85</v>
          </cell>
          <cell r="G500">
            <v>383.35</v>
          </cell>
          <cell r="H500">
            <v>434.3</v>
          </cell>
          <cell r="I500">
            <v>208059</v>
          </cell>
          <cell r="J500">
            <v>85040766.25</v>
          </cell>
          <cell r="K500">
            <v>44616</v>
          </cell>
          <cell r="L500">
            <v>11033</v>
          </cell>
        </row>
        <row r="501">
          <cell r="A501" t="str">
            <v>FINEORG</v>
          </cell>
          <cell r="B501" t="str">
            <v>EQ</v>
          </cell>
          <cell r="C501">
            <v>3776</v>
          </cell>
          <cell r="D501">
            <v>3960</v>
          </cell>
          <cell r="E501">
            <v>3750.55</v>
          </cell>
          <cell r="F501">
            <v>3947.4</v>
          </cell>
          <cell r="G501">
            <v>3945</v>
          </cell>
          <cell r="H501">
            <v>3963.35</v>
          </cell>
          <cell r="I501">
            <v>57972</v>
          </cell>
          <cell r="J501">
            <v>227438619.34999999</v>
          </cell>
          <cell r="K501">
            <v>44616</v>
          </cell>
          <cell r="L501">
            <v>12097</v>
          </cell>
        </row>
        <row r="502">
          <cell r="A502" t="str">
            <v>FINOPB</v>
          </cell>
          <cell r="B502" t="str">
            <v>EQ</v>
          </cell>
          <cell r="C502">
            <v>253.1</v>
          </cell>
          <cell r="D502">
            <v>259.75</v>
          </cell>
          <cell r="E502">
            <v>245.05</v>
          </cell>
          <cell r="F502">
            <v>248.8</v>
          </cell>
          <cell r="G502">
            <v>249</v>
          </cell>
          <cell r="H502">
            <v>268.45</v>
          </cell>
          <cell r="I502">
            <v>208655</v>
          </cell>
          <cell r="J502">
            <v>52641511.600000001</v>
          </cell>
          <cell r="K502">
            <v>44616</v>
          </cell>
          <cell r="L502">
            <v>9739</v>
          </cell>
        </row>
        <row r="503">
          <cell r="A503" t="str">
            <v>FINPIPE</v>
          </cell>
          <cell r="B503" t="str">
            <v>EQ</v>
          </cell>
          <cell r="C503">
            <v>147.80000000000001</v>
          </cell>
          <cell r="D503">
            <v>149.35</v>
          </cell>
          <cell r="E503">
            <v>140.1</v>
          </cell>
          <cell r="F503">
            <v>141.69999999999999</v>
          </cell>
          <cell r="G503">
            <v>144.5</v>
          </cell>
          <cell r="H503">
            <v>152.9</v>
          </cell>
          <cell r="I503">
            <v>1066878</v>
          </cell>
          <cell r="J503">
            <v>155327403.75</v>
          </cell>
          <cell r="K503">
            <v>44616</v>
          </cell>
          <cell r="L503">
            <v>25809</v>
          </cell>
        </row>
        <row r="504">
          <cell r="A504" t="str">
            <v>FLEXITUFF</v>
          </cell>
          <cell r="B504" t="str">
            <v>BE</v>
          </cell>
          <cell r="C504">
            <v>24</v>
          </cell>
          <cell r="D504">
            <v>24</v>
          </cell>
          <cell r="E504">
            <v>23.75</v>
          </cell>
          <cell r="F504">
            <v>23.75</v>
          </cell>
          <cell r="G504">
            <v>23.75</v>
          </cell>
          <cell r="H504">
            <v>24.95</v>
          </cell>
          <cell r="I504">
            <v>5763</v>
          </cell>
          <cell r="J504">
            <v>136892.5</v>
          </cell>
          <cell r="K504">
            <v>44616</v>
          </cell>
          <cell r="L504">
            <v>29</v>
          </cell>
        </row>
        <row r="505">
          <cell r="A505" t="str">
            <v>FLFL</v>
          </cell>
          <cell r="B505" t="str">
            <v>EQ</v>
          </cell>
          <cell r="C505">
            <v>52</v>
          </cell>
          <cell r="D505">
            <v>52.5</v>
          </cell>
          <cell r="E505">
            <v>46.4</v>
          </cell>
          <cell r="F505">
            <v>47.85</v>
          </cell>
          <cell r="G505">
            <v>47.6</v>
          </cell>
          <cell r="H505">
            <v>52.85</v>
          </cell>
          <cell r="I505">
            <v>571295</v>
          </cell>
          <cell r="J505">
            <v>28361242.25</v>
          </cell>
          <cell r="K505">
            <v>44616</v>
          </cell>
          <cell r="L505">
            <v>4837</v>
          </cell>
        </row>
        <row r="506">
          <cell r="A506" t="str">
            <v>FLUOROCHEM</v>
          </cell>
          <cell r="B506" t="str">
            <v>BE</v>
          </cell>
          <cell r="C506">
            <v>2581</v>
          </cell>
          <cell r="D506">
            <v>2650</v>
          </cell>
          <cell r="E506">
            <v>2561.5</v>
          </cell>
          <cell r="F506">
            <v>2561.5</v>
          </cell>
          <cell r="G506">
            <v>2561.5</v>
          </cell>
          <cell r="H506">
            <v>2696.3</v>
          </cell>
          <cell r="I506">
            <v>28998</v>
          </cell>
          <cell r="J506">
            <v>74836500.650000006</v>
          </cell>
          <cell r="K506">
            <v>44616</v>
          </cell>
          <cell r="L506">
            <v>3457</v>
          </cell>
        </row>
        <row r="507">
          <cell r="A507" t="str">
            <v>FMGOETZE</v>
          </cell>
          <cell r="B507" t="str">
            <v>EQ</v>
          </cell>
          <cell r="C507">
            <v>270.10000000000002</v>
          </cell>
          <cell r="D507">
            <v>274</v>
          </cell>
          <cell r="E507">
            <v>262.14999999999998</v>
          </cell>
          <cell r="F507">
            <v>265.45</v>
          </cell>
          <cell r="G507">
            <v>265</v>
          </cell>
          <cell r="H507">
            <v>251.5</v>
          </cell>
          <cell r="I507">
            <v>2349033</v>
          </cell>
          <cell r="J507">
            <v>631178872.95000005</v>
          </cell>
          <cell r="K507">
            <v>44616</v>
          </cell>
          <cell r="L507">
            <v>23162</v>
          </cell>
        </row>
        <row r="508">
          <cell r="A508" t="str">
            <v>FMNL</v>
          </cell>
          <cell r="B508" t="str">
            <v>EQ</v>
          </cell>
          <cell r="C508">
            <v>9.5</v>
          </cell>
          <cell r="D508">
            <v>9.5</v>
          </cell>
          <cell r="E508">
            <v>8.15</v>
          </cell>
          <cell r="F508">
            <v>8.1999999999999993</v>
          </cell>
          <cell r="G508">
            <v>8.1999999999999993</v>
          </cell>
          <cell r="H508">
            <v>9.0500000000000007</v>
          </cell>
          <cell r="I508">
            <v>198982</v>
          </cell>
          <cell r="J508">
            <v>1675883.7</v>
          </cell>
          <cell r="K508">
            <v>44616</v>
          </cell>
          <cell r="L508">
            <v>886</v>
          </cell>
        </row>
        <row r="509">
          <cell r="A509" t="str">
            <v>FOCUS</v>
          </cell>
          <cell r="B509" t="str">
            <v>BE</v>
          </cell>
          <cell r="C509">
            <v>104.05</v>
          </cell>
          <cell r="D509">
            <v>104.05</v>
          </cell>
          <cell r="E509">
            <v>104.05</v>
          </cell>
          <cell r="F509">
            <v>104.05</v>
          </cell>
          <cell r="G509">
            <v>104.05</v>
          </cell>
          <cell r="H509">
            <v>109.5</v>
          </cell>
          <cell r="I509">
            <v>67362</v>
          </cell>
          <cell r="J509">
            <v>7009016.0999999996</v>
          </cell>
          <cell r="K509">
            <v>44616</v>
          </cell>
          <cell r="L509">
            <v>25</v>
          </cell>
        </row>
        <row r="510">
          <cell r="A510" t="str">
            <v>FOODSIN</v>
          </cell>
          <cell r="B510" t="str">
            <v>EQ</v>
          </cell>
          <cell r="C510">
            <v>83.05</v>
          </cell>
          <cell r="D510">
            <v>85.6</v>
          </cell>
          <cell r="E510">
            <v>79.650000000000006</v>
          </cell>
          <cell r="F510">
            <v>80.95</v>
          </cell>
          <cell r="G510">
            <v>82</v>
          </cell>
          <cell r="H510">
            <v>88.45</v>
          </cell>
          <cell r="I510">
            <v>51092</v>
          </cell>
          <cell r="J510">
            <v>4200290.3</v>
          </cell>
          <cell r="K510">
            <v>44616</v>
          </cell>
          <cell r="L510">
            <v>1053</v>
          </cell>
        </row>
        <row r="511">
          <cell r="A511" t="str">
            <v>FORCEMOT</v>
          </cell>
          <cell r="B511" t="str">
            <v>EQ</v>
          </cell>
          <cell r="C511">
            <v>1025</v>
          </cell>
          <cell r="D511">
            <v>1060</v>
          </cell>
          <cell r="E511">
            <v>975</v>
          </cell>
          <cell r="F511">
            <v>1000</v>
          </cell>
          <cell r="G511">
            <v>975</v>
          </cell>
          <cell r="H511">
            <v>1062.5</v>
          </cell>
          <cell r="I511">
            <v>47627</v>
          </cell>
          <cell r="J511">
            <v>48109161.600000001</v>
          </cell>
          <cell r="K511">
            <v>44616</v>
          </cell>
          <cell r="L511">
            <v>6910</v>
          </cell>
        </row>
        <row r="512">
          <cell r="A512" t="str">
            <v>FORTIS</v>
          </cell>
          <cell r="B512" t="str">
            <v>EQ</v>
          </cell>
          <cell r="C512">
            <v>230</v>
          </cell>
          <cell r="D512">
            <v>239.05</v>
          </cell>
          <cell r="E512">
            <v>229</v>
          </cell>
          <cell r="F512">
            <v>233.3</v>
          </cell>
          <cell r="G512">
            <v>234</v>
          </cell>
          <cell r="H512">
            <v>245.4</v>
          </cell>
          <cell r="I512">
            <v>2547489</v>
          </cell>
          <cell r="J512">
            <v>596154408.79999995</v>
          </cell>
          <cell r="K512">
            <v>44616</v>
          </cell>
          <cell r="L512">
            <v>34080</v>
          </cell>
        </row>
        <row r="513">
          <cell r="A513" t="str">
            <v>FOSECOIND</v>
          </cell>
          <cell r="B513" t="str">
            <v>EQ</v>
          </cell>
          <cell r="C513">
            <v>1318</v>
          </cell>
          <cell r="D513">
            <v>1330.8</v>
          </cell>
          <cell r="E513">
            <v>1250.9000000000001</v>
          </cell>
          <cell r="F513">
            <v>1260</v>
          </cell>
          <cell r="G513">
            <v>1269.95</v>
          </cell>
          <cell r="H513">
            <v>1331.3</v>
          </cell>
          <cell r="I513">
            <v>2084</v>
          </cell>
          <cell r="J513">
            <v>2656386.75</v>
          </cell>
          <cell r="K513">
            <v>44616</v>
          </cell>
          <cell r="L513">
            <v>369</v>
          </cell>
        </row>
        <row r="514">
          <cell r="A514" t="str">
            <v>FRETAIL</v>
          </cell>
          <cell r="B514" t="str">
            <v>EQ</v>
          </cell>
          <cell r="C514">
            <v>46.25</v>
          </cell>
          <cell r="D514">
            <v>46.45</v>
          </cell>
          <cell r="E514">
            <v>42.8</v>
          </cell>
          <cell r="F514">
            <v>43.15</v>
          </cell>
          <cell r="G514">
            <v>43.05</v>
          </cell>
          <cell r="H514">
            <v>47.1</v>
          </cell>
          <cell r="I514">
            <v>5141913</v>
          </cell>
          <cell r="J514">
            <v>230261860.94999999</v>
          </cell>
          <cell r="K514">
            <v>44616</v>
          </cell>
          <cell r="L514">
            <v>18838</v>
          </cell>
        </row>
        <row r="515">
          <cell r="A515" t="str">
            <v>FSC</v>
          </cell>
          <cell r="B515" t="str">
            <v>EQ</v>
          </cell>
          <cell r="C515">
            <v>62.4</v>
          </cell>
          <cell r="D515">
            <v>65</v>
          </cell>
          <cell r="E515">
            <v>56.05</v>
          </cell>
          <cell r="F515">
            <v>58</v>
          </cell>
          <cell r="G515">
            <v>57.35</v>
          </cell>
          <cell r="H515">
            <v>64.349999999999994</v>
          </cell>
          <cell r="I515">
            <v>126870</v>
          </cell>
          <cell r="J515">
            <v>7657472.5</v>
          </cell>
          <cell r="K515">
            <v>44616</v>
          </cell>
          <cell r="L515">
            <v>2381</v>
          </cell>
        </row>
        <row r="516">
          <cell r="A516" t="str">
            <v>FSL</v>
          </cell>
          <cell r="B516" t="str">
            <v>EQ</v>
          </cell>
          <cell r="C516">
            <v>122.5</v>
          </cell>
          <cell r="D516">
            <v>140</v>
          </cell>
          <cell r="E516">
            <v>117.5</v>
          </cell>
          <cell r="F516">
            <v>121.05</v>
          </cell>
          <cell r="G516">
            <v>119.5</v>
          </cell>
          <cell r="H516">
            <v>127.3</v>
          </cell>
          <cell r="I516">
            <v>8896730</v>
          </cell>
          <cell r="J516">
            <v>1073380269.1</v>
          </cell>
          <cell r="K516">
            <v>44616</v>
          </cell>
          <cell r="L516">
            <v>50187</v>
          </cell>
        </row>
        <row r="517">
          <cell r="A517" t="str">
            <v>GABRIEL</v>
          </cell>
          <cell r="B517" t="str">
            <v>EQ</v>
          </cell>
          <cell r="C517">
            <v>109.2</v>
          </cell>
          <cell r="D517">
            <v>111</v>
          </cell>
          <cell r="E517">
            <v>107</v>
          </cell>
          <cell r="F517">
            <v>108.3</v>
          </cell>
          <cell r="G517">
            <v>108.45</v>
          </cell>
          <cell r="H517">
            <v>113.05</v>
          </cell>
          <cell r="I517">
            <v>1063144</v>
          </cell>
          <cell r="J517">
            <v>116582863.3</v>
          </cell>
          <cell r="K517">
            <v>44616</v>
          </cell>
          <cell r="L517">
            <v>15420</v>
          </cell>
        </row>
        <row r="518">
          <cell r="A518" t="str">
            <v>GAEL</v>
          </cell>
          <cell r="B518" t="str">
            <v>EQ</v>
          </cell>
          <cell r="C518">
            <v>178.1</v>
          </cell>
          <cell r="D518">
            <v>185.2</v>
          </cell>
          <cell r="E518">
            <v>174.5</v>
          </cell>
          <cell r="F518">
            <v>177.35</v>
          </cell>
          <cell r="G518">
            <v>177</v>
          </cell>
          <cell r="H518">
            <v>188.45</v>
          </cell>
          <cell r="I518">
            <v>648335</v>
          </cell>
          <cell r="J518">
            <v>117261184</v>
          </cell>
          <cell r="K518">
            <v>44616</v>
          </cell>
          <cell r="L518">
            <v>16700</v>
          </cell>
        </row>
        <row r="519">
          <cell r="A519" t="str">
            <v>GAIL</v>
          </cell>
          <cell r="B519" t="str">
            <v>EQ</v>
          </cell>
          <cell r="C519">
            <v>134</v>
          </cell>
          <cell r="D519">
            <v>136.15</v>
          </cell>
          <cell r="E519">
            <v>128.6</v>
          </cell>
          <cell r="F519">
            <v>129.75</v>
          </cell>
          <cell r="G519">
            <v>129.44999999999999</v>
          </cell>
          <cell r="H519">
            <v>138.25</v>
          </cell>
          <cell r="I519">
            <v>13401506</v>
          </cell>
          <cell r="J519">
            <v>1775285829.05</v>
          </cell>
          <cell r="K519">
            <v>44616</v>
          </cell>
          <cell r="L519">
            <v>71145</v>
          </cell>
        </row>
        <row r="520">
          <cell r="A520" t="str">
            <v>GAL</v>
          </cell>
          <cell r="B520" t="str">
            <v>BE</v>
          </cell>
          <cell r="C520">
            <v>4</v>
          </cell>
          <cell r="D520">
            <v>4.2</v>
          </cell>
          <cell r="E520">
            <v>4</v>
          </cell>
          <cell r="F520">
            <v>4</v>
          </cell>
          <cell r="G520">
            <v>4</v>
          </cell>
          <cell r="H520">
            <v>4.2</v>
          </cell>
          <cell r="I520">
            <v>368138</v>
          </cell>
          <cell r="J520">
            <v>1481496.65</v>
          </cell>
          <cell r="K520">
            <v>44616</v>
          </cell>
          <cell r="L520">
            <v>1396</v>
          </cell>
        </row>
        <row r="521">
          <cell r="A521" t="str">
            <v>GALAXYSURF</v>
          </cell>
          <cell r="B521" t="str">
            <v>EQ</v>
          </cell>
          <cell r="C521">
            <v>2708</v>
          </cell>
          <cell r="D521">
            <v>2785.9</v>
          </cell>
          <cell r="E521">
            <v>2687.55</v>
          </cell>
          <cell r="F521">
            <v>2707.8</v>
          </cell>
          <cell r="G521">
            <v>2700</v>
          </cell>
          <cell r="H521">
            <v>2810.2</v>
          </cell>
          <cell r="I521">
            <v>23205</v>
          </cell>
          <cell r="J521">
            <v>63254424.200000003</v>
          </cell>
          <cell r="K521">
            <v>44616</v>
          </cell>
          <cell r="L521">
            <v>8758</v>
          </cell>
        </row>
        <row r="522">
          <cell r="A522" t="str">
            <v>GALLANTT</v>
          </cell>
          <cell r="B522" t="str">
            <v>EQ</v>
          </cell>
          <cell r="C522">
            <v>59.9</v>
          </cell>
          <cell r="D522">
            <v>59.9</v>
          </cell>
          <cell r="E522">
            <v>54.5</v>
          </cell>
          <cell r="F522">
            <v>56.55</v>
          </cell>
          <cell r="G522">
            <v>55.5</v>
          </cell>
          <cell r="H522">
            <v>61.05</v>
          </cell>
          <cell r="I522">
            <v>66691</v>
          </cell>
          <cell r="J522">
            <v>3783974.25</v>
          </cell>
          <cell r="K522">
            <v>44616</v>
          </cell>
          <cell r="L522">
            <v>969</v>
          </cell>
        </row>
        <row r="523">
          <cell r="A523" t="str">
            <v>GALLISPAT</v>
          </cell>
          <cell r="B523" t="str">
            <v>EQ</v>
          </cell>
          <cell r="C523">
            <v>52.45</v>
          </cell>
          <cell r="D523">
            <v>53</v>
          </cell>
          <cell r="E523">
            <v>44.65</v>
          </cell>
          <cell r="F523">
            <v>46.7</v>
          </cell>
          <cell r="G523">
            <v>45.25</v>
          </cell>
          <cell r="H523">
            <v>54.05</v>
          </cell>
          <cell r="I523">
            <v>101391</v>
          </cell>
          <cell r="J523">
            <v>4930488.3</v>
          </cell>
          <cell r="K523">
            <v>44616</v>
          </cell>
          <cell r="L523">
            <v>1371</v>
          </cell>
        </row>
        <row r="524">
          <cell r="A524" t="str">
            <v>GANDHITUBE</v>
          </cell>
          <cell r="B524" t="str">
            <v>EQ</v>
          </cell>
          <cell r="C524">
            <v>322.14999999999998</v>
          </cell>
          <cell r="D524">
            <v>326.85000000000002</v>
          </cell>
          <cell r="E524">
            <v>308</v>
          </cell>
          <cell r="F524">
            <v>309.7</v>
          </cell>
          <cell r="G524">
            <v>308.60000000000002</v>
          </cell>
          <cell r="H524">
            <v>333.6</v>
          </cell>
          <cell r="I524">
            <v>8551</v>
          </cell>
          <cell r="J524">
            <v>2685310.55</v>
          </cell>
          <cell r="K524">
            <v>44616</v>
          </cell>
          <cell r="L524">
            <v>459</v>
          </cell>
        </row>
        <row r="525">
          <cell r="A525" t="str">
            <v>GANECOS</v>
          </cell>
          <cell r="B525" t="str">
            <v>EQ</v>
          </cell>
          <cell r="C525">
            <v>633</v>
          </cell>
          <cell r="D525">
            <v>633</v>
          </cell>
          <cell r="E525">
            <v>591.25</v>
          </cell>
          <cell r="F525">
            <v>599.5</v>
          </cell>
          <cell r="G525">
            <v>603</v>
          </cell>
          <cell r="H525">
            <v>649.15</v>
          </cell>
          <cell r="I525">
            <v>95765</v>
          </cell>
          <cell r="J525">
            <v>58522907.899999999</v>
          </cell>
          <cell r="K525">
            <v>44616</v>
          </cell>
          <cell r="L525">
            <v>5448</v>
          </cell>
        </row>
        <row r="526">
          <cell r="A526" t="str">
            <v>GANESHBE</v>
          </cell>
          <cell r="B526" t="str">
            <v>EQ</v>
          </cell>
          <cell r="C526">
            <v>92</v>
          </cell>
          <cell r="D526">
            <v>92</v>
          </cell>
          <cell r="E526">
            <v>87</v>
          </cell>
          <cell r="F526">
            <v>87.15</v>
          </cell>
          <cell r="G526">
            <v>87</v>
          </cell>
          <cell r="H526">
            <v>92.25</v>
          </cell>
          <cell r="I526">
            <v>127684</v>
          </cell>
          <cell r="J526">
            <v>11278543.449999999</v>
          </cell>
          <cell r="K526">
            <v>44616</v>
          </cell>
          <cell r="L526">
            <v>1635</v>
          </cell>
        </row>
        <row r="527">
          <cell r="A527" t="str">
            <v>GANESHHOUC</v>
          </cell>
          <cell r="B527" t="str">
            <v>EQ</v>
          </cell>
          <cell r="C527">
            <v>184.95</v>
          </cell>
          <cell r="D527">
            <v>187</v>
          </cell>
          <cell r="E527">
            <v>174</v>
          </cell>
          <cell r="F527">
            <v>177.4</v>
          </cell>
          <cell r="G527">
            <v>178.85</v>
          </cell>
          <cell r="H527">
            <v>186.95</v>
          </cell>
          <cell r="I527">
            <v>107332</v>
          </cell>
          <cell r="J527">
            <v>19665102.699999999</v>
          </cell>
          <cell r="K527">
            <v>44616</v>
          </cell>
          <cell r="L527">
            <v>1384</v>
          </cell>
        </row>
        <row r="528">
          <cell r="A528" t="str">
            <v>GANGAFORGE</v>
          </cell>
          <cell r="B528" t="str">
            <v>EQ</v>
          </cell>
          <cell r="C528">
            <v>15.5</v>
          </cell>
          <cell r="D528">
            <v>15.5</v>
          </cell>
          <cell r="E528">
            <v>12.9</v>
          </cell>
          <cell r="F528">
            <v>12.9</v>
          </cell>
          <cell r="G528">
            <v>12.9</v>
          </cell>
          <cell r="H528">
            <v>16.100000000000001</v>
          </cell>
          <cell r="I528">
            <v>1876584</v>
          </cell>
          <cell r="J528">
            <v>25332001.899999999</v>
          </cell>
          <cell r="K528">
            <v>44616</v>
          </cell>
          <cell r="L528">
            <v>5795</v>
          </cell>
        </row>
        <row r="529">
          <cell r="A529" t="str">
            <v>GANGESSECU</v>
          </cell>
          <cell r="B529" t="str">
            <v>EQ</v>
          </cell>
          <cell r="C529">
            <v>118</v>
          </cell>
          <cell r="D529">
            <v>118.45</v>
          </cell>
          <cell r="E529">
            <v>98.2</v>
          </cell>
          <cell r="F529">
            <v>101.35</v>
          </cell>
          <cell r="G529">
            <v>100</v>
          </cell>
          <cell r="H529">
            <v>119.15</v>
          </cell>
          <cell r="I529">
            <v>250234</v>
          </cell>
          <cell r="J529">
            <v>27499266.649999999</v>
          </cell>
          <cell r="K529">
            <v>44616</v>
          </cell>
          <cell r="L529">
            <v>5486</v>
          </cell>
        </row>
        <row r="530">
          <cell r="A530" t="str">
            <v>GARFIBRES</v>
          </cell>
          <cell r="B530" t="str">
            <v>EQ</v>
          </cell>
          <cell r="C530">
            <v>2817</v>
          </cell>
          <cell r="D530">
            <v>2875</v>
          </cell>
          <cell r="E530">
            <v>2702.65</v>
          </cell>
          <cell r="F530">
            <v>2831.3</v>
          </cell>
          <cell r="G530">
            <v>2820</v>
          </cell>
          <cell r="H530">
            <v>2856.4</v>
          </cell>
          <cell r="I530">
            <v>19242</v>
          </cell>
          <cell r="J530">
            <v>53637262.850000001</v>
          </cell>
          <cell r="K530">
            <v>44616</v>
          </cell>
          <cell r="L530">
            <v>7715</v>
          </cell>
        </row>
        <row r="531">
          <cell r="A531" t="str">
            <v>GATI</v>
          </cell>
          <cell r="B531" t="str">
            <v>EQ</v>
          </cell>
          <cell r="C531">
            <v>146</v>
          </cell>
          <cell r="D531">
            <v>150.69999999999999</v>
          </cell>
          <cell r="E531">
            <v>140.05000000000001</v>
          </cell>
          <cell r="F531">
            <v>143.19999999999999</v>
          </cell>
          <cell r="G531">
            <v>142.5</v>
          </cell>
          <cell r="H531">
            <v>156.6</v>
          </cell>
          <cell r="I531">
            <v>963131</v>
          </cell>
          <cell r="J531">
            <v>141291315.75</v>
          </cell>
          <cell r="K531">
            <v>44616</v>
          </cell>
          <cell r="L531">
            <v>14416</v>
          </cell>
        </row>
        <row r="532">
          <cell r="A532" t="str">
            <v>GAYAHWS</v>
          </cell>
          <cell r="B532" t="str">
            <v>BE</v>
          </cell>
          <cell r="C532">
            <v>0.7</v>
          </cell>
          <cell r="D532">
            <v>0.7</v>
          </cell>
          <cell r="E532">
            <v>0.7</v>
          </cell>
          <cell r="F532">
            <v>0.7</v>
          </cell>
          <cell r="G532">
            <v>0.7</v>
          </cell>
          <cell r="H532">
            <v>0.75</v>
          </cell>
          <cell r="I532">
            <v>360512</v>
          </cell>
          <cell r="J532">
            <v>252358.39999999999</v>
          </cell>
          <cell r="K532">
            <v>44616</v>
          </cell>
          <cell r="L532">
            <v>60</v>
          </cell>
        </row>
        <row r="533">
          <cell r="A533" t="str">
            <v>GAYAPROJ</v>
          </cell>
          <cell r="B533" t="str">
            <v>EQ</v>
          </cell>
          <cell r="C533">
            <v>23</v>
          </cell>
          <cell r="D533">
            <v>23.8</v>
          </cell>
          <cell r="E533">
            <v>19.899999999999999</v>
          </cell>
          <cell r="F533">
            <v>19.899999999999999</v>
          </cell>
          <cell r="G533">
            <v>19.899999999999999</v>
          </cell>
          <cell r="H533">
            <v>24.85</v>
          </cell>
          <cell r="I533">
            <v>2387700</v>
          </cell>
          <cell r="J533">
            <v>50247497.850000001</v>
          </cell>
          <cell r="K533">
            <v>44616</v>
          </cell>
          <cell r="L533">
            <v>7136</v>
          </cell>
        </row>
        <row r="534">
          <cell r="A534" t="str">
            <v>GEECEE</v>
          </cell>
          <cell r="B534" t="str">
            <v>EQ</v>
          </cell>
          <cell r="C534">
            <v>179.9</v>
          </cell>
          <cell r="D534">
            <v>186.4</v>
          </cell>
          <cell r="E534">
            <v>160</v>
          </cell>
          <cell r="F534">
            <v>161.65</v>
          </cell>
          <cell r="G534">
            <v>161.19999999999999</v>
          </cell>
          <cell r="H534">
            <v>192.4</v>
          </cell>
          <cell r="I534">
            <v>419769</v>
          </cell>
          <cell r="J534">
            <v>73300624.950000003</v>
          </cell>
          <cell r="K534">
            <v>44616</v>
          </cell>
          <cell r="L534">
            <v>11215</v>
          </cell>
        </row>
        <row r="535">
          <cell r="A535" t="str">
            <v>GEEKAYWIRE</v>
          </cell>
          <cell r="B535" t="str">
            <v>EQ</v>
          </cell>
          <cell r="C535">
            <v>70</v>
          </cell>
          <cell r="D535">
            <v>71.2</v>
          </cell>
          <cell r="E535">
            <v>57.55</v>
          </cell>
          <cell r="F535">
            <v>59.05</v>
          </cell>
          <cell r="G535">
            <v>59.4</v>
          </cell>
          <cell r="H535">
            <v>71.900000000000006</v>
          </cell>
          <cell r="I535">
            <v>80438</v>
          </cell>
          <cell r="J535">
            <v>4849531.95</v>
          </cell>
          <cell r="K535">
            <v>44616</v>
          </cell>
          <cell r="L535">
            <v>936</v>
          </cell>
        </row>
        <row r="536">
          <cell r="A536" t="str">
            <v>GENCON</v>
          </cell>
          <cell r="B536" t="str">
            <v>EQ</v>
          </cell>
          <cell r="C536">
            <v>35.950000000000003</v>
          </cell>
          <cell r="D536">
            <v>35.950000000000003</v>
          </cell>
          <cell r="E536">
            <v>31.1</v>
          </cell>
          <cell r="F536">
            <v>32.299999999999997</v>
          </cell>
          <cell r="G536">
            <v>31.1</v>
          </cell>
          <cell r="H536">
            <v>36</v>
          </cell>
          <cell r="I536">
            <v>59739</v>
          </cell>
          <cell r="J536">
            <v>1987592.4</v>
          </cell>
          <cell r="K536">
            <v>44616</v>
          </cell>
          <cell r="L536">
            <v>618</v>
          </cell>
        </row>
        <row r="537">
          <cell r="A537" t="str">
            <v>GENESYS</v>
          </cell>
          <cell r="B537" t="str">
            <v>EQ</v>
          </cell>
          <cell r="C537">
            <v>463.15</v>
          </cell>
          <cell r="D537">
            <v>496</v>
          </cell>
          <cell r="E537">
            <v>463.15</v>
          </cell>
          <cell r="F537">
            <v>472.75</v>
          </cell>
          <cell r="G537">
            <v>478.95</v>
          </cell>
          <cell r="H537">
            <v>485.4</v>
          </cell>
          <cell r="I537">
            <v>254742</v>
          </cell>
          <cell r="J537">
            <v>122178845.25</v>
          </cell>
          <cell r="K537">
            <v>44616</v>
          </cell>
          <cell r="L537">
            <v>6815</v>
          </cell>
        </row>
        <row r="538">
          <cell r="A538" t="str">
            <v>GENUSPAPER</v>
          </cell>
          <cell r="B538" t="str">
            <v>EQ</v>
          </cell>
          <cell r="C538">
            <v>13</v>
          </cell>
          <cell r="D538">
            <v>13.75</v>
          </cell>
          <cell r="E538">
            <v>11.75</v>
          </cell>
          <cell r="F538">
            <v>12.15</v>
          </cell>
          <cell r="G538">
            <v>11.85</v>
          </cell>
          <cell r="H538">
            <v>13.6</v>
          </cell>
          <cell r="I538">
            <v>663362</v>
          </cell>
          <cell r="J538">
            <v>8449870.0999999996</v>
          </cell>
          <cell r="K538">
            <v>44616</v>
          </cell>
          <cell r="L538">
            <v>2174</v>
          </cell>
        </row>
        <row r="539">
          <cell r="A539" t="str">
            <v>GENUSPOWER</v>
          </cell>
          <cell r="B539" t="str">
            <v>EQ</v>
          </cell>
          <cell r="C539">
            <v>61</v>
          </cell>
          <cell r="D539">
            <v>63.7</v>
          </cell>
          <cell r="E539">
            <v>58.1</v>
          </cell>
          <cell r="F539">
            <v>59.1</v>
          </cell>
          <cell r="G539">
            <v>59.55</v>
          </cell>
          <cell r="H539">
            <v>65.599999999999994</v>
          </cell>
          <cell r="I539">
            <v>1120435</v>
          </cell>
          <cell r="J539">
            <v>68822676.299999997</v>
          </cell>
          <cell r="K539">
            <v>44616</v>
          </cell>
          <cell r="L539">
            <v>10293</v>
          </cell>
        </row>
        <row r="540">
          <cell r="A540" t="str">
            <v>GEOJITFSL</v>
          </cell>
          <cell r="B540" t="str">
            <v>EQ</v>
          </cell>
          <cell r="C540">
            <v>67</v>
          </cell>
          <cell r="D540">
            <v>67</v>
          </cell>
          <cell r="E540">
            <v>62</v>
          </cell>
          <cell r="F540">
            <v>63.1</v>
          </cell>
          <cell r="G540">
            <v>63.6</v>
          </cell>
          <cell r="H540">
            <v>68.3</v>
          </cell>
          <cell r="I540">
            <v>450493</v>
          </cell>
          <cell r="J540">
            <v>29017331.100000001</v>
          </cell>
          <cell r="K540">
            <v>44616</v>
          </cell>
          <cell r="L540">
            <v>6684</v>
          </cell>
        </row>
        <row r="541">
          <cell r="A541" t="str">
            <v>GEPIL</v>
          </cell>
          <cell r="B541" t="str">
            <v>EQ</v>
          </cell>
          <cell r="C541">
            <v>149</v>
          </cell>
          <cell r="D541">
            <v>153.6</v>
          </cell>
          <cell r="E541">
            <v>147</v>
          </cell>
          <cell r="F541">
            <v>148</v>
          </cell>
          <cell r="G541">
            <v>148.4</v>
          </cell>
          <cell r="H541">
            <v>158.80000000000001</v>
          </cell>
          <cell r="I541">
            <v>149502</v>
          </cell>
          <cell r="J541">
            <v>22426270.949999999</v>
          </cell>
          <cell r="K541">
            <v>44616</v>
          </cell>
          <cell r="L541">
            <v>3699</v>
          </cell>
        </row>
        <row r="542">
          <cell r="A542" t="str">
            <v>GESHIP</v>
          </cell>
          <cell r="B542" t="str">
            <v>EQ</v>
          </cell>
          <cell r="C542">
            <v>308.2</v>
          </cell>
          <cell r="D542">
            <v>312.75</v>
          </cell>
          <cell r="E542">
            <v>305.95</v>
          </cell>
          <cell r="F542">
            <v>308.89999999999998</v>
          </cell>
          <cell r="G542">
            <v>309.95</v>
          </cell>
          <cell r="H542">
            <v>314.95</v>
          </cell>
          <cell r="I542">
            <v>564137</v>
          </cell>
          <cell r="J542">
            <v>174534845</v>
          </cell>
          <cell r="K542">
            <v>44616</v>
          </cell>
          <cell r="L542">
            <v>13454</v>
          </cell>
        </row>
        <row r="543">
          <cell r="A543" t="str">
            <v>GET&amp;D</v>
          </cell>
          <cell r="B543" t="str">
            <v>EQ</v>
          </cell>
          <cell r="C543">
            <v>90.6</v>
          </cell>
          <cell r="D543">
            <v>90.6</v>
          </cell>
          <cell r="E543">
            <v>82.3</v>
          </cell>
          <cell r="F543">
            <v>83.45</v>
          </cell>
          <cell r="G543">
            <v>83.5</v>
          </cell>
          <cell r="H543">
            <v>91.45</v>
          </cell>
          <cell r="I543">
            <v>159619</v>
          </cell>
          <cell r="J543">
            <v>13695164.35</v>
          </cell>
          <cell r="K543">
            <v>44616</v>
          </cell>
          <cell r="L543">
            <v>3460</v>
          </cell>
        </row>
        <row r="544">
          <cell r="A544" t="str">
            <v>GFLLIMITED</v>
          </cell>
          <cell r="B544" t="str">
            <v>EQ</v>
          </cell>
          <cell r="C544">
            <v>64</v>
          </cell>
          <cell r="D544">
            <v>64</v>
          </cell>
          <cell r="E544">
            <v>59</v>
          </cell>
          <cell r="F544">
            <v>59.55</v>
          </cell>
          <cell r="G544">
            <v>59.8</v>
          </cell>
          <cell r="H544">
            <v>65.7</v>
          </cell>
          <cell r="I544">
            <v>103407</v>
          </cell>
          <cell r="J544">
            <v>6370520.9500000002</v>
          </cell>
          <cell r="K544">
            <v>44616</v>
          </cell>
          <cell r="L544">
            <v>1598</v>
          </cell>
        </row>
        <row r="545">
          <cell r="A545" t="str">
            <v>GHCL</v>
          </cell>
          <cell r="B545" t="str">
            <v>EQ</v>
          </cell>
          <cell r="C545">
            <v>400</v>
          </cell>
          <cell r="D545">
            <v>409.05</v>
          </cell>
          <cell r="E545">
            <v>390.55</v>
          </cell>
          <cell r="F545">
            <v>394</v>
          </cell>
          <cell r="G545">
            <v>392</v>
          </cell>
          <cell r="H545">
            <v>423.15</v>
          </cell>
          <cell r="I545">
            <v>452427</v>
          </cell>
          <cell r="J545">
            <v>181016116.40000001</v>
          </cell>
          <cell r="K545">
            <v>44616</v>
          </cell>
          <cell r="L545">
            <v>18067</v>
          </cell>
        </row>
        <row r="546">
          <cell r="A546" t="str">
            <v>GICHSGFIN</v>
          </cell>
          <cell r="B546" t="str">
            <v>EQ</v>
          </cell>
          <cell r="C546">
            <v>131</v>
          </cell>
          <cell r="D546">
            <v>132.9</v>
          </cell>
          <cell r="E546">
            <v>125.1</v>
          </cell>
          <cell r="F546">
            <v>126.55</v>
          </cell>
          <cell r="G546">
            <v>126.55</v>
          </cell>
          <cell r="H546">
            <v>135.69999999999999</v>
          </cell>
          <cell r="I546">
            <v>204827</v>
          </cell>
          <cell r="J546">
            <v>26519097.550000001</v>
          </cell>
          <cell r="K546">
            <v>44616</v>
          </cell>
          <cell r="L546">
            <v>4410</v>
          </cell>
        </row>
        <row r="547">
          <cell r="A547" t="str">
            <v>GICRE</v>
          </cell>
          <cell r="B547" t="str">
            <v>EQ</v>
          </cell>
          <cell r="C547">
            <v>118</v>
          </cell>
          <cell r="D547">
            <v>119.65</v>
          </cell>
          <cell r="E547">
            <v>109.1</v>
          </cell>
          <cell r="F547">
            <v>110.9</v>
          </cell>
          <cell r="G547">
            <v>111.75</v>
          </cell>
          <cell r="H547">
            <v>122.05</v>
          </cell>
          <cell r="I547">
            <v>808314</v>
          </cell>
          <cell r="J547">
            <v>92539817</v>
          </cell>
          <cell r="K547">
            <v>44616</v>
          </cell>
          <cell r="L547">
            <v>13410</v>
          </cell>
        </row>
        <row r="548">
          <cell r="A548" t="str">
            <v>GILLANDERS</v>
          </cell>
          <cell r="B548" t="str">
            <v>EQ</v>
          </cell>
          <cell r="C548">
            <v>65</v>
          </cell>
          <cell r="D548">
            <v>65</v>
          </cell>
          <cell r="E548">
            <v>60.2</v>
          </cell>
          <cell r="F548">
            <v>61.15</v>
          </cell>
          <cell r="G548">
            <v>60.5</v>
          </cell>
          <cell r="H548">
            <v>66.849999999999994</v>
          </cell>
          <cell r="I548">
            <v>10630</v>
          </cell>
          <cell r="J548">
            <v>659081.75</v>
          </cell>
          <cell r="K548">
            <v>44616</v>
          </cell>
          <cell r="L548">
            <v>333</v>
          </cell>
        </row>
        <row r="549">
          <cell r="A549" t="str">
            <v>GILLETTE</v>
          </cell>
          <cell r="B549" t="str">
            <v>EQ</v>
          </cell>
          <cell r="C549">
            <v>4960</v>
          </cell>
          <cell r="D549">
            <v>4995</v>
          </cell>
          <cell r="E549">
            <v>4836.75</v>
          </cell>
          <cell r="F549">
            <v>4903.3500000000004</v>
          </cell>
          <cell r="G549">
            <v>4921.95</v>
          </cell>
          <cell r="H549">
            <v>4997.6499999999996</v>
          </cell>
          <cell r="I549">
            <v>9366</v>
          </cell>
          <cell r="J549">
            <v>46255635.25</v>
          </cell>
          <cell r="K549">
            <v>44616</v>
          </cell>
          <cell r="L549">
            <v>2886</v>
          </cell>
        </row>
        <row r="550">
          <cell r="A550" t="str">
            <v>GINNIFILA</v>
          </cell>
          <cell r="B550" t="str">
            <v>EQ</v>
          </cell>
          <cell r="C550">
            <v>44</v>
          </cell>
          <cell r="D550">
            <v>44.05</v>
          </cell>
          <cell r="E550">
            <v>40</v>
          </cell>
          <cell r="F550">
            <v>40.200000000000003</v>
          </cell>
          <cell r="G550">
            <v>40.450000000000003</v>
          </cell>
          <cell r="H550">
            <v>46.5</v>
          </cell>
          <cell r="I550">
            <v>409474</v>
          </cell>
          <cell r="J550">
            <v>17126501.649999999</v>
          </cell>
          <cell r="K550">
            <v>44616</v>
          </cell>
          <cell r="L550">
            <v>4291</v>
          </cell>
        </row>
        <row r="551">
          <cell r="A551" t="str">
            <v>GIPCL</v>
          </cell>
          <cell r="B551" t="str">
            <v>EQ</v>
          </cell>
          <cell r="C551">
            <v>72</v>
          </cell>
          <cell r="D551">
            <v>73.849999999999994</v>
          </cell>
          <cell r="E551">
            <v>68.400000000000006</v>
          </cell>
          <cell r="F551">
            <v>69.150000000000006</v>
          </cell>
          <cell r="G551">
            <v>69.2</v>
          </cell>
          <cell r="H551">
            <v>74.55</v>
          </cell>
          <cell r="I551">
            <v>398504</v>
          </cell>
          <cell r="J551">
            <v>28243722.75</v>
          </cell>
          <cell r="K551">
            <v>44616</v>
          </cell>
          <cell r="L551">
            <v>5391</v>
          </cell>
        </row>
        <row r="552">
          <cell r="A552" t="str">
            <v>GKWLIMITED</v>
          </cell>
          <cell r="B552" t="str">
            <v>EQ</v>
          </cell>
          <cell r="C552">
            <v>543</v>
          </cell>
          <cell r="D552">
            <v>574.9</v>
          </cell>
          <cell r="E552">
            <v>530.15</v>
          </cell>
          <cell r="F552">
            <v>530.35</v>
          </cell>
          <cell r="G552">
            <v>530.15</v>
          </cell>
          <cell r="H552">
            <v>571.1</v>
          </cell>
          <cell r="I552">
            <v>669</v>
          </cell>
          <cell r="J552">
            <v>360237.1</v>
          </cell>
          <cell r="K552">
            <v>44616</v>
          </cell>
          <cell r="L552">
            <v>112</v>
          </cell>
        </row>
        <row r="553">
          <cell r="A553" t="str">
            <v>GLAND</v>
          </cell>
          <cell r="B553" t="str">
            <v>EQ</v>
          </cell>
          <cell r="C553">
            <v>3279.6</v>
          </cell>
          <cell r="D553">
            <v>3330</v>
          </cell>
          <cell r="E553">
            <v>3202</v>
          </cell>
          <cell r="F553">
            <v>3296.15</v>
          </cell>
          <cell r="G553">
            <v>3270.25</v>
          </cell>
          <cell r="H553">
            <v>3356.1</v>
          </cell>
          <cell r="I553">
            <v>149508</v>
          </cell>
          <cell r="J553">
            <v>491086498.60000002</v>
          </cell>
          <cell r="K553">
            <v>44616</v>
          </cell>
          <cell r="L553">
            <v>22143</v>
          </cell>
        </row>
        <row r="554">
          <cell r="A554" t="str">
            <v>GLAXO</v>
          </cell>
          <cell r="B554" t="str">
            <v>EQ</v>
          </cell>
          <cell r="C554">
            <v>1535</v>
          </cell>
          <cell r="D554">
            <v>1568.4</v>
          </cell>
          <cell r="E554">
            <v>1486.8</v>
          </cell>
          <cell r="F554">
            <v>1500.25</v>
          </cell>
          <cell r="G554">
            <v>1498</v>
          </cell>
          <cell r="H554">
            <v>1567.35</v>
          </cell>
          <cell r="I554">
            <v>45066</v>
          </cell>
          <cell r="J554">
            <v>68712095.099999994</v>
          </cell>
          <cell r="K554">
            <v>44616</v>
          </cell>
          <cell r="L554">
            <v>6892</v>
          </cell>
        </row>
        <row r="555">
          <cell r="A555" t="str">
            <v>GLENMARK</v>
          </cell>
          <cell r="B555" t="str">
            <v>EQ</v>
          </cell>
          <cell r="C555">
            <v>441</v>
          </cell>
          <cell r="D555">
            <v>448.75</v>
          </cell>
          <cell r="E555">
            <v>423</v>
          </cell>
          <cell r="F555">
            <v>429.8</v>
          </cell>
          <cell r="G555">
            <v>429</v>
          </cell>
          <cell r="H555">
            <v>452.5</v>
          </cell>
          <cell r="I555">
            <v>1334690</v>
          </cell>
          <cell r="J555">
            <v>579318445.25</v>
          </cell>
          <cell r="K555">
            <v>44616</v>
          </cell>
          <cell r="L555">
            <v>23080</v>
          </cell>
        </row>
        <row r="556">
          <cell r="A556" t="str">
            <v>GLFL</v>
          </cell>
          <cell r="B556" t="str">
            <v>BE</v>
          </cell>
          <cell r="C556">
            <v>2.65</v>
          </cell>
          <cell r="D556">
            <v>2.65</v>
          </cell>
          <cell r="E556">
            <v>2.65</v>
          </cell>
          <cell r="F556">
            <v>2.65</v>
          </cell>
          <cell r="G556">
            <v>2.65</v>
          </cell>
          <cell r="H556">
            <v>2.75</v>
          </cell>
          <cell r="I556">
            <v>200</v>
          </cell>
          <cell r="J556">
            <v>530</v>
          </cell>
          <cell r="K556">
            <v>44616</v>
          </cell>
          <cell r="L556">
            <v>2</v>
          </cell>
        </row>
        <row r="557">
          <cell r="A557" t="str">
            <v>GLOBAL</v>
          </cell>
          <cell r="B557" t="str">
            <v>EQ</v>
          </cell>
          <cell r="C557">
            <v>72</v>
          </cell>
          <cell r="D557">
            <v>72</v>
          </cell>
          <cell r="E557">
            <v>68.95</v>
          </cell>
          <cell r="F557">
            <v>68.95</v>
          </cell>
          <cell r="G557">
            <v>68.95</v>
          </cell>
          <cell r="H557">
            <v>72.55</v>
          </cell>
          <cell r="I557">
            <v>23104</v>
          </cell>
          <cell r="J557">
            <v>1594138.4</v>
          </cell>
          <cell r="K557">
            <v>44616</v>
          </cell>
          <cell r="L557">
            <v>143</v>
          </cell>
        </row>
        <row r="558">
          <cell r="A558" t="str">
            <v>GLOBALVECT</v>
          </cell>
          <cell r="B558" t="str">
            <v>BE</v>
          </cell>
          <cell r="C558">
            <v>47.65</v>
          </cell>
          <cell r="D558">
            <v>47.7</v>
          </cell>
          <cell r="E558">
            <v>46.7</v>
          </cell>
          <cell r="F558">
            <v>46.7</v>
          </cell>
          <cell r="G558">
            <v>46.7</v>
          </cell>
          <cell r="H558">
            <v>49.15</v>
          </cell>
          <cell r="I558">
            <v>6759</v>
          </cell>
          <cell r="J558">
            <v>317806.8</v>
          </cell>
          <cell r="K558">
            <v>44616</v>
          </cell>
          <cell r="L558">
            <v>126</v>
          </cell>
        </row>
        <row r="559">
          <cell r="A559" t="str">
            <v>GLOBE</v>
          </cell>
          <cell r="B559" t="str">
            <v>EQ</v>
          </cell>
          <cell r="C559">
            <v>10.1</v>
          </cell>
          <cell r="D559">
            <v>10.4</v>
          </cell>
          <cell r="E559">
            <v>9.65</v>
          </cell>
          <cell r="F559">
            <v>9.65</v>
          </cell>
          <cell r="G559">
            <v>9.65</v>
          </cell>
          <cell r="H559">
            <v>10.7</v>
          </cell>
          <cell r="I559">
            <v>452365</v>
          </cell>
          <cell r="J559">
            <v>4465765.25</v>
          </cell>
          <cell r="K559">
            <v>44616</v>
          </cell>
          <cell r="L559">
            <v>2590</v>
          </cell>
        </row>
        <row r="560">
          <cell r="A560" t="str">
            <v>GLOBUSSPR</v>
          </cell>
          <cell r="B560" t="str">
            <v>EQ</v>
          </cell>
          <cell r="C560">
            <v>1190.05</v>
          </cell>
          <cell r="D560">
            <v>1244</v>
          </cell>
          <cell r="E560">
            <v>1183</v>
          </cell>
          <cell r="F560">
            <v>1193.5</v>
          </cell>
          <cell r="G560">
            <v>1190</v>
          </cell>
          <cell r="H560">
            <v>1277.75</v>
          </cell>
          <cell r="I560">
            <v>250713</v>
          </cell>
          <cell r="J560">
            <v>304081770.10000002</v>
          </cell>
          <cell r="K560">
            <v>44616</v>
          </cell>
          <cell r="L560">
            <v>17400</v>
          </cell>
        </row>
        <row r="561">
          <cell r="A561" t="str">
            <v>GLS</v>
          </cell>
          <cell r="B561" t="str">
            <v>EQ</v>
          </cell>
          <cell r="C561">
            <v>430</v>
          </cell>
          <cell r="D561">
            <v>464.85</v>
          </cell>
          <cell r="E561">
            <v>430</v>
          </cell>
          <cell r="F561">
            <v>447.5</v>
          </cell>
          <cell r="G561">
            <v>450</v>
          </cell>
          <cell r="H561">
            <v>481</v>
          </cell>
          <cell r="I561">
            <v>134585</v>
          </cell>
          <cell r="J561">
            <v>60847992.850000001</v>
          </cell>
          <cell r="K561">
            <v>44616</v>
          </cell>
          <cell r="L561">
            <v>10551</v>
          </cell>
        </row>
        <row r="562">
          <cell r="A562" t="str">
            <v>GMBREW</v>
          </cell>
          <cell r="B562" t="str">
            <v>EQ</v>
          </cell>
          <cell r="C562">
            <v>600</v>
          </cell>
          <cell r="D562">
            <v>600.29999999999995</v>
          </cell>
          <cell r="E562">
            <v>561.04999999999995</v>
          </cell>
          <cell r="F562">
            <v>568.70000000000005</v>
          </cell>
          <cell r="G562">
            <v>570.6</v>
          </cell>
          <cell r="H562">
            <v>609.95000000000005</v>
          </cell>
          <cell r="I562">
            <v>40631</v>
          </cell>
          <cell r="J562">
            <v>23639891.949999999</v>
          </cell>
          <cell r="K562">
            <v>44616</v>
          </cell>
          <cell r="L562">
            <v>3981</v>
          </cell>
        </row>
        <row r="563">
          <cell r="A563" t="str">
            <v>GMDCLTD</v>
          </cell>
          <cell r="B563" t="str">
            <v>EQ</v>
          </cell>
          <cell r="C563">
            <v>130.5</v>
          </cell>
          <cell r="D563">
            <v>136</v>
          </cell>
          <cell r="E563">
            <v>125</v>
          </cell>
          <cell r="F563">
            <v>126.55</v>
          </cell>
          <cell r="G563">
            <v>126.55</v>
          </cell>
          <cell r="H563">
            <v>140.19999999999999</v>
          </cell>
          <cell r="I563">
            <v>8795607</v>
          </cell>
          <cell r="J563">
            <v>1154885072.4000001</v>
          </cell>
          <cell r="K563">
            <v>44616</v>
          </cell>
          <cell r="L563">
            <v>57123</v>
          </cell>
        </row>
        <row r="564">
          <cell r="A564" t="str">
            <v>GMMPFAUDLR</v>
          </cell>
          <cell r="B564" t="str">
            <v>EQ</v>
          </cell>
          <cell r="C564">
            <v>4350</v>
          </cell>
          <cell r="D564">
            <v>4350</v>
          </cell>
          <cell r="E564">
            <v>4110</v>
          </cell>
          <cell r="F564">
            <v>4126</v>
          </cell>
          <cell r="G564">
            <v>4111</v>
          </cell>
          <cell r="H564">
            <v>4390.8999999999996</v>
          </cell>
          <cell r="I564">
            <v>38812</v>
          </cell>
          <cell r="J564">
            <v>163065099.09999999</v>
          </cell>
          <cell r="K564">
            <v>44616</v>
          </cell>
          <cell r="L564">
            <v>10707</v>
          </cell>
        </row>
        <row r="565">
          <cell r="A565" t="str">
            <v>GMRINFRA</v>
          </cell>
          <cell r="B565" t="str">
            <v>EQ</v>
          </cell>
          <cell r="C565">
            <v>37.15</v>
          </cell>
          <cell r="D565">
            <v>37.5</v>
          </cell>
          <cell r="E565">
            <v>33.85</v>
          </cell>
          <cell r="F565">
            <v>34.5</v>
          </cell>
          <cell r="G565">
            <v>34.65</v>
          </cell>
          <cell r="H565">
            <v>38.65</v>
          </cell>
          <cell r="I565">
            <v>18505953</v>
          </cell>
          <cell r="J565">
            <v>666538893.54999995</v>
          </cell>
          <cell r="K565">
            <v>44616</v>
          </cell>
          <cell r="L565">
            <v>59183</v>
          </cell>
        </row>
        <row r="566">
          <cell r="A566" t="str">
            <v>GNA</v>
          </cell>
          <cell r="B566" t="str">
            <v>EQ</v>
          </cell>
          <cell r="C566">
            <v>485</v>
          </cell>
          <cell r="D566">
            <v>485</v>
          </cell>
          <cell r="E566">
            <v>440.05</v>
          </cell>
          <cell r="F566">
            <v>445.7</v>
          </cell>
          <cell r="G566">
            <v>453</v>
          </cell>
          <cell r="H566">
            <v>489.05</v>
          </cell>
          <cell r="I566">
            <v>91119</v>
          </cell>
          <cell r="J566">
            <v>41743474.649999999</v>
          </cell>
          <cell r="K566">
            <v>44616</v>
          </cell>
          <cell r="L566">
            <v>9223</v>
          </cell>
        </row>
        <row r="567">
          <cell r="A567" t="str">
            <v>GNFC</v>
          </cell>
          <cell r="B567" t="str">
            <v>EQ</v>
          </cell>
          <cell r="C567">
            <v>511.55</v>
          </cell>
          <cell r="D567">
            <v>533.5</v>
          </cell>
          <cell r="E567">
            <v>505</v>
          </cell>
          <cell r="F567">
            <v>508</v>
          </cell>
          <cell r="G567">
            <v>509</v>
          </cell>
          <cell r="H567">
            <v>540.65</v>
          </cell>
          <cell r="I567">
            <v>2682093</v>
          </cell>
          <cell r="J567">
            <v>1389634762</v>
          </cell>
          <cell r="K567">
            <v>44616</v>
          </cell>
          <cell r="L567">
            <v>43265</v>
          </cell>
        </row>
        <row r="568">
          <cell r="A568" t="str">
            <v>GOACARBON</v>
          </cell>
          <cell r="B568" t="str">
            <v>EQ</v>
          </cell>
          <cell r="C568">
            <v>362</v>
          </cell>
          <cell r="D568">
            <v>363.05</v>
          </cell>
          <cell r="E568">
            <v>324.2</v>
          </cell>
          <cell r="F568">
            <v>329.25</v>
          </cell>
          <cell r="G568">
            <v>328.95</v>
          </cell>
          <cell r="H568">
            <v>373.1</v>
          </cell>
          <cell r="I568">
            <v>51815</v>
          </cell>
          <cell r="J568">
            <v>17876544.75</v>
          </cell>
          <cell r="K568">
            <v>44616</v>
          </cell>
          <cell r="L568">
            <v>3624</v>
          </cell>
        </row>
        <row r="569">
          <cell r="A569" t="str">
            <v>GOCLCORP</v>
          </cell>
          <cell r="B569" t="str">
            <v>EQ</v>
          </cell>
          <cell r="C569">
            <v>272.95</v>
          </cell>
          <cell r="D569">
            <v>273</v>
          </cell>
          <cell r="E569">
            <v>243.8</v>
          </cell>
          <cell r="F569">
            <v>251.35</v>
          </cell>
          <cell r="G569">
            <v>251</v>
          </cell>
          <cell r="H569">
            <v>276.60000000000002</v>
          </cell>
          <cell r="I569">
            <v>30854</v>
          </cell>
          <cell r="J569">
            <v>7963235.5999999996</v>
          </cell>
          <cell r="K569">
            <v>44616</v>
          </cell>
          <cell r="L569">
            <v>1630</v>
          </cell>
        </row>
        <row r="570">
          <cell r="A570" t="str">
            <v>GOCOLORS</v>
          </cell>
          <cell r="B570" t="str">
            <v>EQ</v>
          </cell>
          <cell r="C570">
            <v>916</v>
          </cell>
          <cell r="D570">
            <v>916</v>
          </cell>
          <cell r="E570">
            <v>869.05</v>
          </cell>
          <cell r="F570">
            <v>898.95</v>
          </cell>
          <cell r="G570">
            <v>895</v>
          </cell>
          <cell r="H570">
            <v>923.4</v>
          </cell>
          <cell r="I570">
            <v>191033</v>
          </cell>
          <cell r="J570">
            <v>171736371.75</v>
          </cell>
          <cell r="K570">
            <v>44616</v>
          </cell>
          <cell r="L570">
            <v>19328</v>
          </cell>
        </row>
        <row r="571">
          <cell r="A571" t="str">
            <v>GODFRYPHLP</v>
          </cell>
          <cell r="B571" t="str">
            <v>EQ</v>
          </cell>
          <cell r="C571">
            <v>999.9</v>
          </cell>
          <cell r="D571">
            <v>1008.05</v>
          </cell>
          <cell r="E571">
            <v>933</v>
          </cell>
          <cell r="F571">
            <v>951.35</v>
          </cell>
          <cell r="G571">
            <v>950</v>
          </cell>
          <cell r="H571">
            <v>1017</v>
          </cell>
          <cell r="I571">
            <v>42562</v>
          </cell>
          <cell r="J571">
            <v>41424429.5</v>
          </cell>
          <cell r="K571">
            <v>44616</v>
          </cell>
          <cell r="L571">
            <v>5511</v>
          </cell>
        </row>
        <row r="572">
          <cell r="A572" t="str">
            <v>GODHA</v>
          </cell>
          <cell r="B572" t="str">
            <v>BE</v>
          </cell>
          <cell r="C572">
            <v>151.65</v>
          </cell>
          <cell r="D572">
            <v>151.65</v>
          </cell>
          <cell r="E572">
            <v>141.25</v>
          </cell>
          <cell r="F572">
            <v>149.55000000000001</v>
          </cell>
          <cell r="G572">
            <v>145</v>
          </cell>
          <cell r="H572">
            <v>148.65</v>
          </cell>
          <cell r="I572">
            <v>65763</v>
          </cell>
          <cell r="J572">
            <v>9669392.1999999993</v>
          </cell>
          <cell r="K572">
            <v>44616</v>
          </cell>
          <cell r="L572">
            <v>490</v>
          </cell>
        </row>
        <row r="573">
          <cell r="A573" t="str">
            <v>GODREJAGRO</v>
          </cell>
          <cell r="B573" t="str">
            <v>EQ</v>
          </cell>
          <cell r="C573">
            <v>474</v>
          </cell>
          <cell r="D573">
            <v>477.5</v>
          </cell>
          <cell r="E573">
            <v>460</v>
          </cell>
          <cell r="F573">
            <v>465.4</v>
          </cell>
          <cell r="G573">
            <v>466.35</v>
          </cell>
          <cell r="H573">
            <v>483.35</v>
          </cell>
          <cell r="I573">
            <v>120895</v>
          </cell>
          <cell r="J573">
            <v>56519061.450000003</v>
          </cell>
          <cell r="K573">
            <v>44616</v>
          </cell>
          <cell r="L573">
            <v>6448</v>
          </cell>
        </row>
        <row r="574">
          <cell r="A574" t="str">
            <v>GODREJCP</v>
          </cell>
          <cell r="B574" t="str">
            <v>EQ</v>
          </cell>
          <cell r="C574">
            <v>770</v>
          </cell>
          <cell r="D574">
            <v>796.05</v>
          </cell>
          <cell r="E574">
            <v>766.6</v>
          </cell>
          <cell r="F574">
            <v>771.15</v>
          </cell>
          <cell r="G574">
            <v>776.85</v>
          </cell>
          <cell r="H574">
            <v>803.45</v>
          </cell>
          <cell r="I574">
            <v>887861</v>
          </cell>
          <cell r="J574">
            <v>693131051.14999998</v>
          </cell>
          <cell r="K574">
            <v>44616</v>
          </cell>
          <cell r="L574">
            <v>42114</v>
          </cell>
        </row>
        <row r="575">
          <cell r="A575" t="str">
            <v>GODREJIND</v>
          </cell>
          <cell r="B575" t="str">
            <v>EQ</v>
          </cell>
          <cell r="C575">
            <v>495</v>
          </cell>
          <cell r="D575">
            <v>523.29999999999995</v>
          </cell>
          <cell r="E575">
            <v>475</v>
          </cell>
          <cell r="F575">
            <v>509.7</v>
          </cell>
          <cell r="G575">
            <v>513</v>
          </cell>
          <cell r="H575">
            <v>501.2</v>
          </cell>
          <cell r="I575">
            <v>503595</v>
          </cell>
          <cell r="J575">
            <v>250785533.84999999</v>
          </cell>
          <cell r="K575">
            <v>44616</v>
          </cell>
          <cell r="L575">
            <v>22069</v>
          </cell>
        </row>
        <row r="576">
          <cell r="A576" t="str">
            <v>GODREJPROP</v>
          </cell>
          <cell r="B576" t="str">
            <v>EQ</v>
          </cell>
          <cell r="C576">
            <v>1520.2</v>
          </cell>
          <cell r="D576">
            <v>1548</v>
          </cell>
          <cell r="E576">
            <v>1443</v>
          </cell>
          <cell r="F576">
            <v>1451.3</v>
          </cell>
          <cell r="G576">
            <v>1445.05</v>
          </cell>
          <cell r="H576">
            <v>1596.85</v>
          </cell>
          <cell r="I576">
            <v>1788534</v>
          </cell>
          <cell r="J576">
            <v>2673854885.75</v>
          </cell>
          <cell r="K576">
            <v>44616</v>
          </cell>
          <cell r="L576">
            <v>82780</v>
          </cell>
        </row>
        <row r="577">
          <cell r="A577" t="str">
            <v>GOKEX</v>
          </cell>
          <cell r="B577" t="str">
            <v>EQ</v>
          </cell>
          <cell r="C577">
            <v>325.25</v>
          </cell>
          <cell r="D577">
            <v>343.7</v>
          </cell>
          <cell r="E577">
            <v>325.25</v>
          </cell>
          <cell r="F577">
            <v>331.05</v>
          </cell>
          <cell r="G577">
            <v>331.05</v>
          </cell>
          <cell r="H577">
            <v>353.1</v>
          </cell>
          <cell r="I577">
            <v>353267</v>
          </cell>
          <cell r="J577">
            <v>119109054.65000001</v>
          </cell>
          <cell r="K577">
            <v>44616</v>
          </cell>
          <cell r="L577">
            <v>11156</v>
          </cell>
        </row>
        <row r="578">
          <cell r="A578" t="str">
            <v>GOKUL</v>
          </cell>
          <cell r="B578" t="str">
            <v>EQ</v>
          </cell>
          <cell r="C578">
            <v>32.35</v>
          </cell>
          <cell r="D578">
            <v>32.35</v>
          </cell>
          <cell r="E578">
            <v>28.5</v>
          </cell>
          <cell r="F578">
            <v>29.55</v>
          </cell>
          <cell r="G578">
            <v>29.65</v>
          </cell>
          <cell r="H578">
            <v>32.799999999999997</v>
          </cell>
          <cell r="I578">
            <v>309293</v>
          </cell>
          <cell r="J578">
            <v>9321215.3000000007</v>
          </cell>
          <cell r="K578">
            <v>44616</v>
          </cell>
          <cell r="L578">
            <v>3303</v>
          </cell>
        </row>
        <row r="579">
          <cell r="A579" t="str">
            <v>GOKULAGRO</v>
          </cell>
          <cell r="B579" t="str">
            <v>BE</v>
          </cell>
          <cell r="C579">
            <v>63.6</v>
          </cell>
          <cell r="D579">
            <v>65.599999999999994</v>
          </cell>
          <cell r="E579">
            <v>63.6</v>
          </cell>
          <cell r="F579">
            <v>63.6</v>
          </cell>
          <cell r="G579">
            <v>63.6</v>
          </cell>
          <cell r="H579">
            <v>66.900000000000006</v>
          </cell>
          <cell r="I579">
            <v>78988</v>
          </cell>
          <cell r="J579">
            <v>5038031.5999999996</v>
          </cell>
          <cell r="K579">
            <v>44616</v>
          </cell>
          <cell r="L579">
            <v>592</v>
          </cell>
        </row>
        <row r="580">
          <cell r="A580" t="str">
            <v>GOLDBEES</v>
          </cell>
          <cell r="B580" t="str">
            <v>EQ</v>
          </cell>
          <cell r="C580">
            <v>43.97</v>
          </cell>
          <cell r="D580">
            <v>44.82</v>
          </cell>
          <cell r="E580">
            <v>43.22</v>
          </cell>
          <cell r="F580">
            <v>44.62</v>
          </cell>
          <cell r="G580">
            <v>44.81</v>
          </cell>
          <cell r="H580">
            <v>43.09</v>
          </cell>
          <cell r="I580">
            <v>17716412</v>
          </cell>
          <cell r="J580">
            <v>787415973.73000002</v>
          </cell>
          <cell r="K580">
            <v>44616</v>
          </cell>
          <cell r="L580">
            <v>33607</v>
          </cell>
        </row>
        <row r="581">
          <cell r="A581" t="str">
            <v>GOLDENTOBC</v>
          </cell>
          <cell r="B581" t="str">
            <v>EQ</v>
          </cell>
          <cell r="C581">
            <v>107</v>
          </cell>
          <cell r="D581">
            <v>107</v>
          </cell>
          <cell r="E581">
            <v>95.4</v>
          </cell>
          <cell r="F581">
            <v>95.4</v>
          </cell>
          <cell r="G581">
            <v>95.45</v>
          </cell>
          <cell r="H581">
            <v>105.95</v>
          </cell>
          <cell r="I581">
            <v>16585</v>
          </cell>
          <cell r="J581">
            <v>1634646.25</v>
          </cell>
          <cell r="K581">
            <v>44616</v>
          </cell>
          <cell r="L581">
            <v>616</v>
          </cell>
        </row>
        <row r="582">
          <cell r="A582" t="str">
            <v>GOLDIAM</v>
          </cell>
          <cell r="B582" t="str">
            <v>EQ</v>
          </cell>
          <cell r="C582">
            <v>757</v>
          </cell>
          <cell r="D582">
            <v>765</v>
          </cell>
          <cell r="E582">
            <v>680.65</v>
          </cell>
          <cell r="F582">
            <v>697.8</v>
          </cell>
          <cell r="G582">
            <v>699.9</v>
          </cell>
          <cell r="H582">
            <v>774.55</v>
          </cell>
          <cell r="I582">
            <v>134771</v>
          </cell>
          <cell r="J582">
            <v>97245356.75</v>
          </cell>
          <cell r="K582">
            <v>44616</v>
          </cell>
          <cell r="L582">
            <v>11666</v>
          </cell>
        </row>
        <row r="583">
          <cell r="A583" t="str">
            <v>GOLDSHARE</v>
          </cell>
          <cell r="B583" t="str">
            <v>EQ</v>
          </cell>
          <cell r="C583">
            <v>43.65</v>
          </cell>
          <cell r="D583">
            <v>44.7</v>
          </cell>
          <cell r="E583">
            <v>43.45</v>
          </cell>
          <cell r="F583">
            <v>44.5</v>
          </cell>
          <cell r="G583">
            <v>44.65</v>
          </cell>
          <cell r="H583">
            <v>43</v>
          </cell>
          <cell r="I583">
            <v>702871</v>
          </cell>
          <cell r="J583">
            <v>31066995.350000001</v>
          </cell>
          <cell r="K583">
            <v>44616</v>
          </cell>
          <cell r="L583">
            <v>2073</v>
          </cell>
        </row>
        <row r="584">
          <cell r="A584" t="str">
            <v>GOLDTECH</v>
          </cell>
          <cell r="B584" t="str">
            <v>BE</v>
          </cell>
          <cell r="C584">
            <v>63.4</v>
          </cell>
          <cell r="D584">
            <v>65</v>
          </cell>
          <cell r="E584">
            <v>63.2</v>
          </cell>
          <cell r="F584">
            <v>63.2</v>
          </cell>
          <cell r="G584">
            <v>63.2</v>
          </cell>
          <cell r="H584">
            <v>66.5</v>
          </cell>
          <cell r="I584">
            <v>17909</v>
          </cell>
          <cell r="J584">
            <v>1135767.8</v>
          </cell>
          <cell r="K584">
            <v>44616</v>
          </cell>
          <cell r="L584">
            <v>153</v>
          </cell>
        </row>
        <row r="585">
          <cell r="A585" t="str">
            <v>GOODLUCK</v>
          </cell>
          <cell r="B585" t="str">
            <v>BE</v>
          </cell>
          <cell r="C585">
            <v>307</v>
          </cell>
          <cell r="D585">
            <v>312.60000000000002</v>
          </cell>
          <cell r="E585">
            <v>303.05</v>
          </cell>
          <cell r="F585">
            <v>303.05</v>
          </cell>
          <cell r="G585">
            <v>303.05</v>
          </cell>
          <cell r="H585">
            <v>318.95</v>
          </cell>
          <cell r="I585">
            <v>20875</v>
          </cell>
          <cell r="J585">
            <v>6349523.6500000004</v>
          </cell>
          <cell r="K585">
            <v>44616</v>
          </cell>
          <cell r="L585">
            <v>235</v>
          </cell>
        </row>
        <row r="586">
          <cell r="A586" t="str">
            <v>GOODYEAR</v>
          </cell>
          <cell r="B586" t="str">
            <v>EQ</v>
          </cell>
          <cell r="C586">
            <v>875</v>
          </cell>
          <cell r="D586">
            <v>888.9</v>
          </cell>
          <cell r="E586">
            <v>862.45</v>
          </cell>
          <cell r="F586">
            <v>870.6</v>
          </cell>
          <cell r="G586">
            <v>865</v>
          </cell>
          <cell r="H586">
            <v>894.85</v>
          </cell>
          <cell r="I586">
            <v>13428</v>
          </cell>
          <cell r="J586">
            <v>11734881.35</v>
          </cell>
          <cell r="K586">
            <v>44616</v>
          </cell>
          <cell r="L586">
            <v>2116</v>
          </cell>
        </row>
        <row r="587">
          <cell r="A587" t="str">
            <v>GPIL</v>
          </cell>
          <cell r="B587" t="str">
            <v>EQ</v>
          </cell>
          <cell r="C587">
            <v>295</v>
          </cell>
          <cell r="D587">
            <v>304</v>
          </cell>
          <cell r="E587">
            <v>282</v>
          </cell>
          <cell r="F587">
            <v>284.10000000000002</v>
          </cell>
          <cell r="G587">
            <v>284</v>
          </cell>
          <cell r="H587">
            <v>312.60000000000002</v>
          </cell>
          <cell r="I587">
            <v>524014</v>
          </cell>
          <cell r="J587">
            <v>153372443.65000001</v>
          </cell>
          <cell r="K587">
            <v>44616</v>
          </cell>
          <cell r="L587">
            <v>11208</v>
          </cell>
        </row>
        <row r="588">
          <cell r="A588" t="str">
            <v>GPPL</v>
          </cell>
          <cell r="B588" t="str">
            <v>EQ</v>
          </cell>
          <cell r="C588">
            <v>83</v>
          </cell>
          <cell r="D588">
            <v>83.35</v>
          </cell>
          <cell r="E588">
            <v>80.05</v>
          </cell>
          <cell r="F588">
            <v>80.900000000000006</v>
          </cell>
          <cell r="G588">
            <v>81.05</v>
          </cell>
          <cell r="H588">
            <v>85.2</v>
          </cell>
          <cell r="I588">
            <v>455842</v>
          </cell>
          <cell r="J588">
            <v>37410728.149999999</v>
          </cell>
          <cell r="K588">
            <v>44616</v>
          </cell>
          <cell r="L588">
            <v>8597</v>
          </cell>
        </row>
        <row r="589">
          <cell r="A589" t="str">
            <v>GPTINFRA</v>
          </cell>
          <cell r="B589" t="str">
            <v>EQ</v>
          </cell>
          <cell r="C589">
            <v>75</v>
          </cell>
          <cell r="D589">
            <v>75</v>
          </cell>
          <cell r="E589">
            <v>70.099999999999994</v>
          </cell>
          <cell r="F589">
            <v>70.150000000000006</v>
          </cell>
          <cell r="G589">
            <v>70.650000000000006</v>
          </cell>
          <cell r="H589">
            <v>77.099999999999994</v>
          </cell>
          <cell r="I589">
            <v>60091</v>
          </cell>
          <cell r="J589">
            <v>4273459.9000000004</v>
          </cell>
          <cell r="K589">
            <v>44616</v>
          </cell>
          <cell r="L589">
            <v>756</v>
          </cell>
        </row>
        <row r="590">
          <cell r="A590" t="str">
            <v>GRANULES</v>
          </cell>
          <cell r="B590" t="str">
            <v>EQ</v>
          </cell>
          <cell r="C590">
            <v>280</v>
          </cell>
          <cell r="D590">
            <v>280.95</v>
          </cell>
          <cell r="E590">
            <v>265.2</v>
          </cell>
          <cell r="F590">
            <v>267.3</v>
          </cell>
          <cell r="G590">
            <v>267.75</v>
          </cell>
          <cell r="H590">
            <v>285.64999999999998</v>
          </cell>
          <cell r="I590">
            <v>1881016</v>
          </cell>
          <cell r="J590">
            <v>512536268.75</v>
          </cell>
          <cell r="K590">
            <v>44616</v>
          </cell>
          <cell r="L590">
            <v>22679</v>
          </cell>
        </row>
        <row r="591">
          <cell r="A591" t="str">
            <v>GRAPHITE</v>
          </cell>
          <cell r="B591" t="str">
            <v>EQ</v>
          </cell>
          <cell r="C591">
            <v>458.4</v>
          </cell>
          <cell r="D591">
            <v>461.9</v>
          </cell>
          <cell r="E591">
            <v>419</v>
          </cell>
          <cell r="F591">
            <v>425.75</v>
          </cell>
          <cell r="G591">
            <v>422.95</v>
          </cell>
          <cell r="H591">
            <v>472.05</v>
          </cell>
          <cell r="I591">
            <v>1001573</v>
          </cell>
          <cell r="J591">
            <v>442027050.14999998</v>
          </cell>
          <cell r="K591">
            <v>44616</v>
          </cell>
          <cell r="L591">
            <v>32579</v>
          </cell>
        </row>
        <row r="592">
          <cell r="A592" t="str">
            <v>GRASIM</v>
          </cell>
          <cell r="B592" t="str">
            <v>EQ</v>
          </cell>
          <cell r="C592">
            <v>1625</v>
          </cell>
          <cell r="D592">
            <v>1652.95</v>
          </cell>
          <cell r="E592">
            <v>1535</v>
          </cell>
          <cell r="F592">
            <v>1544.35</v>
          </cell>
          <cell r="G592">
            <v>1539</v>
          </cell>
          <cell r="H592">
            <v>1669.8</v>
          </cell>
          <cell r="I592">
            <v>1255601</v>
          </cell>
          <cell r="J592">
            <v>1987558060.5</v>
          </cell>
          <cell r="K592">
            <v>44616</v>
          </cell>
          <cell r="L592">
            <v>61620</v>
          </cell>
        </row>
        <row r="593">
          <cell r="A593" t="str">
            <v>GRAUWEIL</v>
          </cell>
          <cell r="B593" t="str">
            <v>EQ</v>
          </cell>
          <cell r="C593">
            <v>53</v>
          </cell>
          <cell r="D593">
            <v>62.8</v>
          </cell>
          <cell r="E593">
            <v>43.3</v>
          </cell>
          <cell r="F593">
            <v>50.9</v>
          </cell>
          <cell r="G593">
            <v>51.6</v>
          </cell>
          <cell r="H593">
            <v>54.1</v>
          </cell>
          <cell r="I593">
            <v>580243</v>
          </cell>
          <cell r="J593">
            <v>29668057.199999999</v>
          </cell>
          <cell r="K593">
            <v>44616</v>
          </cell>
          <cell r="L593">
            <v>3225</v>
          </cell>
        </row>
        <row r="594">
          <cell r="A594" t="str">
            <v>GRAVITA</v>
          </cell>
          <cell r="B594" t="str">
            <v>EQ</v>
          </cell>
          <cell r="C594">
            <v>355</v>
          </cell>
          <cell r="D594">
            <v>355</v>
          </cell>
          <cell r="E594">
            <v>329.1</v>
          </cell>
          <cell r="F594">
            <v>329.15</v>
          </cell>
          <cell r="G594">
            <v>329.1</v>
          </cell>
          <cell r="H594">
            <v>365.65</v>
          </cell>
          <cell r="I594">
            <v>379699</v>
          </cell>
          <cell r="J594">
            <v>129790275.25</v>
          </cell>
          <cell r="K594">
            <v>44616</v>
          </cell>
          <cell r="L594">
            <v>12855</v>
          </cell>
        </row>
        <row r="595">
          <cell r="A595" t="str">
            <v>GREAVESCOT</v>
          </cell>
          <cell r="B595" t="str">
            <v>EQ</v>
          </cell>
          <cell r="C595">
            <v>162</v>
          </cell>
          <cell r="D595">
            <v>169.4</v>
          </cell>
          <cell r="E595">
            <v>156.9</v>
          </cell>
          <cell r="F595">
            <v>159.85</v>
          </cell>
          <cell r="G595">
            <v>159</v>
          </cell>
          <cell r="H595">
            <v>174.4</v>
          </cell>
          <cell r="I595">
            <v>3809282</v>
          </cell>
          <cell r="J595">
            <v>620422472.95000005</v>
          </cell>
          <cell r="K595">
            <v>44616</v>
          </cell>
          <cell r="L595">
            <v>42367</v>
          </cell>
        </row>
        <row r="596">
          <cell r="A596" t="str">
            <v>GREENLAM</v>
          </cell>
          <cell r="B596" t="str">
            <v>EQ</v>
          </cell>
          <cell r="C596">
            <v>321</v>
          </cell>
          <cell r="D596">
            <v>337</v>
          </cell>
          <cell r="E596">
            <v>293.8</v>
          </cell>
          <cell r="F596">
            <v>328.75</v>
          </cell>
          <cell r="G596">
            <v>331.05</v>
          </cell>
          <cell r="H596">
            <v>322.3</v>
          </cell>
          <cell r="I596">
            <v>86192</v>
          </cell>
          <cell r="J596">
            <v>27752525.100000001</v>
          </cell>
          <cell r="K596">
            <v>44616</v>
          </cell>
          <cell r="L596">
            <v>4889</v>
          </cell>
        </row>
        <row r="597">
          <cell r="A597" t="str">
            <v>GREENPANEL</v>
          </cell>
          <cell r="B597" t="str">
            <v>EQ</v>
          </cell>
          <cell r="C597">
            <v>450</v>
          </cell>
          <cell r="D597">
            <v>474.95</v>
          </cell>
          <cell r="E597">
            <v>442.55</v>
          </cell>
          <cell r="F597">
            <v>457.9</v>
          </cell>
          <cell r="G597">
            <v>458</v>
          </cell>
          <cell r="H597">
            <v>471.85</v>
          </cell>
          <cell r="I597">
            <v>598112</v>
          </cell>
          <cell r="J597">
            <v>272518825.30000001</v>
          </cell>
          <cell r="K597">
            <v>44616</v>
          </cell>
          <cell r="L597">
            <v>27871</v>
          </cell>
        </row>
        <row r="598">
          <cell r="A598" t="str">
            <v>GREENPLY</v>
          </cell>
          <cell r="B598" t="str">
            <v>EQ</v>
          </cell>
          <cell r="C598">
            <v>178</v>
          </cell>
          <cell r="D598">
            <v>178</v>
          </cell>
          <cell r="E598">
            <v>161.35</v>
          </cell>
          <cell r="F598">
            <v>165.35</v>
          </cell>
          <cell r="G598">
            <v>161.35</v>
          </cell>
          <cell r="H598">
            <v>180.5</v>
          </cell>
          <cell r="I598">
            <v>320482</v>
          </cell>
          <cell r="J598">
            <v>54933794.850000001</v>
          </cell>
          <cell r="K598">
            <v>44616</v>
          </cell>
          <cell r="L598">
            <v>7619</v>
          </cell>
        </row>
        <row r="599">
          <cell r="A599" t="str">
            <v>GREENPOWER</v>
          </cell>
          <cell r="B599" t="str">
            <v>BE</v>
          </cell>
          <cell r="C599">
            <v>10.95</v>
          </cell>
          <cell r="D599">
            <v>10.95</v>
          </cell>
          <cell r="E599">
            <v>10.95</v>
          </cell>
          <cell r="F599">
            <v>10.95</v>
          </cell>
          <cell r="G599">
            <v>10.95</v>
          </cell>
          <cell r="H599">
            <v>11.5</v>
          </cell>
          <cell r="I599">
            <v>924751</v>
          </cell>
          <cell r="J599">
            <v>10126023.449999999</v>
          </cell>
          <cell r="K599">
            <v>44616</v>
          </cell>
          <cell r="L599">
            <v>6417</v>
          </cell>
        </row>
        <row r="600">
          <cell r="A600" t="str">
            <v>GRINDWELL</v>
          </cell>
          <cell r="B600" t="str">
            <v>EQ</v>
          </cell>
          <cell r="C600">
            <v>1588</v>
          </cell>
          <cell r="D600">
            <v>1614.95</v>
          </cell>
          <cell r="E600">
            <v>1504.8</v>
          </cell>
          <cell r="F600">
            <v>1540.4</v>
          </cell>
          <cell r="G600">
            <v>1548</v>
          </cell>
          <cell r="H600">
            <v>1610.8</v>
          </cell>
          <cell r="I600">
            <v>228139</v>
          </cell>
          <cell r="J600">
            <v>361032469.80000001</v>
          </cell>
          <cell r="K600">
            <v>44616</v>
          </cell>
          <cell r="L600">
            <v>15993</v>
          </cell>
        </row>
        <row r="601">
          <cell r="A601" t="str">
            <v>GRINFRA</v>
          </cell>
          <cell r="B601" t="str">
            <v>EQ</v>
          </cell>
          <cell r="C601">
            <v>1367</v>
          </cell>
          <cell r="D601">
            <v>1453.4</v>
          </cell>
          <cell r="E601">
            <v>1330.3</v>
          </cell>
          <cell r="F601">
            <v>1369.5</v>
          </cell>
          <cell r="G601">
            <v>1360</v>
          </cell>
          <cell r="H601">
            <v>1396.7</v>
          </cell>
          <cell r="I601">
            <v>45462</v>
          </cell>
          <cell r="J601">
            <v>62701553.799999997</v>
          </cell>
          <cell r="K601">
            <v>44616</v>
          </cell>
          <cell r="L601">
            <v>7915</v>
          </cell>
        </row>
        <row r="602">
          <cell r="A602" t="str">
            <v>GROBTEA</v>
          </cell>
          <cell r="B602" t="str">
            <v>EQ</v>
          </cell>
          <cell r="C602">
            <v>903.5</v>
          </cell>
          <cell r="D602">
            <v>965.95</v>
          </cell>
          <cell r="E602">
            <v>903.5</v>
          </cell>
          <cell r="F602">
            <v>924.75</v>
          </cell>
          <cell r="G602">
            <v>915</v>
          </cell>
          <cell r="H602">
            <v>989.1</v>
          </cell>
          <cell r="I602">
            <v>909</v>
          </cell>
          <cell r="J602">
            <v>849648.6</v>
          </cell>
          <cell r="K602">
            <v>44616</v>
          </cell>
          <cell r="L602">
            <v>253</v>
          </cell>
        </row>
        <row r="603">
          <cell r="A603" t="str">
            <v>GRPLTD</v>
          </cell>
          <cell r="B603" t="str">
            <v>EQ</v>
          </cell>
          <cell r="C603">
            <v>1382.5</v>
          </cell>
          <cell r="D603">
            <v>1419.9</v>
          </cell>
          <cell r="E603">
            <v>1316</v>
          </cell>
          <cell r="F603">
            <v>1343.65</v>
          </cell>
          <cell r="G603">
            <v>1340</v>
          </cell>
          <cell r="H603">
            <v>1451.15</v>
          </cell>
          <cell r="I603">
            <v>3098</v>
          </cell>
          <cell r="J603">
            <v>4212336.8</v>
          </cell>
          <cell r="K603">
            <v>44616</v>
          </cell>
          <cell r="L603">
            <v>535</v>
          </cell>
        </row>
        <row r="604">
          <cell r="A604" t="str">
            <v>GRSE</v>
          </cell>
          <cell r="B604" t="str">
            <v>EQ</v>
          </cell>
          <cell r="C604">
            <v>211</v>
          </cell>
          <cell r="D604">
            <v>214.65</v>
          </cell>
          <cell r="E604">
            <v>199</v>
          </cell>
          <cell r="F604">
            <v>204.1</v>
          </cell>
          <cell r="G604">
            <v>202</v>
          </cell>
          <cell r="H604">
            <v>219.7</v>
          </cell>
          <cell r="I604">
            <v>420294</v>
          </cell>
          <cell r="J604">
            <v>86548859.099999994</v>
          </cell>
          <cell r="K604">
            <v>44616</v>
          </cell>
          <cell r="L604">
            <v>9078</v>
          </cell>
        </row>
        <row r="605">
          <cell r="A605" t="str">
            <v>GRWRHITECH</v>
          </cell>
          <cell r="B605" t="str">
            <v>EQ</v>
          </cell>
          <cell r="C605">
            <v>625</v>
          </cell>
          <cell r="D605">
            <v>784.75</v>
          </cell>
          <cell r="E605">
            <v>625</v>
          </cell>
          <cell r="F605">
            <v>714.9</v>
          </cell>
          <cell r="G605">
            <v>712</v>
          </cell>
          <cell r="H605">
            <v>680.35</v>
          </cell>
          <cell r="I605">
            <v>234329</v>
          </cell>
          <cell r="J605">
            <v>173690300.5</v>
          </cell>
          <cell r="K605">
            <v>44616</v>
          </cell>
          <cell r="L605">
            <v>20366</v>
          </cell>
        </row>
        <row r="606">
          <cell r="A606" t="str">
            <v>GSCLCEMENT</v>
          </cell>
          <cell r="B606" t="str">
            <v>EQ</v>
          </cell>
          <cell r="C606">
            <v>39.85</v>
          </cell>
          <cell r="D606">
            <v>40.5</v>
          </cell>
          <cell r="E606">
            <v>37.200000000000003</v>
          </cell>
          <cell r="F606">
            <v>37.75</v>
          </cell>
          <cell r="G606">
            <v>38.1</v>
          </cell>
          <cell r="H606">
            <v>41.1</v>
          </cell>
          <cell r="I606">
            <v>149783</v>
          </cell>
          <cell r="J606">
            <v>5840613.1500000004</v>
          </cell>
          <cell r="K606">
            <v>44616</v>
          </cell>
          <cell r="L606">
            <v>1233</v>
          </cell>
        </row>
        <row r="607">
          <cell r="A607" t="str">
            <v>GSFC</v>
          </cell>
          <cell r="B607" t="str">
            <v>EQ</v>
          </cell>
          <cell r="C607">
            <v>119.9</v>
          </cell>
          <cell r="D607">
            <v>121.55</v>
          </cell>
          <cell r="E607">
            <v>115.4</v>
          </cell>
          <cell r="F607">
            <v>116.7</v>
          </cell>
          <cell r="G607">
            <v>116.4</v>
          </cell>
          <cell r="H607">
            <v>123.05</v>
          </cell>
          <cell r="I607">
            <v>2156474</v>
          </cell>
          <cell r="J607">
            <v>255051360</v>
          </cell>
          <cell r="K607">
            <v>44616</v>
          </cell>
          <cell r="L607">
            <v>18852</v>
          </cell>
        </row>
        <row r="608">
          <cell r="A608" t="str">
            <v>GSPL</v>
          </cell>
          <cell r="B608" t="str">
            <v>EQ</v>
          </cell>
          <cell r="C608">
            <v>283</v>
          </cell>
          <cell r="D608">
            <v>287</v>
          </cell>
          <cell r="E608">
            <v>265.35000000000002</v>
          </cell>
          <cell r="F608">
            <v>269.64999999999998</v>
          </cell>
          <cell r="G608">
            <v>267.89999999999998</v>
          </cell>
          <cell r="H608">
            <v>290.64999999999998</v>
          </cell>
          <cell r="I608">
            <v>761357</v>
          </cell>
          <cell r="J608">
            <v>211134296.25</v>
          </cell>
          <cell r="K608">
            <v>44616</v>
          </cell>
          <cell r="L608">
            <v>14065</v>
          </cell>
        </row>
        <row r="609">
          <cell r="A609" t="str">
            <v>GSS</v>
          </cell>
          <cell r="B609" t="str">
            <v>BE</v>
          </cell>
          <cell r="C609">
            <v>99.9</v>
          </cell>
          <cell r="D609">
            <v>99.9</v>
          </cell>
          <cell r="E609">
            <v>95.3</v>
          </cell>
          <cell r="F609">
            <v>95.3</v>
          </cell>
          <cell r="G609">
            <v>95.3</v>
          </cell>
          <cell r="H609">
            <v>100.3</v>
          </cell>
          <cell r="I609">
            <v>14412</v>
          </cell>
          <cell r="J609">
            <v>1380873.45</v>
          </cell>
          <cell r="K609">
            <v>44616</v>
          </cell>
          <cell r="L609">
            <v>179</v>
          </cell>
        </row>
        <row r="610">
          <cell r="A610" t="str">
            <v>GTL</v>
          </cell>
          <cell r="B610" t="str">
            <v>EQ</v>
          </cell>
          <cell r="C610">
            <v>14.7</v>
          </cell>
          <cell r="D610">
            <v>16.5</v>
          </cell>
          <cell r="E610">
            <v>14.5</v>
          </cell>
          <cell r="F610">
            <v>14.6</v>
          </cell>
          <cell r="G610">
            <v>14.55</v>
          </cell>
          <cell r="H610">
            <v>16.100000000000001</v>
          </cell>
          <cell r="I610">
            <v>1406376</v>
          </cell>
          <cell r="J610">
            <v>21311464.350000001</v>
          </cell>
          <cell r="K610">
            <v>44616</v>
          </cell>
          <cell r="L610">
            <v>3847</v>
          </cell>
        </row>
        <row r="611">
          <cell r="A611" t="str">
            <v>GTLINFRA</v>
          </cell>
          <cell r="B611" t="str">
            <v>EQ</v>
          </cell>
          <cell r="C611">
            <v>1.6</v>
          </cell>
          <cell r="D611">
            <v>1.65</v>
          </cell>
          <cell r="E611">
            <v>1.6</v>
          </cell>
          <cell r="F611">
            <v>1.6</v>
          </cell>
          <cell r="G611">
            <v>1.6</v>
          </cell>
          <cell r="H611">
            <v>1.65</v>
          </cell>
          <cell r="I611">
            <v>28835867</v>
          </cell>
          <cell r="J611">
            <v>46178237</v>
          </cell>
          <cell r="K611">
            <v>44616</v>
          </cell>
          <cell r="L611">
            <v>18105</v>
          </cell>
        </row>
        <row r="612">
          <cell r="A612" t="str">
            <v>GTPL</v>
          </cell>
          <cell r="B612" t="str">
            <v>EQ</v>
          </cell>
          <cell r="C612">
            <v>195</v>
          </cell>
          <cell r="D612">
            <v>195.25</v>
          </cell>
          <cell r="E612">
            <v>184.1</v>
          </cell>
          <cell r="F612">
            <v>185.35</v>
          </cell>
          <cell r="G612">
            <v>186.95</v>
          </cell>
          <cell r="H612">
            <v>200.2</v>
          </cell>
          <cell r="I612">
            <v>78675</v>
          </cell>
          <cell r="J612">
            <v>14962133.65</v>
          </cell>
          <cell r="K612">
            <v>44616</v>
          </cell>
          <cell r="L612">
            <v>2243</v>
          </cell>
        </row>
        <row r="613">
          <cell r="A613" t="str">
            <v>GUFICBIO</v>
          </cell>
          <cell r="B613" t="str">
            <v>EQ</v>
          </cell>
          <cell r="C613">
            <v>196</v>
          </cell>
          <cell r="D613">
            <v>203.45</v>
          </cell>
          <cell r="E613">
            <v>192.15</v>
          </cell>
          <cell r="F613">
            <v>194.55</v>
          </cell>
          <cell r="G613">
            <v>194.05</v>
          </cell>
          <cell r="H613">
            <v>209.75</v>
          </cell>
          <cell r="I613">
            <v>291035</v>
          </cell>
          <cell r="J613">
            <v>57488456.850000001</v>
          </cell>
          <cell r="K613">
            <v>44616</v>
          </cell>
          <cell r="L613">
            <v>8713</v>
          </cell>
        </row>
        <row r="614">
          <cell r="A614" t="str">
            <v>GUJALKALI</v>
          </cell>
          <cell r="B614" t="str">
            <v>EQ</v>
          </cell>
          <cell r="C614">
            <v>626</v>
          </cell>
          <cell r="D614">
            <v>653.15</v>
          </cell>
          <cell r="E614">
            <v>598.29999999999995</v>
          </cell>
          <cell r="F614">
            <v>602.1</v>
          </cell>
          <cell r="G614">
            <v>602</v>
          </cell>
          <cell r="H614">
            <v>668.5</v>
          </cell>
          <cell r="I614">
            <v>394661</v>
          </cell>
          <cell r="J614">
            <v>246454084.59999999</v>
          </cell>
          <cell r="K614">
            <v>44616</v>
          </cell>
          <cell r="L614">
            <v>18080</v>
          </cell>
        </row>
        <row r="615">
          <cell r="A615" t="str">
            <v>GUJAPOLLO</v>
          </cell>
          <cell r="B615" t="str">
            <v>EQ</v>
          </cell>
          <cell r="C615">
            <v>208</v>
          </cell>
          <cell r="D615">
            <v>211.4</v>
          </cell>
          <cell r="E615">
            <v>201.15</v>
          </cell>
          <cell r="F615">
            <v>205.15</v>
          </cell>
          <cell r="G615">
            <v>208</v>
          </cell>
          <cell r="H615">
            <v>214.9</v>
          </cell>
          <cell r="I615">
            <v>6637</v>
          </cell>
          <cell r="J615">
            <v>1373825.25</v>
          </cell>
          <cell r="K615">
            <v>44616</v>
          </cell>
          <cell r="L615">
            <v>341</v>
          </cell>
        </row>
        <row r="616">
          <cell r="A616" t="str">
            <v>GUJGASLTD</v>
          </cell>
          <cell r="B616" t="str">
            <v>EQ</v>
          </cell>
          <cell r="C616">
            <v>603.95000000000005</v>
          </cell>
          <cell r="D616">
            <v>611.4</v>
          </cell>
          <cell r="E616">
            <v>565.25</v>
          </cell>
          <cell r="F616">
            <v>572.75</v>
          </cell>
          <cell r="G616">
            <v>567</v>
          </cell>
          <cell r="H616">
            <v>620.85</v>
          </cell>
          <cell r="I616">
            <v>1772989</v>
          </cell>
          <cell r="J616">
            <v>1040596760.8</v>
          </cell>
          <cell r="K616">
            <v>44616</v>
          </cell>
          <cell r="L616">
            <v>64802</v>
          </cell>
        </row>
        <row r="617">
          <cell r="A617" t="str">
            <v>GUJRAFFIA</v>
          </cell>
          <cell r="B617" t="str">
            <v>BE</v>
          </cell>
          <cell r="C617">
            <v>37</v>
          </cell>
          <cell r="D617">
            <v>37</v>
          </cell>
          <cell r="E617">
            <v>35.35</v>
          </cell>
          <cell r="F617">
            <v>35.35</v>
          </cell>
          <cell r="G617">
            <v>35.35</v>
          </cell>
          <cell r="H617">
            <v>37.200000000000003</v>
          </cell>
          <cell r="I617">
            <v>3901</v>
          </cell>
          <cell r="J617">
            <v>138075.25</v>
          </cell>
          <cell r="K617">
            <v>44616</v>
          </cell>
          <cell r="L617">
            <v>35</v>
          </cell>
        </row>
        <row r="618">
          <cell r="A618" t="str">
            <v>GULFOILLUB</v>
          </cell>
          <cell r="B618" t="str">
            <v>EQ</v>
          </cell>
          <cell r="C618">
            <v>455</v>
          </cell>
          <cell r="D618">
            <v>455</v>
          </cell>
          <cell r="E618">
            <v>416.85</v>
          </cell>
          <cell r="F618">
            <v>419.65</v>
          </cell>
          <cell r="G618">
            <v>418.2</v>
          </cell>
          <cell r="H618">
            <v>457.7</v>
          </cell>
          <cell r="I618">
            <v>125431</v>
          </cell>
          <cell r="J618">
            <v>54358059.600000001</v>
          </cell>
          <cell r="K618">
            <v>44616</v>
          </cell>
          <cell r="L618">
            <v>8901</v>
          </cell>
        </row>
        <row r="619">
          <cell r="A619" t="str">
            <v>GULFPETRO</v>
          </cell>
          <cell r="B619" t="str">
            <v>EQ</v>
          </cell>
          <cell r="C619">
            <v>50</v>
          </cell>
          <cell r="D619">
            <v>51.35</v>
          </cell>
          <cell r="E619">
            <v>45.9</v>
          </cell>
          <cell r="F619">
            <v>46.3</v>
          </cell>
          <cell r="G619">
            <v>45.9</v>
          </cell>
          <cell r="H619">
            <v>50.55</v>
          </cell>
          <cell r="I619">
            <v>177385</v>
          </cell>
          <cell r="J619">
            <v>8607626.6500000004</v>
          </cell>
          <cell r="K619">
            <v>44616</v>
          </cell>
          <cell r="L619">
            <v>3538</v>
          </cell>
        </row>
        <row r="620">
          <cell r="A620" t="str">
            <v>GULPOLY</v>
          </cell>
          <cell r="B620" t="str">
            <v>BE</v>
          </cell>
          <cell r="C620">
            <v>303</v>
          </cell>
          <cell r="D620">
            <v>334.25</v>
          </cell>
          <cell r="E620">
            <v>302.45</v>
          </cell>
          <cell r="F620">
            <v>307.25</v>
          </cell>
          <cell r="G620">
            <v>304.14999999999998</v>
          </cell>
          <cell r="H620">
            <v>318.35000000000002</v>
          </cell>
          <cell r="I620">
            <v>81560</v>
          </cell>
          <cell r="J620">
            <v>25625977.600000001</v>
          </cell>
          <cell r="K620">
            <v>44616</v>
          </cell>
          <cell r="L620">
            <v>1450</v>
          </cell>
        </row>
        <row r="621">
          <cell r="A621" t="str">
            <v>HAL</v>
          </cell>
          <cell r="B621" t="str">
            <v>EQ</v>
          </cell>
          <cell r="C621">
            <v>1290</v>
          </cell>
          <cell r="D621">
            <v>1299.3</v>
          </cell>
          <cell r="E621">
            <v>1240</v>
          </cell>
          <cell r="F621">
            <v>1276.25</v>
          </cell>
          <cell r="G621">
            <v>1280</v>
          </cell>
          <cell r="H621">
            <v>1310.1500000000001</v>
          </cell>
          <cell r="I621">
            <v>692025</v>
          </cell>
          <cell r="J621">
            <v>882771052.25</v>
          </cell>
          <cell r="K621">
            <v>44616</v>
          </cell>
          <cell r="L621">
            <v>35113</v>
          </cell>
        </row>
        <row r="622">
          <cell r="A622" t="str">
            <v>HAPPSTMNDS</v>
          </cell>
          <cell r="B622" t="str">
            <v>EQ</v>
          </cell>
          <cell r="C622">
            <v>955.2</v>
          </cell>
          <cell r="D622">
            <v>974.85</v>
          </cell>
          <cell r="E622">
            <v>944.5</v>
          </cell>
          <cell r="F622">
            <v>944.5</v>
          </cell>
          <cell r="G622">
            <v>944.5</v>
          </cell>
          <cell r="H622">
            <v>994.2</v>
          </cell>
          <cell r="I622">
            <v>385996</v>
          </cell>
          <cell r="J622">
            <v>367756331.75</v>
          </cell>
          <cell r="K622">
            <v>44616</v>
          </cell>
          <cell r="L622">
            <v>43499</v>
          </cell>
        </row>
        <row r="623">
          <cell r="A623" t="str">
            <v>HARRMALAYA</v>
          </cell>
          <cell r="B623" t="str">
            <v>EQ</v>
          </cell>
          <cell r="C623">
            <v>141.1</v>
          </cell>
          <cell r="D623">
            <v>142.5</v>
          </cell>
          <cell r="E623">
            <v>129.6</v>
          </cell>
          <cell r="F623">
            <v>130.69999999999999</v>
          </cell>
          <cell r="G623">
            <v>131.5</v>
          </cell>
          <cell r="H623">
            <v>145.05000000000001</v>
          </cell>
          <cell r="I623">
            <v>67649</v>
          </cell>
          <cell r="J623">
            <v>9152230.9000000004</v>
          </cell>
          <cell r="K623">
            <v>44616</v>
          </cell>
          <cell r="L623">
            <v>3035</v>
          </cell>
        </row>
        <row r="624">
          <cell r="A624" t="str">
            <v>HATHWAY</v>
          </cell>
          <cell r="B624" t="str">
            <v>EQ</v>
          </cell>
          <cell r="C624">
            <v>17.95</v>
          </cell>
          <cell r="D624">
            <v>18.2</v>
          </cell>
          <cell r="E624">
            <v>16.8</v>
          </cell>
          <cell r="F624">
            <v>17.05</v>
          </cell>
          <cell r="G624">
            <v>17.05</v>
          </cell>
          <cell r="H624">
            <v>18.7</v>
          </cell>
          <cell r="I624">
            <v>8062627</v>
          </cell>
          <cell r="J624">
            <v>140352705.15000001</v>
          </cell>
          <cell r="K624">
            <v>44616</v>
          </cell>
          <cell r="L624">
            <v>17323</v>
          </cell>
        </row>
        <row r="625">
          <cell r="A625" t="str">
            <v>HATSUN</v>
          </cell>
          <cell r="B625" t="str">
            <v>EQ</v>
          </cell>
          <cell r="C625">
            <v>1082</v>
          </cell>
          <cell r="D625">
            <v>1107.5</v>
          </cell>
          <cell r="E625">
            <v>1052.3</v>
          </cell>
          <cell r="F625">
            <v>1077.5</v>
          </cell>
          <cell r="G625">
            <v>1080</v>
          </cell>
          <cell r="H625">
            <v>1095.3</v>
          </cell>
          <cell r="I625">
            <v>92814</v>
          </cell>
          <cell r="J625">
            <v>101024394.09999999</v>
          </cell>
          <cell r="K625">
            <v>44616</v>
          </cell>
          <cell r="L625">
            <v>7995</v>
          </cell>
        </row>
        <row r="626">
          <cell r="A626" t="str">
            <v>HAVELLS</v>
          </cell>
          <cell r="B626" t="str">
            <v>EQ</v>
          </cell>
          <cell r="C626">
            <v>1150</v>
          </cell>
          <cell r="D626">
            <v>1180.25</v>
          </cell>
          <cell r="E626">
            <v>1140.05</v>
          </cell>
          <cell r="F626">
            <v>1147.4000000000001</v>
          </cell>
          <cell r="G626">
            <v>1146</v>
          </cell>
          <cell r="H626">
            <v>1201.25</v>
          </cell>
          <cell r="I626">
            <v>1658545</v>
          </cell>
          <cell r="J626">
            <v>1927227748.5</v>
          </cell>
          <cell r="K626">
            <v>44616</v>
          </cell>
          <cell r="L626">
            <v>57103</v>
          </cell>
        </row>
        <row r="627">
          <cell r="A627" t="str">
            <v>HAVISHA</v>
          </cell>
          <cell r="B627" t="str">
            <v>BE</v>
          </cell>
          <cell r="C627">
            <v>2.5499999999999998</v>
          </cell>
          <cell r="D627">
            <v>2.7</v>
          </cell>
          <cell r="E627">
            <v>2.5499999999999998</v>
          </cell>
          <cell r="F627">
            <v>2.5499999999999998</v>
          </cell>
          <cell r="G627">
            <v>2.5499999999999998</v>
          </cell>
          <cell r="H627">
            <v>2.65</v>
          </cell>
          <cell r="I627">
            <v>44769</v>
          </cell>
          <cell r="J627">
            <v>116241.9</v>
          </cell>
          <cell r="K627">
            <v>44616</v>
          </cell>
          <cell r="L627">
            <v>163</v>
          </cell>
        </row>
        <row r="628">
          <cell r="A628" t="str">
            <v>HBANKETF</v>
          </cell>
          <cell r="B628" t="str">
            <v>EQ</v>
          </cell>
          <cell r="C628">
            <v>372.88</v>
          </cell>
          <cell r="D628">
            <v>381.8</v>
          </cell>
          <cell r="E628">
            <v>354.53</v>
          </cell>
          <cell r="F628">
            <v>362.81</v>
          </cell>
          <cell r="G628">
            <v>381.8</v>
          </cell>
          <cell r="H628">
            <v>374.06</v>
          </cell>
          <cell r="I628">
            <v>20517</v>
          </cell>
          <cell r="J628">
            <v>7450091.2699999996</v>
          </cell>
          <cell r="K628">
            <v>44616</v>
          </cell>
          <cell r="L628">
            <v>365</v>
          </cell>
        </row>
        <row r="629">
          <cell r="A629" t="str">
            <v>HBLPOWER</v>
          </cell>
          <cell r="B629" t="str">
            <v>EQ</v>
          </cell>
          <cell r="C629">
            <v>60.05</v>
          </cell>
          <cell r="D629">
            <v>62.95</v>
          </cell>
          <cell r="E629">
            <v>58.1</v>
          </cell>
          <cell r="F629">
            <v>58.55</v>
          </cell>
          <cell r="G629">
            <v>58.45</v>
          </cell>
          <cell r="H629">
            <v>65.25</v>
          </cell>
          <cell r="I629">
            <v>2523337</v>
          </cell>
          <cell r="J629">
            <v>152338824.09999999</v>
          </cell>
          <cell r="K629">
            <v>44616</v>
          </cell>
          <cell r="L629">
            <v>18156</v>
          </cell>
        </row>
        <row r="630">
          <cell r="A630" t="str">
            <v>HBSL</v>
          </cell>
          <cell r="B630" t="str">
            <v>EQ</v>
          </cell>
          <cell r="C630">
            <v>50.8</v>
          </cell>
          <cell r="D630">
            <v>50.8</v>
          </cell>
          <cell r="E630">
            <v>46.35</v>
          </cell>
          <cell r="F630">
            <v>46.35</v>
          </cell>
          <cell r="G630">
            <v>46.35</v>
          </cell>
          <cell r="H630">
            <v>51.45</v>
          </cell>
          <cell r="I630">
            <v>9211</v>
          </cell>
          <cell r="J630">
            <v>435420.05</v>
          </cell>
          <cell r="K630">
            <v>44616</v>
          </cell>
          <cell r="L630">
            <v>283</v>
          </cell>
        </row>
        <row r="631">
          <cell r="A631" t="str">
            <v>HCC</v>
          </cell>
          <cell r="B631" t="str">
            <v>EQ</v>
          </cell>
          <cell r="C631">
            <v>15.05</v>
          </cell>
          <cell r="D631">
            <v>15.35</v>
          </cell>
          <cell r="E631">
            <v>13.85</v>
          </cell>
          <cell r="F631">
            <v>14</v>
          </cell>
          <cell r="G631">
            <v>13.9</v>
          </cell>
          <cell r="H631">
            <v>15.95</v>
          </cell>
          <cell r="I631">
            <v>24727111</v>
          </cell>
          <cell r="J631">
            <v>361920363.14999998</v>
          </cell>
          <cell r="K631">
            <v>44616</v>
          </cell>
          <cell r="L631">
            <v>22486</v>
          </cell>
        </row>
        <row r="632">
          <cell r="A632" t="str">
            <v>HCG</v>
          </cell>
          <cell r="B632" t="str">
            <v>EQ</v>
          </cell>
          <cell r="C632">
            <v>230</v>
          </cell>
          <cell r="D632">
            <v>236.2</v>
          </cell>
          <cell r="E632">
            <v>218.55</v>
          </cell>
          <cell r="F632">
            <v>227.4</v>
          </cell>
          <cell r="G632">
            <v>228.8</v>
          </cell>
          <cell r="H632">
            <v>236.35</v>
          </cell>
          <cell r="I632">
            <v>128558</v>
          </cell>
          <cell r="J632">
            <v>29493202.350000001</v>
          </cell>
          <cell r="K632">
            <v>44616</v>
          </cell>
          <cell r="L632">
            <v>8578</v>
          </cell>
        </row>
        <row r="633">
          <cell r="A633" t="str">
            <v>HCL-INSYS</v>
          </cell>
          <cell r="B633" t="str">
            <v>EQ</v>
          </cell>
          <cell r="C633">
            <v>18.100000000000001</v>
          </cell>
          <cell r="D633">
            <v>18.45</v>
          </cell>
          <cell r="E633">
            <v>18.05</v>
          </cell>
          <cell r="F633">
            <v>18.05</v>
          </cell>
          <cell r="G633">
            <v>18.05</v>
          </cell>
          <cell r="H633">
            <v>18.95</v>
          </cell>
          <cell r="I633">
            <v>392139</v>
          </cell>
          <cell r="J633">
            <v>7099455.0499999998</v>
          </cell>
          <cell r="K633">
            <v>44616</v>
          </cell>
          <cell r="L633">
            <v>2177</v>
          </cell>
        </row>
        <row r="634">
          <cell r="A634" t="str">
            <v>HCLTECH</v>
          </cell>
          <cell r="B634" t="str">
            <v>EQ</v>
          </cell>
          <cell r="C634">
            <v>1106</v>
          </cell>
          <cell r="D634">
            <v>1134.95</v>
          </cell>
          <cell r="E634">
            <v>1092</v>
          </cell>
          <cell r="F634">
            <v>1098.55</v>
          </cell>
          <cell r="G634">
            <v>1099</v>
          </cell>
          <cell r="H634">
            <v>1153</v>
          </cell>
          <cell r="I634">
            <v>5469084</v>
          </cell>
          <cell r="J634">
            <v>6049293188.8999996</v>
          </cell>
          <cell r="K634">
            <v>44616</v>
          </cell>
          <cell r="L634">
            <v>176157</v>
          </cell>
        </row>
        <row r="635">
          <cell r="A635" t="str">
            <v>HDFC</v>
          </cell>
          <cell r="B635" t="str">
            <v>EQ</v>
          </cell>
          <cell r="C635">
            <v>2367</v>
          </cell>
          <cell r="D635">
            <v>2401</v>
          </cell>
          <cell r="E635">
            <v>2331</v>
          </cell>
          <cell r="F635">
            <v>2343.0500000000002</v>
          </cell>
          <cell r="G635">
            <v>2338.4499999999998</v>
          </cell>
          <cell r="H635">
            <v>2437.0500000000002</v>
          </cell>
          <cell r="I635">
            <v>5058230</v>
          </cell>
          <cell r="J635">
            <v>12004079915.35</v>
          </cell>
          <cell r="K635">
            <v>44616</v>
          </cell>
          <cell r="L635">
            <v>218835</v>
          </cell>
        </row>
        <row r="636">
          <cell r="A636" t="str">
            <v>HDFCAMC</v>
          </cell>
          <cell r="B636" t="str">
            <v>EQ</v>
          </cell>
          <cell r="C636">
            <v>2121</v>
          </cell>
          <cell r="D636">
            <v>2147.8000000000002</v>
          </cell>
          <cell r="E636">
            <v>2010</v>
          </cell>
          <cell r="F636">
            <v>2021.05</v>
          </cell>
          <cell r="G636">
            <v>2021.05</v>
          </cell>
          <cell r="H636">
            <v>2182.9499999999998</v>
          </cell>
          <cell r="I636">
            <v>606929</v>
          </cell>
          <cell r="J636">
            <v>1254857634.7</v>
          </cell>
          <cell r="K636">
            <v>44616</v>
          </cell>
          <cell r="L636">
            <v>58176</v>
          </cell>
        </row>
        <row r="637">
          <cell r="A637" t="str">
            <v>HDFCBANK</v>
          </cell>
          <cell r="B637" t="str">
            <v>EQ</v>
          </cell>
          <cell r="C637">
            <v>1449.9</v>
          </cell>
          <cell r="D637">
            <v>1474.95</v>
          </cell>
          <cell r="E637">
            <v>1407.15</v>
          </cell>
          <cell r="F637">
            <v>1419.4</v>
          </cell>
          <cell r="G637">
            <v>1410.2</v>
          </cell>
          <cell r="H637">
            <v>1500.9</v>
          </cell>
          <cell r="I637">
            <v>11815383</v>
          </cell>
          <cell r="J637">
            <v>17111812498</v>
          </cell>
          <cell r="K637">
            <v>44616</v>
          </cell>
          <cell r="L637">
            <v>364952</v>
          </cell>
        </row>
        <row r="638">
          <cell r="A638" t="str">
            <v>HDFCLIFE</v>
          </cell>
          <cell r="B638" t="str">
            <v>EQ</v>
          </cell>
          <cell r="C638">
            <v>559</v>
          </cell>
          <cell r="D638">
            <v>560</v>
          </cell>
          <cell r="E638">
            <v>529.04999999999995</v>
          </cell>
          <cell r="F638">
            <v>532.95000000000005</v>
          </cell>
          <cell r="G638">
            <v>535</v>
          </cell>
          <cell r="H638">
            <v>569.04999999999995</v>
          </cell>
          <cell r="I638">
            <v>5515851</v>
          </cell>
          <cell r="J638">
            <v>2992754591.6500001</v>
          </cell>
          <cell r="K638">
            <v>44616</v>
          </cell>
          <cell r="L638">
            <v>139046</v>
          </cell>
        </row>
        <row r="639">
          <cell r="A639" t="str">
            <v>HDFCMFGETF</v>
          </cell>
          <cell r="B639" t="str">
            <v>EQ</v>
          </cell>
          <cell r="C639">
            <v>44.77</v>
          </cell>
          <cell r="D639">
            <v>45.8</v>
          </cell>
          <cell r="E639">
            <v>44.7</v>
          </cell>
          <cell r="F639">
            <v>45.64</v>
          </cell>
          <cell r="G639">
            <v>45.77</v>
          </cell>
          <cell r="H639">
            <v>44.13</v>
          </cell>
          <cell r="I639">
            <v>2413930</v>
          </cell>
          <cell r="J639">
            <v>109529910.45</v>
          </cell>
          <cell r="K639">
            <v>44616</v>
          </cell>
          <cell r="L639">
            <v>3352</v>
          </cell>
        </row>
        <row r="640">
          <cell r="A640" t="str">
            <v>HDFCNIFETF</v>
          </cell>
          <cell r="B640" t="str">
            <v>EQ</v>
          </cell>
          <cell r="C640">
            <v>181</v>
          </cell>
          <cell r="D640">
            <v>181</v>
          </cell>
          <cell r="E640">
            <v>175.9</v>
          </cell>
          <cell r="F640">
            <v>177.84</v>
          </cell>
          <cell r="G640">
            <v>175.9</v>
          </cell>
          <cell r="H640">
            <v>183.32</v>
          </cell>
          <cell r="I640">
            <v>236593</v>
          </cell>
          <cell r="J640">
            <v>42120529.479999997</v>
          </cell>
          <cell r="K640">
            <v>44616</v>
          </cell>
          <cell r="L640">
            <v>1992</v>
          </cell>
        </row>
        <row r="641">
          <cell r="A641" t="str">
            <v>HDFCSENETF</v>
          </cell>
          <cell r="B641" t="str">
            <v>EQ</v>
          </cell>
          <cell r="C641">
            <v>614</v>
          </cell>
          <cell r="D641">
            <v>638.59</v>
          </cell>
          <cell r="E641">
            <v>595</v>
          </cell>
          <cell r="F641">
            <v>610.28</v>
          </cell>
          <cell r="G641">
            <v>598</v>
          </cell>
          <cell r="H641">
            <v>617.51</v>
          </cell>
          <cell r="I641">
            <v>31635</v>
          </cell>
          <cell r="J641">
            <v>19005724.100000001</v>
          </cell>
          <cell r="K641">
            <v>44616</v>
          </cell>
          <cell r="L641">
            <v>1030</v>
          </cell>
        </row>
        <row r="642">
          <cell r="A642" t="str">
            <v>HEALTHY</v>
          </cell>
          <cell r="B642" t="str">
            <v>EQ</v>
          </cell>
          <cell r="C642">
            <v>8.18</v>
          </cell>
          <cell r="D642">
            <v>8.23</v>
          </cell>
          <cell r="E642">
            <v>7.8</v>
          </cell>
          <cell r="F642">
            <v>7.82</v>
          </cell>
          <cell r="G642">
            <v>7.87</v>
          </cell>
          <cell r="H642">
            <v>8.15</v>
          </cell>
          <cell r="I642">
            <v>82885</v>
          </cell>
          <cell r="J642">
            <v>655338.23999999999</v>
          </cell>
          <cell r="K642">
            <v>44616</v>
          </cell>
          <cell r="L642">
            <v>1012</v>
          </cell>
        </row>
        <row r="643">
          <cell r="A643" t="str">
            <v>HECPROJECT</v>
          </cell>
          <cell r="B643" t="str">
            <v>EQ</v>
          </cell>
          <cell r="C643">
            <v>33.299999999999997</v>
          </cell>
          <cell r="D643">
            <v>33.299999999999997</v>
          </cell>
          <cell r="E643">
            <v>30.75</v>
          </cell>
          <cell r="F643">
            <v>30.75</v>
          </cell>
          <cell r="G643">
            <v>30.75</v>
          </cell>
          <cell r="H643">
            <v>34</v>
          </cell>
          <cell r="I643">
            <v>3242</v>
          </cell>
          <cell r="J643">
            <v>101598.45</v>
          </cell>
          <cell r="K643">
            <v>44616</v>
          </cell>
          <cell r="L643">
            <v>105</v>
          </cell>
        </row>
        <row r="644">
          <cell r="A644" t="str">
            <v>HEG</v>
          </cell>
          <cell r="B644" t="str">
            <v>EQ</v>
          </cell>
          <cell r="C644">
            <v>1166.7</v>
          </cell>
          <cell r="D644">
            <v>1170.05</v>
          </cell>
          <cell r="E644">
            <v>1032</v>
          </cell>
          <cell r="F644">
            <v>1043.8</v>
          </cell>
          <cell r="G644">
            <v>1045</v>
          </cell>
          <cell r="H644">
            <v>1208.2</v>
          </cell>
          <cell r="I644">
            <v>536908</v>
          </cell>
          <cell r="J644">
            <v>590170405.54999995</v>
          </cell>
          <cell r="K644">
            <v>44616</v>
          </cell>
          <cell r="L644">
            <v>44059</v>
          </cell>
        </row>
        <row r="645">
          <cell r="A645" t="str">
            <v>HEIDELBERG</v>
          </cell>
          <cell r="B645" t="str">
            <v>EQ</v>
          </cell>
          <cell r="C645">
            <v>195.55</v>
          </cell>
          <cell r="D645">
            <v>195.55</v>
          </cell>
          <cell r="E645">
            <v>185</v>
          </cell>
          <cell r="F645">
            <v>188.35</v>
          </cell>
          <cell r="G645">
            <v>187.5</v>
          </cell>
          <cell r="H645">
            <v>197.15</v>
          </cell>
          <cell r="I645">
            <v>229915</v>
          </cell>
          <cell r="J645">
            <v>44094105.799999997</v>
          </cell>
          <cell r="K645">
            <v>44616</v>
          </cell>
          <cell r="L645">
            <v>7617</v>
          </cell>
        </row>
        <row r="646">
          <cell r="A646" t="str">
            <v>HEMIPROP</v>
          </cell>
          <cell r="B646" t="str">
            <v>EQ</v>
          </cell>
          <cell r="C646">
            <v>105.5</v>
          </cell>
          <cell r="D646">
            <v>106.9</v>
          </cell>
          <cell r="E646">
            <v>99.05</v>
          </cell>
          <cell r="F646">
            <v>99.9</v>
          </cell>
          <cell r="G646">
            <v>100.6</v>
          </cell>
          <cell r="H646">
            <v>111.35</v>
          </cell>
          <cell r="I646">
            <v>1936083</v>
          </cell>
          <cell r="J646">
            <v>198471785.69999999</v>
          </cell>
          <cell r="K646">
            <v>44616</v>
          </cell>
          <cell r="L646">
            <v>19815</v>
          </cell>
        </row>
        <row r="647">
          <cell r="A647" t="str">
            <v>HERANBA</v>
          </cell>
          <cell r="B647" t="str">
            <v>EQ</v>
          </cell>
          <cell r="C647">
            <v>583.25</v>
          </cell>
          <cell r="D647">
            <v>594</v>
          </cell>
          <cell r="E647">
            <v>562.54999999999995</v>
          </cell>
          <cell r="F647">
            <v>575.70000000000005</v>
          </cell>
          <cell r="G647">
            <v>577.85</v>
          </cell>
          <cell r="H647">
            <v>603.20000000000005</v>
          </cell>
          <cell r="I647">
            <v>152739</v>
          </cell>
          <cell r="J647">
            <v>88413912.950000003</v>
          </cell>
          <cell r="K647">
            <v>44616</v>
          </cell>
          <cell r="L647">
            <v>8110</v>
          </cell>
        </row>
        <row r="648">
          <cell r="A648" t="str">
            <v>HERCULES</v>
          </cell>
          <cell r="B648" t="str">
            <v>EQ</v>
          </cell>
          <cell r="C648">
            <v>136</v>
          </cell>
          <cell r="D648">
            <v>138.94999999999999</v>
          </cell>
          <cell r="E648">
            <v>130.6</v>
          </cell>
          <cell r="F648">
            <v>131.94999999999999</v>
          </cell>
          <cell r="G648">
            <v>131.05000000000001</v>
          </cell>
          <cell r="H648">
            <v>143.35</v>
          </cell>
          <cell r="I648">
            <v>78787</v>
          </cell>
          <cell r="J648">
            <v>10657754.25</v>
          </cell>
          <cell r="K648">
            <v>44616</v>
          </cell>
          <cell r="L648">
            <v>2397</v>
          </cell>
        </row>
        <row r="649">
          <cell r="A649" t="str">
            <v>HERITGFOOD</v>
          </cell>
          <cell r="B649" t="str">
            <v>EQ</v>
          </cell>
          <cell r="C649">
            <v>305</v>
          </cell>
          <cell r="D649">
            <v>309</v>
          </cell>
          <cell r="E649">
            <v>287.45</v>
          </cell>
          <cell r="F649">
            <v>298.64999999999998</v>
          </cell>
          <cell r="G649">
            <v>305.10000000000002</v>
          </cell>
          <cell r="H649">
            <v>312.25</v>
          </cell>
          <cell r="I649">
            <v>487340</v>
          </cell>
          <cell r="J649">
            <v>143471450.84999999</v>
          </cell>
          <cell r="K649">
            <v>44616</v>
          </cell>
          <cell r="L649">
            <v>10157</v>
          </cell>
        </row>
        <row r="650">
          <cell r="A650" t="str">
            <v>HEROMOTOCO</v>
          </cell>
          <cell r="B650" t="str">
            <v>EQ</v>
          </cell>
          <cell r="C650">
            <v>2618.6</v>
          </cell>
          <cell r="D650">
            <v>2624.6</v>
          </cell>
          <cell r="E650">
            <v>2440</v>
          </cell>
          <cell r="F650">
            <v>2490.4</v>
          </cell>
          <cell r="G650">
            <v>2500</v>
          </cell>
          <cell r="H650">
            <v>2670.65</v>
          </cell>
          <cell r="I650">
            <v>1934361</v>
          </cell>
          <cell r="J650">
            <v>4860895277.3999996</v>
          </cell>
          <cell r="K650">
            <v>44616</v>
          </cell>
          <cell r="L650">
            <v>123943</v>
          </cell>
        </row>
        <row r="651">
          <cell r="A651" t="str">
            <v>HESTERBIO</v>
          </cell>
          <cell r="B651" t="str">
            <v>EQ</v>
          </cell>
          <cell r="C651">
            <v>2252</v>
          </cell>
          <cell r="D651">
            <v>2330.6999999999998</v>
          </cell>
          <cell r="E651">
            <v>2206</v>
          </cell>
          <cell r="F651">
            <v>2223.0500000000002</v>
          </cell>
          <cell r="G651">
            <v>2210</v>
          </cell>
          <cell r="H651">
            <v>2370.75</v>
          </cell>
          <cell r="I651">
            <v>11849</v>
          </cell>
          <cell r="J651">
            <v>26741175.050000001</v>
          </cell>
          <cell r="K651">
            <v>44616</v>
          </cell>
          <cell r="L651">
            <v>1705</v>
          </cell>
        </row>
        <row r="652">
          <cell r="A652" t="str">
            <v>HEXATRADEX</v>
          </cell>
          <cell r="B652" t="str">
            <v>EQ</v>
          </cell>
          <cell r="C652">
            <v>120.45</v>
          </cell>
          <cell r="D652">
            <v>123.25</v>
          </cell>
          <cell r="E652">
            <v>120.45</v>
          </cell>
          <cell r="F652">
            <v>120.45</v>
          </cell>
          <cell r="G652">
            <v>120.45</v>
          </cell>
          <cell r="H652">
            <v>126.75</v>
          </cell>
          <cell r="I652">
            <v>8673</v>
          </cell>
          <cell r="J652">
            <v>1049812.7</v>
          </cell>
          <cell r="K652">
            <v>44616</v>
          </cell>
          <cell r="L652">
            <v>129</v>
          </cell>
        </row>
        <row r="653">
          <cell r="A653" t="str">
            <v>HFCL</v>
          </cell>
          <cell r="B653" t="str">
            <v>EQ</v>
          </cell>
          <cell r="C653">
            <v>67.95</v>
          </cell>
          <cell r="D653">
            <v>69.3</v>
          </cell>
          <cell r="E653">
            <v>63</v>
          </cell>
          <cell r="F653">
            <v>63.85</v>
          </cell>
          <cell r="G653">
            <v>63.45</v>
          </cell>
          <cell r="H653">
            <v>72.150000000000006</v>
          </cell>
          <cell r="I653">
            <v>18906002</v>
          </cell>
          <cell r="J653">
            <v>1259563092.95</v>
          </cell>
          <cell r="K653">
            <v>44616</v>
          </cell>
          <cell r="L653">
            <v>84224</v>
          </cell>
        </row>
        <row r="654">
          <cell r="A654" t="str">
            <v>HGINFRA</v>
          </cell>
          <cell r="B654" t="str">
            <v>EQ</v>
          </cell>
          <cell r="C654">
            <v>577</v>
          </cell>
          <cell r="D654">
            <v>581.95000000000005</v>
          </cell>
          <cell r="E654">
            <v>551.5</v>
          </cell>
          <cell r="F654">
            <v>557.20000000000005</v>
          </cell>
          <cell r="G654">
            <v>560.6</v>
          </cell>
          <cell r="H654">
            <v>594.65</v>
          </cell>
          <cell r="I654">
            <v>153236</v>
          </cell>
          <cell r="J654">
            <v>86998946.049999997</v>
          </cell>
          <cell r="K654">
            <v>44616</v>
          </cell>
          <cell r="L654">
            <v>10687</v>
          </cell>
        </row>
        <row r="655">
          <cell r="A655" t="str">
            <v>HGS</v>
          </cell>
          <cell r="B655" t="str">
            <v>EQ</v>
          </cell>
          <cell r="C655">
            <v>1258</v>
          </cell>
          <cell r="D655">
            <v>1278.5</v>
          </cell>
          <cell r="E655">
            <v>1200.05</v>
          </cell>
          <cell r="F655">
            <v>1207.8499999999999</v>
          </cell>
          <cell r="G655">
            <v>1210</v>
          </cell>
          <cell r="H655">
            <v>1306.95</v>
          </cell>
          <cell r="I655">
            <v>78843</v>
          </cell>
          <cell r="J655">
            <v>96502342.75</v>
          </cell>
          <cell r="K655">
            <v>44616</v>
          </cell>
          <cell r="L655">
            <v>8148</v>
          </cell>
        </row>
        <row r="656">
          <cell r="A656" t="str">
            <v>HIKAL</v>
          </cell>
          <cell r="B656" t="str">
            <v>EQ</v>
          </cell>
          <cell r="C656">
            <v>368.45</v>
          </cell>
          <cell r="D656">
            <v>372.25</v>
          </cell>
          <cell r="E656">
            <v>355.65</v>
          </cell>
          <cell r="F656">
            <v>359.3</v>
          </cell>
          <cell r="G656">
            <v>357.1</v>
          </cell>
          <cell r="H656">
            <v>375.95</v>
          </cell>
          <cell r="I656">
            <v>284863</v>
          </cell>
          <cell r="J656">
            <v>103468400.59999999</v>
          </cell>
          <cell r="K656">
            <v>44616</v>
          </cell>
          <cell r="L656">
            <v>8875</v>
          </cell>
        </row>
        <row r="657">
          <cell r="A657" t="str">
            <v>HIL</v>
          </cell>
          <cell r="B657" t="str">
            <v>EQ</v>
          </cell>
          <cell r="C657">
            <v>3775</v>
          </cell>
          <cell r="D657">
            <v>3920</v>
          </cell>
          <cell r="E657">
            <v>3735</v>
          </cell>
          <cell r="F657">
            <v>3837.5</v>
          </cell>
          <cell r="G657">
            <v>3821</v>
          </cell>
          <cell r="H657">
            <v>3935.55</v>
          </cell>
          <cell r="I657">
            <v>19355</v>
          </cell>
          <cell r="J657">
            <v>73716062.799999997</v>
          </cell>
          <cell r="K657">
            <v>44616</v>
          </cell>
          <cell r="L657">
            <v>5287</v>
          </cell>
        </row>
        <row r="658">
          <cell r="A658" t="str">
            <v>HILTON</v>
          </cell>
          <cell r="B658" t="str">
            <v>EQ</v>
          </cell>
          <cell r="C658">
            <v>26</v>
          </cell>
          <cell r="D658">
            <v>26</v>
          </cell>
          <cell r="E658">
            <v>25.35</v>
          </cell>
          <cell r="F658">
            <v>25.35</v>
          </cell>
          <cell r="G658">
            <v>25.35</v>
          </cell>
          <cell r="H658">
            <v>26.65</v>
          </cell>
          <cell r="I658">
            <v>18156</v>
          </cell>
          <cell r="J658">
            <v>460827.75</v>
          </cell>
          <cell r="K658">
            <v>44616</v>
          </cell>
          <cell r="L658">
            <v>189</v>
          </cell>
        </row>
        <row r="659">
          <cell r="A659" t="str">
            <v>HIMATSEIDE</v>
          </cell>
          <cell r="B659" t="str">
            <v>EQ</v>
          </cell>
          <cell r="C659">
            <v>156</v>
          </cell>
          <cell r="D659">
            <v>160.15</v>
          </cell>
          <cell r="E659">
            <v>150</v>
          </cell>
          <cell r="F659">
            <v>151.44999999999999</v>
          </cell>
          <cell r="G659">
            <v>152.05000000000001</v>
          </cell>
          <cell r="H659">
            <v>165.7</v>
          </cell>
          <cell r="I659">
            <v>418854</v>
          </cell>
          <cell r="J659">
            <v>64821951.399999999</v>
          </cell>
          <cell r="K659">
            <v>44616</v>
          </cell>
          <cell r="L659">
            <v>8525</v>
          </cell>
        </row>
        <row r="660">
          <cell r="A660" t="str">
            <v>HINDALCO</v>
          </cell>
          <cell r="B660" t="str">
            <v>EQ</v>
          </cell>
          <cell r="C660">
            <v>505.1</v>
          </cell>
          <cell r="D660">
            <v>527.4</v>
          </cell>
          <cell r="E660">
            <v>505.1</v>
          </cell>
          <cell r="F660">
            <v>517.65</v>
          </cell>
          <cell r="G660">
            <v>517.4</v>
          </cell>
          <cell r="H660">
            <v>518.70000000000005</v>
          </cell>
          <cell r="I660">
            <v>24819208</v>
          </cell>
          <cell r="J660">
            <v>12880950985.5</v>
          </cell>
          <cell r="K660">
            <v>44616</v>
          </cell>
          <cell r="L660">
            <v>430406</v>
          </cell>
        </row>
        <row r="661">
          <cell r="A661" t="str">
            <v>HINDCOMPOS</v>
          </cell>
          <cell r="B661" t="str">
            <v>EQ</v>
          </cell>
          <cell r="C661">
            <v>270.39999999999998</v>
          </cell>
          <cell r="D661">
            <v>270.60000000000002</v>
          </cell>
          <cell r="E661">
            <v>250</v>
          </cell>
          <cell r="F661">
            <v>257.14999999999998</v>
          </cell>
          <cell r="G661">
            <v>251.3</v>
          </cell>
          <cell r="H661">
            <v>280.14999999999998</v>
          </cell>
          <cell r="I661">
            <v>9816</v>
          </cell>
          <cell r="J661">
            <v>2599360.15</v>
          </cell>
          <cell r="K661">
            <v>44616</v>
          </cell>
          <cell r="L661">
            <v>577</v>
          </cell>
        </row>
        <row r="662">
          <cell r="A662" t="str">
            <v>HINDCON</v>
          </cell>
          <cell r="B662" t="str">
            <v>EQ</v>
          </cell>
          <cell r="C662">
            <v>60.55</v>
          </cell>
          <cell r="D662">
            <v>61.8</v>
          </cell>
          <cell r="E662">
            <v>59</v>
          </cell>
          <cell r="F662">
            <v>59.25</v>
          </cell>
          <cell r="G662">
            <v>59</v>
          </cell>
          <cell r="H662">
            <v>63.25</v>
          </cell>
          <cell r="I662">
            <v>53732</v>
          </cell>
          <cell r="J662">
            <v>3231960.2</v>
          </cell>
          <cell r="K662">
            <v>44616</v>
          </cell>
          <cell r="L662">
            <v>477</v>
          </cell>
        </row>
        <row r="663">
          <cell r="A663" t="str">
            <v>HINDCOPPER</v>
          </cell>
          <cell r="B663" t="str">
            <v>EQ</v>
          </cell>
          <cell r="C663">
            <v>111.9</v>
          </cell>
          <cell r="D663">
            <v>113.85</v>
          </cell>
          <cell r="E663">
            <v>105</v>
          </cell>
          <cell r="F663">
            <v>105.65</v>
          </cell>
          <cell r="G663">
            <v>106.55</v>
          </cell>
          <cell r="H663">
            <v>116</v>
          </cell>
          <cell r="I663">
            <v>10395146</v>
          </cell>
          <cell r="J663">
            <v>1144378420.8499999</v>
          </cell>
          <cell r="K663">
            <v>44616</v>
          </cell>
          <cell r="L663">
            <v>48894</v>
          </cell>
        </row>
        <row r="664">
          <cell r="A664" t="str">
            <v>HINDMOTORS</v>
          </cell>
          <cell r="B664" t="str">
            <v>EQ</v>
          </cell>
          <cell r="C664">
            <v>10.8</v>
          </cell>
          <cell r="D664">
            <v>10.8</v>
          </cell>
          <cell r="E664">
            <v>10.4</v>
          </cell>
          <cell r="F664">
            <v>10.4</v>
          </cell>
          <cell r="G664">
            <v>10.4</v>
          </cell>
          <cell r="H664">
            <v>10.9</v>
          </cell>
          <cell r="I664">
            <v>129350</v>
          </cell>
          <cell r="J664">
            <v>1352145.5</v>
          </cell>
          <cell r="K664">
            <v>44616</v>
          </cell>
          <cell r="L664">
            <v>841</v>
          </cell>
        </row>
        <row r="665">
          <cell r="A665" t="str">
            <v>HINDNATGLS</v>
          </cell>
          <cell r="B665" t="str">
            <v>EQ</v>
          </cell>
          <cell r="C665">
            <v>15.8</v>
          </cell>
          <cell r="D665">
            <v>15.9</v>
          </cell>
          <cell r="E665">
            <v>15.05</v>
          </cell>
          <cell r="F665">
            <v>15.05</v>
          </cell>
          <cell r="G665">
            <v>15.05</v>
          </cell>
          <cell r="H665">
            <v>15.8</v>
          </cell>
          <cell r="I665">
            <v>110351</v>
          </cell>
          <cell r="J665">
            <v>1677073.85</v>
          </cell>
          <cell r="K665">
            <v>44616</v>
          </cell>
          <cell r="L665">
            <v>425</v>
          </cell>
        </row>
        <row r="666">
          <cell r="A666" t="str">
            <v>HINDOILEXP</v>
          </cell>
          <cell r="B666" t="str">
            <v>EQ</v>
          </cell>
          <cell r="C666">
            <v>180</v>
          </cell>
          <cell r="D666">
            <v>183.6</v>
          </cell>
          <cell r="E666">
            <v>175.5</v>
          </cell>
          <cell r="F666">
            <v>177.85</v>
          </cell>
          <cell r="G666">
            <v>177.5</v>
          </cell>
          <cell r="H666">
            <v>186.75</v>
          </cell>
          <cell r="I666">
            <v>856329</v>
          </cell>
          <cell r="J666">
            <v>153694905.90000001</v>
          </cell>
          <cell r="K666">
            <v>44616</v>
          </cell>
          <cell r="L666">
            <v>10246</v>
          </cell>
        </row>
        <row r="667">
          <cell r="A667" t="str">
            <v>HINDPETRO</v>
          </cell>
          <cell r="B667" t="str">
            <v>EQ</v>
          </cell>
          <cell r="C667">
            <v>281.89999999999998</v>
          </cell>
          <cell r="D667">
            <v>286.14999999999998</v>
          </cell>
          <cell r="E667">
            <v>270.95</v>
          </cell>
          <cell r="F667">
            <v>272.14999999999998</v>
          </cell>
          <cell r="G667">
            <v>272.7</v>
          </cell>
          <cell r="H667">
            <v>289.60000000000002</v>
          </cell>
          <cell r="I667">
            <v>5347242</v>
          </cell>
          <cell r="J667">
            <v>1488037334.95</v>
          </cell>
          <cell r="K667">
            <v>44616</v>
          </cell>
          <cell r="L667">
            <v>64433</v>
          </cell>
        </row>
        <row r="668">
          <cell r="A668" t="str">
            <v>HINDUNILVR</v>
          </cell>
          <cell r="B668" t="str">
            <v>EQ</v>
          </cell>
          <cell r="C668">
            <v>2200</v>
          </cell>
          <cell r="D668">
            <v>2242</v>
          </cell>
          <cell r="E668">
            <v>2160.3000000000002</v>
          </cell>
          <cell r="F668">
            <v>2171.4</v>
          </cell>
          <cell r="G668">
            <v>2167.0500000000002</v>
          </cell>
          <cell r="H668">
            <v>2260.4</v>
          </cell>
          <cell r="I668">
            <v>2997629</v>
          </cell>
          <cell r="J668">
            <v>6590808324.6000004</v>
          </cell>
          <cell r="K668">
            <v>44616</v>
          </cell>
          <cell r="L668">
            <v>167767</v>
          </cell>
        </row>
        <row r="669">
          <cell r="A669" t="str">
            <v>HINDZINC</v>
          </cell>
          <cell r="B669" t="str">
            <v>EQ</v>
          </cell>
          <cell r="C669">
            <v>306</v>
          </cell>
          <cell r="D669">
            <v>309.3</v>
          </cell>
          <cell r="E669">
            <v>296.05</v>
          </cell>
          <cell r="F669">
            <v>298.7</v>
          </cell>
          <cell r="G669">
            <v>298</v>
          </cell>
          <cell r="H669">
            <v>312.95</v>
          </cell>
          <cell r="I669">
            <v>733004</v>
          </cell>
          <cell r="J669">
            <v>221913380.80000001</v>
          </cell>
          <cell r="K669">
            <v>44616</v>
          </cell>
          <cell r="L669">
            <v>18611</v>
          </cell>
        </row>
        <row r="670">
          <cell r="A670" t="str">
            <v>HIRECT</v>
          </cell>
          <cell r="B670" t="str">
            <v>BE</v>
          </cell>
          <cell r="C670">
            <v>182.3</v>
          </cell>
          <cell r="D670">
            <v>190</v>
          </cell>
          <cell r="E670">
            <v>182.3</v>
          </cell>
          <cell r="F670">
            <v>182.9</v>
          </cell>
          <cell r="G670">
            <v>182.3</v>
          </cell>
          <cell r="H670">
            <v>191.85</v>
          </cell>
          <cell r="I670">
            <v>5716</v>
          </cell>
          <cell r="J670">
            <v>1054418.3</v>
          </cell>
          <cell r="K670">
            <v>44616</v>
          </cell>
          <cell r="L670">
            <v>218</v>
          </cell>
        </row>
        <row r="671">
          <cell r="A671" t="str">
            <v>HISARMETAL</v>
          </cell>
          <cell r="B671" t="str">
            <v>EQ</v>
          </cell>
          <cell r="C671">
            <v>100</v>
          </cell>
          <cell r="D671">
            <v>107</v>
          </cell>
          <cell r="E671">
            <v>91.2</v>
          </cell>
          <cell r="F671">
            <v>94.65</v>
          </cell>
          <cell r="G671">
            <v>96</v>
          </cell>
          <cell r="H671">
            <v>104.85</v>
          </cell>
          <cell r="I671">
            <v>22208</v>
          </cell>
          <cell r="J671">
            <v>2150265.2000000002</v>
          </cell>
          <cell r="K671">
            <v>44616</v>
          </cell>
          <cell r="L671">
            <v>919</v>
          </cell>
        </row>
        <row r="672">
          <cell r="A672" t="str">
            <v>HITECH</v>
          </cell>
          <cell r="B672" t="str">
            <v>EQ</v>
          </cell>
          <cell r="C672">
            <v>531.75</v>
          </cell>
          <cell r="D672">
            <v>532</v>
          </cell>
          <cell r="E672">
            <v>501.8</v>
          </cell>
          <cell r="F672">
            <v>505.5</v>
          </cell>
          <cell r="G672">
            <v>501.8</v>
          </cell>
          <cell r="H672">
            <v>533.35</v>
          </cell>
          <cell r="I672">
            <v>91745</v>
          </cell>
          <cell r="J672">
            <v>47077631.299999997</v>
          </cell>
          <cell r="K672">
            <v>44616</v>
          </cell>
          <cell r="L672">
            <v>1998</v>
          </cell>
        </row>
        <row r="673">
          <cell r="A673" t="str">
            <v>HITECHCORP</v>
          </cell>
          <cell r="B673" t="str">
            <v>EQ</v>
          </cell>
          <cell r="C673">
            <v>224.9</v>
          </cell>
          <cell r="D673">
            <v>230.9</v>
          </cell>
          <cell r="E673">
            <v>210.95</v>
          </cell>
          <cell r="F673">
            <v>220.5</v>
          </cell>
          <cell r="G673">
            <v>214</v>
          </cell>
          <cell r="H673">
            <v>236.55</v>
          </cell>
          <cell r="I673">
            <v>37073</v>
          </cell>
          <cell r="J673">
            <v>8068204.4000000004</v>
          </cell>
          <cell r="K673">
            <v>44616</v>
          </cell>
          <cell r="L673">
            <v>937</v>
          </cell>
        </row>
        <row r="674">
          <cell r="A674" t="str">
            <v>HITECHGEAR</v>
          </cell>
          <cell r="B674" t="str">
            <v>EQ</v>
          </cell>
          <cell r="C674">
            <v>215.1</v>
          </cell>
          <cell r="D674">
            <v>223.1</v>
          </cell>
          <cell r="E674">
            <v>201.4</v>
          </cell>
          <cell r="F674">
            <v>203.15</v>
          </cell>
          <cell r="G674">
            <v>202</v>
          </cell>
          <cell r="H674">
            <v>226.15</v>
          </cell>
          <cell r="I674">
            <v>12475</v>
          </cell>
          <cell r="J674">
            <v>2631450.5499999998</v>
          </cell>
          <cell r="K674">
            <v>44616</v>
          </cell>
          <cell r="L674">
            <v>482</v>
          </cell>
        </row>
        <row r="675">
          <cell r="A675" t="str">
            <v>HLEGLAS</v>
          </cell>
          <cell r="B675" t="str">
            <v>EQ</v>
          </cell>
          <cell r="C675">
            <v>5050</v>
          </cell>
          <cell r="D675">
            <v>5225</v>
          </cell>
          <cell r="E675">
            <v>4900</v>
          </cell>
          <cell r="F675">
            <v>4941.5</v>
          </cell>
          <cell r="G675">
            <v>4950.05</v>
          </cell>
          <cell r="H675">
            <v>5366.6</v>
          </cell>
          <cell r="I675">
            <v>16134</v>
          </cell>
          <cell r="J675">
            <v>81474259.099999994</v>
          </cell>
          <cell r="K675">
            <v>44616</v>
          </cell>
          <cell r="L675">
            <v>5659</v>
          </cell>
        </row>
        <row r="676">
          <cell r="A676" t="str">
            <v>HLVLTD</v>
          </cell>
          <cell r="B676" t="str">
            <v>EQ</v>
          </cell>
          <cell r="C676">
            <v>9.25</v>
          </cell>
          <cell r="D676">
            <v>9.5</v>
          </cell>
          <cell r="E676">
            <v>8.9</v>
          </cell>
          <cell r="F676">
            <v>8.9</v>
          </cell>
          <cell r="G676">
            <v>8.9</v>
          </cell>
          <cell r="H676">
            <v>9.35</v>
          </cell>
          <cell r="I676">
            <v>171904</v>
          </cell>
          <cell r="J676">
            <v>1545820.8</v>
          </cell>
          <cell r="K676">
            <v>44616</v>
          </cell>
          <cell r="L676">
            <v>505</v>
          </cell>
        </row>
        <row r="677">
          <cell r="A677" t="str">
            <v>HMVL</v>
          </cell>
          <cell r="B677" t="str">
            <v>EQ</v>
          </cell>
          <cell r="C677">
            <v>64.150000000000006</v>
          </cell>
          <cell r="D677">
            <v>64.900000000000006</v>
          </cell>
          <cell r="E677">
            <v>60.1</v>
          </cell>
          <cell r="F677">
            <v>60.5</v>
          </cell>
          <cell r="G677">
            <v>61.05</v>
          </cell>
          <cell r="H677">
            <v>66.900000000000006</v>
          </cell>
          <cell r="I677">
            <v>194511</v>
          </cell>
          <cell r="J677">
            <v>12080479.9</v>
          </cell>
          <cell r="K677">
            <v>44616</v>
          </cell>
          <cell r="L677">
            <v>2910</v>
          </cell>
        </row>
        <row r="678">
          <cell r="A678" t="str">
            <v>HNDFDS</v>
          </cell>
          <cell r="B678" t="str">
            <v>EQ</v>
          </cell>
          <cell r="C678">
            <v>1970</v>
          </cell>
          <cell r="D678">
            <v>1995</v>
          </cell>
          <cell r="E678">
            <v>1862.3</v>
          </cell>
          <cell r="F678">
            <v>1879.05</v>
          </cell>
          <cell r="G678">
            <v>1884</v>
          </cell>
          <cell r="H678">
            <v>1999.5</v>
          </cell>
          <cell r="I678">
            <v>11636</v>
          </cell>
          <cell r="J678">
            <v>22086939.149999999</v>
          </cell>
          <cell r="K678">
            <v>44616</v>
          </cell>
          <cell r="L678">
            <v>2116</v>
          </cell>
        </row>
        <row r="679">
          <cell r="A679" t="str">
            <v>HNGSNGBEES</v>
          </cell>
          <cell r="B679" t="str">
            <v>EQ</v>
          </cell>
          <cell r="C679">
            <v>307.45</v>
          </cell>
          <cell r="D679">
            <v>307.99</v>
          </cell>
          <cell r="E679">
            <v>300</v>
          </cell>
          <cell r="F679">
            <v>303.72000000000003</v>
          </cell>
          <cell r="G679">
            <v>303.5</v>
          </cell>
          <cell r="H679">
            <v>307.10000000000002</v>
          </cell>
          <cell r="I679">
            <v>3828</v>
          </cell>
          <cell r="J679">
            <v>1162928.1000000001</v>
          </cell>
          <cell r="K679">
            <v>44616</v>
          </cell>
          <cell r="L679">
            <v>249</v>
          </cell>
        </row>
        <row r="680">
          <cell r="A680" t="str">
            <v>HOMEFIRST</v>
          </cell>
          <cell r="B680" t="str">
            <v>EQ</v>
          </cell>
          <cell r="C680">
            <v>695</v>
          </cell>
          <cell r="D680">
            <v>702.05</v>
          </cell>
          <cell r="E680">
            <v>675.85</v>
          </cell>
          <cell r="F680">
            <v>683</v>
          </cell>
          <cell r="G680">
            <v>682</v>
          </cell>
          <cell r="H680">
            <v>708.5</v>
          </cell>
          <cell r="I680">
            <v>65338</v>
          </cell>
          <cell r="J680">
            <v>44687432.75</v>
          </cell>
          <cell r="K680">
            <v>44616</v>
          </cell>
          <cell r="L680">
            <v>4909</v>
          </cell>
        </row>
        <row r="681">
          <cell r="A681" t="str">
            <v>HONAUT</v>
          </cell>
          <cell r="B681" t="str">
            <v>EQ</v>
          </cell>
          <cell r="C681">
            <v>40390</v>
          </cell>
          <cell r="D681">
            <v>40888.5</v>
          </cell>
          <cell r="E681">
            <v>39400.1</v>
          </cell>
          <cell r="F681">
            <v>39768.050000000003</v>
          </cell>
          <cell r="G681">
            <v>39900</v>
          </cell>
          <cell r="H681">
            <v>40737.1</v>
          </cell>
          <cell r="I681">
            <v>9299</v>
          </cell>
          <cell r="J681">
            <v>372649272.5</v>
          </cell>
          <cell r="K681">
            <v>44616</v>
          </cell>
          <cell r="L681">
            <v>4087</v>
          </cell>
        </row>
        <row r="682">
          <cell r="A682" t="str">
            <v>HONDAPOWER</v>
          </cell>
          <cell r="B682" t="str">
            <v>EQ</v>
          </cell>
          <cell r="C682">
            <v>1226</v>
          </cell>
          <cell r="D682">
            <v>1228.9000000000001</v>
          </cell>
          <cell r="E682">
            <v>1142.3499999999999</v>
          </cell>
          <cell r="F682">
            <v>1161.25</v>
          </cell>
          <cell r="G682">
            <v>1151</v>
          </cell>
          <cell r="H682">
            <v>1242.45</v>
          </cell>
          <cell r="I682">
            <v>10591</v>
          </cell>
          <cell r="J682">
            <v>12577199.050000001</v>
          </cell>
          <cell r="K682">
            <v>44616</v>
          </cell>
          <cell r="L682">
            <v>1252</v>
          </cell>
        </row>
        <row r="683">
          <cell r="A683" t="str">
            <v>HOTELRUGBY</v>
          </cell>
          <cell r="B683" t="str">
            <v>BE</v>
          </cell>
          <cell r="C683">
            <v>4.1500000000000004</v>
          </cell>
          <cell r="D683">
            <v>4.2</v>
          </cell>
          <cell r="E683">
            <v>4.1500000000000004</v>
          </cell>
          <cell r="F683">
            <v>4.2</v>
          </cell>
          <cell r="G683">
            <v>4.2</v>
          </cell>
          <cell r="H683">
            <v>4.25</v>
          </cell>
          <cell r="I683">
            <v>1601</v>
          </cell>
          <cell r="J683">
            <v>6724.15</v>
          </cell>
          <cell r="K683">
            <v>44616</v>
          </cell>
          <cell r="L683">
            <v>3</v>
          </cell>
        </row>
        <row r="684">
          <cell r="A684" t="str">
            <v>HOVS</v>
          </cell>
          <cell r="B684" t="str">
            <v>EQ</v>
          </cell>
          <cell r="C684">
            <v>49</v>
          </cell>
          <cell r="D684">
            <v>49</v>
          </cell>
          <cell r="E684">
            <v>43.65</v>
          </cell>
          <cell r="F684">
            <v>44.05</v>
          </cell>
          <cell r="G684">
            <v>43.9</v>
          </cell>
          <cell r="H684">
            <v>48.5</v>
          </cell>
          <cell r="I684">
            <v>24628</v>
          </cell>
          <cell r="J684">
            <v>1098154.5</v>
          </cell>
          <cell r="K684">
            <v>44616</v>
          </cell>
          <cell r="L684">
            <v>615</v>
          </cell>
        </row>
        <row r="685">
          <cell r="A685" t="str">
            <v>HPAL</v>
          </cell>
          <cell r="B685" t="str">
            <v>EQ</v>
          </cell>
          <cell r="C685">
            <v>349</v>
          </cell>
          <cell r="D685">
            <v>358.05</v>
          </cell>
          <cell r="E685">
            <v>335</v>
          </cell>
          <cell r="F685">
            <v>338.1</v>
          </cell>
          <cell r="G685">
            <v>337</v>
          </cell>
          <cell r="H685">
            <v>366.4</v>
          </cell>
          <cell r="I685">
            <v>164313</v>
          </cell>
          <cell r="J685">
            <v>56766587.549999997</v>
          </cell>
          <cell r="K685">
            <v>44616</v>
          </cell>
          <cell r="L685">
            <v>10430</v>
          </cell>
        </row>
        <row r="686">
          <cell r="A686" t="str">
            <v>HPL</v>
          </cell>
          <cell r="B686" t="str">
            <v>EQ</v>
          </cell>
          <cell r="C686">
            <v>63</v>
          </cell>
          <cell r="D686">
            <v>64.25</v>
          </cell>
          <cell r="E686">
            <v>55.15</v>
          </cell>
          <cell r="F686">
            <v>56.95</v>
          </cell>
          <cell r="G686">
            <v>58</v>
          </cell>
          <cell r="H686">
            <v>65.25</v>
          </cell>
          <cell r="I686">
            <v>198205</v>
          </cell>
          <cell r="J686">
            <v>11942357.300000001</v>
          </cell>
          <cell r="K686">
            <v>44616</v>
          </cell>
          <cell r="L686">
            <v>3641</v>
          </cell>
        </row>
        <row r="687">
          <cell r="A687" t="str">
            <v>HSCL</v>
          </cell>
          <cell r="B687" t="str">
            <v>EQ</v>
          </cell>
          <cell r="C687">
            <v>51</v>
          </cell>
          <cell r="D687">
            <v>53.95</v>
          </cell>
          <cell r="E687">
            <v>50.8</v>
          </cell>
          <cell r="F687">
            <v>52.05</v>
          </cell>
          <cell r="G687">
            <v>52.05</v>
          </cell>
          <cell r="H687">
            <v>54.85</v>
          </cell>
          <cell r="I687">
            <v>15943999</v>
          </cell>
          <cell r="J687">
            <v>842103946.45000005</v>
          </cell>
          <cell r="K687">
            <v>44616</v>
          </cell>
          <cell r="L687">
            <v>38946</v>
          </cell>
        </row>
        <row r="688">
          <cell r="A688" t="str">
            <v>HSIL</v>
          </cell>
          <cell r="B688" t="str">
            <v>EQ</v>
          </cell>
          <cell r="C688">
            <v>270</v>
          </cell>
          <cell r="D688">
            <v>277</v>
          </cell>
          <cell r="E688">
            <v>258</v>
          </cell>
          <cell r="F688">
            <v>261.39999999999998</v>
          </cell>
          <cell r="G688">
            <v>259.35000000000002</v>
          </cell>
          <cell r="H688">
            <v>286.05</v>
          </cell>
          <cell r="I688">
            <v>225253</v>
          </cell>
          <cell r="J688">
            <v>59915426.5</v>
          </cell>
          <cell r="K688">
            <v>44616</v>
          </cell>
          <cell r="L688">
            <v>7370</v>
          </cell>
        </row>
        <row r="689">
          <cell r="A689" t="str">
            <v>HTMEDIA</v>
          </cell>
          <cell r="B689" t="str">
            <v>EQ</v>
          </cell>
          <cell r="C689">
            <v>29.3</v>
          </cell>
          <cell r="D689">
            <v>31</v>
          </cell>
          <cell r="E689">
            <v>27.55</v>
          </cell>
          <cell r="F689">
            <v>27.9</v>
          </cell>
          <cell r="G689">
            <v>28</v>
          </cell>
          <cell r="H689">
            <v>31.05</v>
          </cell>
          <cell r="I689">
            <v>1696057</v>
          </cell>
          <cell r="J689">
            <v>49307394.899999999</v>
          </cell>
          <cell r="K689">
            <v>44616</v>
          </cell>
          <cell r="L689">
            <v>6455</v>
          </cell>
        </row>
        <row r="690">
          <cell r="A690" t="str">
            <v>HUBTOWN</v>
          </cell>
          <cell r="B690" t="str">
            <v>BE</v>
          </cell>
          <cell r="C690">
            <v>54.35</v>
          </cell>
          <cell r="D690">
            <v>54.35</v>
          </cell>
          <cell r="E690">
            <v>54.15</v>
          </cell>
          <cell r="F690">
            <v>54.15</v>
          </cell>
          <cell r="G690">
            <v>54.15</v>
          </cell>
          <cell r="H690">
            <v>56.95</v>
          </cell>
          <cell r="I690">
            <v>30148</v>
          </cell>
          <cell r="J690">
            <v>1632992.6</v>
          </cell>
          <cell r="K690">
            <v>44616</v>
          </cell>
          <cell r="L690">
            <v>97</v>
          </cell>
        </row>
        <row r="691">
          <cell r="A691" t="str">
            <v>HUDCO</v>
          </cell>
          <cell r="B691" t="str">
            <v>EQ</v>
          </cell>
          <cell r="C691">
            <v>33</v>
          </cell>
          <cell r="D691">
            <v>33.25</v>
          </cell>
          <cell r="E691">
            <v>30.6</v>
          </cell>
          <cell r="F691">
            <v>31.45</v>
          </cell>
          <cell r="G691">
            <v>30.8</v>
          </cell>
          <cell r="H691">
            <v>33.799999999999997</v>
          </cell>
          <cell r="I691">
            <v>2617007</v>
          </cell>
          <cell r="J691">
            <v>84673272.349999994</v>
          </cell>
          <cell r="K691">
            <v>44616</v>
          </cell>
          <cell r="L691">
            <v>11853</v>
          </cell>
        </row>
        <row r="692">
          <cell r="A692" t="str">
            <v>HUHTAMAKI</v>
          </cell>
          <cell r="B692" t="str">
            <v>EQ</v>
          </cell>
          <cell r="C692">
            <v>175.05</v>
          </cell>
          <cell r="D692">
            <v>175.05</v>
          </cell>
          <cell r="E692">
            <v>166</v>
          </cell>
          <cell r="F692">
            <v>167.3</v>
          </cell>
          <cell r="G692">
            <v>167.1</v>
          </cell>
          <cell r="H692">
            <v>174.4</v>
          </cell>
          <cell r="I692">
            <v>118183</v>
          </cell>
          <cell r="J692">
            <v>19932865.100000001</v>
          </cell>
          <cell r="K692">
            <v>44616</v>
          </cell>
          <cell r="L692">
            <v>4069</v>
          </cell>
        </row>
        <row r="693">
          <cell r="A693" t="str">
            <v>IBMFNIFTY</v>
          </cell>
          <cell r="B693" t="str">
            <v>EQ</v>
          </cell>
          <cell r="C693">
            <v>188.68</v>
          </cell>
          <cell r="D693">
            <v>188.68</v>
          </cell>
          <cell r="E693">
            <v>166.63</v>
          </cell>
          <cell r="F693">
            <v>173.82</v>
          </cell>
          <cell r="G693">
            <v>174</v>
          </cell>
          <cell r="H693">
            <v>180.28</v>
          </cell>
          <cell r="I693">
            <v>2757</v>
          </cell>
          <cell r="J693">
            <v>478654.74</v>
          </cell>
          <cell r="K693">
            <v>44616</v>
          </cell>
          <cell r="L693">
            <v>426</v>
          </cell>
        </row>
        <row r="694">
          <cell r="A694" t="str">
            <v>IBREALEST</v>
          </cell>
          <cell r="B694" t="str">
            <v>EQ</v>
          </cell>
          <cell r="C694">
            <v>105.55</v>
          </cell>
          <cell r="D694">
            <v>110</v>
          </cell>
          <cell r="E694">
            <v>100.05</v>
          </cell>
          <cell r="F694">
            <v>101.75</v>
          </cell>
          <cell r="G694">
            <v>102</v>
          </cell>
          <cell r="H694">
            <v>114.8</v>
          </cell>
          <cell r="I694">
            <v>25121613</v>
          </cell>
          <cell r="J694">
            <v>2628548241.8499999</v>
          </cell>
          <cell r="K694">
            <v>44616</v>
          </cell>
          <cell r="L694">
            <v>106398</v>
          </cell>
        </row>
        <row r="695">
          <cell r="A695" t="str">
            <v>IBULHSGFIN</v>
          </cell>
          <cell r="B695" t="str">
            <v>EQ</v>
          </cell>
          <cell r="C695">
            <v>152</v>
          </cell>
          <cell r="D695">
            <v>156</v>
          </cell>
          <cell r="E695">
            <v>135.4</v>
          </cell>
          <cell r="F695">
            <v>148.55000000000001</v>
          </cell>
          <cell r="G695">
            <v>148.5</v>
          </cell>
          <cell r="H695">
            <v>162.75</v>
          </cell>
          <cell r="I695">
            <v>48408123</v>
          </cell>
          <cell r="J695">
            <v>7029944201.8000002</v>
          </cell>
          <cell r="K695">
            <v>44616</v>
          </cell>
          <cell r="L695">
            <v>244775</v>
          </cell>
        </row>
        <row r="696">
          <cell r="A696" t="str">
            <v>ICDSLTD</v>
          </cell>
          <cell r="B696" t="str">
            <v>BE</v>
          </cell>
          <cell r="C696">
            <v>40.1</v>
          </cell>
          <cell r="D696">
            <v>42</v>
          </cell>
          <cell r="E696">
            <v>39.65</v>
          </cell>
          <cell r="F696">
            <v>39.65</v>
          </cell>
          <cell r="G696">
            <v>39.65</v>
          </cell>
          <cell r="H696">
            <v>41.7</v>
          </cell>
          <cell r="I696">
            <v>2687</v>
          </cell>
          <cell r="J696">
            <v>107534.6</v>
          </cell>
          <cell r="K696">
            <v>44616</v>
          </cell>
          <cell r="L696">
            <v>64</v>
          </cell>
        </row>
        <row r="697">
          <cell r="A697" t="str">
            <v>ICEMAKE</v>
          </cell>
          <cell r="B697" t="str">
            <v>EQ</v>
          </cell>
          <cell r="C697">
            <v>68.3</v>
          </cell>
          <cell r="D697">
            <v>71</v>
          </cell>
          <cell r="E697">
            <v>66.099999999999994</v>
          </cell>
          <cell r="F697">
            <v>68.2</v>
          </cell>
          <cell r="G697">
            <v>69</v>
          </cell>
          <cell r="H697">
            <v>73.3</v>
          </cell>
          <cell r="I697">
            <v>27878</v>
          </cell>
          <cell r="J697">
            <v>1941401.4</v>
          </cell>
          <cell r="K697">
            <v>44616</v>
          </cell>
          <cell r="L697">
            <v>415</v>
          </cell>
        </row>
        <row r="698">
          <cell r="A698" t="str">
            <v>ICICI500</v>
          </cell>
          <cell r="B698" t="str">
            <v>EQ</v>
          </cell>
          <cell r="C698">
            <v>23.65</v>
          </cell>
          <cell r="D698">
            <v>24.6</v>
          </cell>
          <cell r="E698">
            <v>22.8</v>
          </cell>
          <cell r="F698">
            <v>22.99</v>
          </cell>
          <cell r="G698">
            <v>24.1</v>
          </cell>
          <cell r="H698">
            <v>24.1</v>
          </cell>
          <cell r="I698">
            <v>286070</v>
          </cell>
          <cell r="J698">
            <v>6638055.9000000004</v>
          </cell>
          <cell r="K698">
            <v>44616</v>
          </cell>
          <cell r="L698">
            <v>1085</v>
          </cell>
        </row>
        <row r="699">
          <cell r="A699" t="str">
            <v>ICICIALPLV</v>
          </cell>
          <cell r="B699" t="str">
            <v>EQ</v>
          </cell>
          <cell r="C699">
            <v>166.66</v>
          </cell>
          <cell r="D699">
            <v>166.66</v>
          </cell>
          <cell r="E699">
            <v>160.5</v>
          </cell>
          <cell r="F699">
            <v>160.94999999999999</v>
          </cell>
          <cell r="G699">
            <v>162</v>
          </cell>
          <cell r="H699">
            <v>167.51</v>
          </cell>
          <cell r="I699">
            <v>189304</v>
          </cell>
          <cell r="J699">
            <v>30604860.350000001</v>
          </cell>
          <cell r="K699">
            <v>44616</v>
          </cell>
          <cell r="L699">
            <v>772</v>
          </cell>
        </row>
        <row r="700">
          <cell r="A700" t="str">
            <v>ICICIAUTO</v>
          </cell>
          <cell r="B700" t="str">
            <v>EQ</v>
          </cell>
          <cell r="C700">
            <v>113</v>
          </cell>
          <cell r="D700">
            <v>113</v>
          </cell>
          <cell r="E700">
            <v>106.33</v>
          </cell>
          <cell r="F700">
            <v>107.1</v>
          </cell>
          <cell r="G700">
            <v>108.9</v>
          </cell>
          <cell r="H700">
            <v>113.42</v>
          </cell>
          <cell r="I700">
            <v>26282</v>
          </cell>
          <cell r="J700">
            <v>2844843.45</v>
          </cell>
          <cell r="K700">
            <v>44616</v>
          </cell>
          <cell r="L700">
            <v>647</v>
          </cell>
        </row>
        <row r="701">
          <cell r="A701" t="str">
            <v>ICICIB22</v>
          </cell>
          <cell r="B701" t="str">
            <v>EQ</v>
          </cell>
          <cell r="C701">
            <v>46.5</v>
          </cell>
          <cell r="D701">
            <v>46.5</v>
          </cell>
          <cell r="E701">
            <v>44</v>
          </cell>
          <cell r="F701">
            <v>44.46</v>
          </cell>
          <cell r="G701">
            <v>44.48</v>
          </cell>
          <cell r="H701">
            <v>46.5</v>
          </cell>
          <cell r="I701">
            <v>233837</v>
          </cell>
          <cell r="J701">
            <v>10555362.08</v>
          </cell>
          <cell r="K701">
            <v>44616</v>
          </cell>
          <cell r="L701">
            <v>2200</v>
          </cell>
        </row>
        <row r="702">
          <cell r="A702" t="str">
            <v>ICICIBANK</v>
          </cell>
          <cell r="B702" t="str">
            <v>EQ</v>
          </cell>
          <cell r="C702">
            <v>712.9</v>
          </cell>
          <cell r="D702">
            <v>727.1</v>
          </cell>
          <cell r="E702">
            <v>702.3</v>
          </cell>
          <cell r="F702">
            <v>707.4</v>
          </cell>
          <cell r="G702">
            <v>706</v>
          </cell>
          <cell r="H702">
            <v>744.6</v>
          </cell>
          <cell r="I702">
            <v>28023104</v>
          </cell>
          <cell r="J702">
            <v>20094236747.75</v>
          </cell>
          <cell r="K702">
            <v>44616</v>
          </cell>
          <cell r="L702">
            <v>378036</v>
          </cell>
        </row>
        <row r="703">
          <cell r="A703" t="str">
            <v>ICICIBANKN</v>
          </cell>
          <cell r="B703" t="str">
            <v>EQ</v>
          </cell>
          <cell r="C703">
            <v>368</v>
          </cell>
          <cell r="D703">
            <v>368</v>
          </cell>
          <cell r="E703">
            <v>345</v>
          </cell>
          <cell r="F703">
            <v>350.84</v>
          </cell>
          <cell r="G703">
            <v>350</v>
          </cell>
          <cell r="H703">
            <v>372.85</v>
          </cell>
          <cell r="I703">
            <v>47885</v>
          </cell>
          <cell r="J703">
            <v>16922689.84</v>
          </cell>
          <cell r="K703">
            <v>44616</v>
          </cell>
          <cell r="L703">
            <v>1490</v>
          </cell>
        </row>
        <row r="704">
          <cell r="A704" t="str">
            <v>ICICIBANKP</v>
          </cell>
          <cell r="B704" t="str">
            <v>EQ</v>
          </cell>
          <cell r="C704">
            <v>182.88</v>
          </cell>
          <cell r="D704">
            <v>183.75</v>
          </cell>
          <cell r="E704">
            <v>174.96</v>
          </cell>
          <cell r="F704">
            <v>176.64</v>
          </cell>
          <cell r="G704">
            <v>178</v>
          </cell>
          <cell r="H704">
            <v>187.27</v>
          </cell>
          <cell r="I704">
            <v>52582</v>
          </cell>
          <cell r="J704">
            <v>9460413.6199999992</v>
          </cell>
          <cell r="K704">
            <v>44616</v>
          </cell>
          <cell r="L704">
            <v>601</v>
          </cell>
        </row>
        <row r="705">
          <cell r="A705" t="str">
            <v>ICICICONSU</v>
          </cell>
          <cell r="B705" t="str">
            <v>EQ</v>
          </cell>
          <cell r="C705">
            <v>72.7</v>
          </cell>
          <cell r="D705">
            <v>72.7</v>
          </cell>
          <cell r="E705">
            <v>66</v>
          </cell>
          <cell r="F705">
            <v>66.67</v>
          </cell>
          <cell r="G705">
            <v>68.900000000000006</v>
          </cell>
          <cell r="H705">
            <v>69.099999999999994</v>
          </cell>
          <cell r="I705">
            <v>916</v>
          </cell>
          <cell r="J705">
            <v>61136.51</v>
          </cell>
          <cell r="K705">
            <v>44616</v>
          </cell>
          <cell r="L705">
            <v>74</v>
          </cell>
        </row>
        <row r="706">
          <cell r="A706" t="str">
            <v>ICICIFMCG</v>
          </cell>
          <cell r="B706" t="str">
            <v>EQ</v>
          </cell>
          <cell r="C706">
            <v>362.99</v>
          </cell>
          <cell r="D706">
            <v>362.99</v>
          </cell>
          <cell r="E706">
            <v>352</v>
          </cell>
          <cell r="F706">
            <v>355.55</v>
          </cell>
          <cell r="G706">
            <v>355.57</v>
          </cell>
          <cell r="H706">
            <v>363.86</v>
          </cell>
          <cell r="I706">
            <v>11527</v>
          </cell>
          <cell r="J706">
            <v>4099342.21</v>
          </cell>
          <cell r="K706">
            <v>44616</v>
          </cell>
          <cell r="L706">
            <v>472</v>
          </cell>
        </row>
        <row r="707">
          <cell r="A707" t="str">
            <v>ICICIGI</v>
          </cell>
          <cell r="B707" t="str">
            <v>EQ</v>
          </cell>
          <cell r="C707">
            <v>1259.8</v>
          </cell>
          <cell r="D707">
            <v>1270</v>
          </cell>
          <cell r="E707">
            <v>1235</v>
          </cell>
          <cell r="F707">
            <v>1240.8499999999999</v>
          </cell>
          <cell r="G707">
            <v>1244.25</v>
          </cell>
          <cell r="H707">
            <v>1279.9000000000001</v>
          </cell>
          <cell r="I707">
            <v>838799</v>
          </cell>
          <cell r="J707">
            <v>1045934534.6</v>
          </cell>
          <cell r="K707">
            <v>44616</v>
          </cell>
          <cell r="L707">
            <v>54318</v>
          </cell>
        </row>
        <row r="708">
          <cell r="A708" t="str">
            <v>ICICIGOLD</v>
          </cell>
          <cell r="B708" t="str">
            <v>EQ</v>
          </cell>
          <cell r="C708">
            <v>44.93</v>
          </cell>
          <cell r="D708">
            <v>46.5</v>
          </cell>
          <cell r="E708">
            <v>44.41</v>
          </cell>
          <cell r="F708">
            <v>45.63</v>
          </cell>
          <cell r="G708">
            <v>46.28</v>
          </cell>
          <cell r="H708">
            <v>44.21</v>
          </cell>
          <cell r="I708">
            <v>18130565</v>
          </cell>
          <cell r="J708">
            <v>827201595.33000004</v>
          </cell>
          <cell r="K708">
            <v>44616</v>
          </cell>
          <cell r="L708">
            <v>10122</v>
          </cell>
        </row>
        <row r="709">
          <cell r="A709" t="str">
            <v>ICICILIQ</v>
          </cell>
          <cell r="B709" t="str">
            <v>EQ</v>
          </cell>
          <cell r="C709">
            <v>999.56</v>
          </cell>
          <cell r="D709">
            <v>1000.01</v>
          </cell>
          <cell r="E709">
            <v>999.5</v>
          </cell>
          <cell r="F709">
            <v>999.99</v>
          </cell>
          <cell r="G709">
            <v>999.5</v>
          </cell>
          <cell r="H709">
            <v>999.99</v>
          </cell>
          <cell r="I709">
            <v>406738</v>
          </cell>
          <cell r="J709">
            <v>406736987.19999999</v>
          </cell>
          <cell r="K709">
            <v>44616</v>
          </cell>
          <cell r="L709">
            <v>341</v>
          </cell>
        </row>
        <row r="710">
          <cell r="A710" t="str">
            <v>ICICILOVOL</v>
          </cell>
          <cell r="B710" t="str">
            <v>EQ</v>
          </cell>
          <cell r="C710">
            <v>134.63</v>
          </cell>
          <cell r="D710">
            <v>141.19999999999999</v>
          </cell>
          <cell r="E710">
            <v>129</v>
          </cell>
          <cell r="F710">
            <v>129.9</v>
          </cell>
          <cell r="G710">
            <v>140.69999999999999</v>
          </cell>
          <cell r="H710">
            <v>135.41</v>
          </cell>
          <cell r="I710">
            <v>510470</v>
          </cell>
          <cell r="J710">
            <v>66599066.810000002</v>
          </cell>
          <cell r="K710">
            <v>44616</v>
          </cell>
          <cell r="L710">
            <v>2466</v>
          </cell>
        </row>
        <row r="711">
          <cell r="A711" t="str">
            <v>ICICIM150</v>
          </cell>
          <cell r="B711" t="str">
            <v>EQ</v>
          </cell>
          <cell r="C711">
            <v>108.46</v>
          </cell>
          <cell r="D711">
            <v>108.46</v>
          </cell>
          <cell r="E711">
            <v>103.25</v>
          </cell>
          <cell r="F711">
            <v>103.97</v>
          </cell>
          <cell r="G711">
            <v>103.99</v>
          </cell>
          <cell r="H711">
            <v>109.36</v>
          </cell>
          <cell r="I711">
            <v>119979</v>
          </cell>
          <cell r="J711">
            <v>12562569.92</v>
          </cell>
          <cell r="K711">
            <v>44616</v>
          </cell>
          <cell r="L711">
            <v>1096</v>
          </cell>
        </row>
        <row r="712">
          <cell r="A712" t="str">
            <v>ICICIMCAP</v>
          </cell>
          <cell r="B712" t="str">
            <v>EQ</v>
          </cell>
          <cell r="C712">
            <v>102.47</v>
          </cell>
          <cell r="D712">
            <v>107</v>
          </cell>
          <cell r="E712">
            <v>82.99</v>
          </cell>
          <cell r="F712">
            <v>95.99</v>
          </cell>
          <cell r="G712">
            <v>103</v>
          </cell>
          <cell r="H712">
            <v>99.56</v>
          </cell>
          <cell r="I712">
            <v>62344</v>
          </cell>
          <cell r="J712">
            <v>5994124.3499999996</v>
          </cell>
          <cell r="K712">
            <v>44616</v>
          </cell>
          <cell r="L712">
            <v>691</v>
          </cell>
        </row>
        <row r="713">
          <cell r="A713" t="str">
            <v>ICICINF100</v>
          </cell>
          <cell r="B713" t="str">
            <v>EQ</v>
          </cell>
          <cell r="C713">
            <v>186.8</v>
          </cell>
          <cell r="D713">
            <v>196</v>
          </cell>
          <cell r="E713">
            <v>180.3</v>
          </cell>
          <cell r="F713">
            <v>183.85</v>
          </cell>
          <cell r="G713">
            <v>195</v>
          </cell>
          <cell r="H713">
            <v>187.84</v>
          </cell>
          <cell r="I713">
            <v>93044</v>
          </cell>
          <cell r="J713">
            <v>17004379.690000001</v>
          </cell>
          <cell r="K713">
            <v>44616</v>
          </cell>
          <cell r="L713">
            <v>770</v>
          </cell>
        </row>
        <row r="714">
          <cell r="A714" t="str">
            <v>ICICINIFTY</v>
          </cell>
          <cell r="B714" t="str">
            <v>EQ</v>
          </cell>
          <cell r="C714">
            <v>182.4</v>
          </cell>
          <cell r="D714">
            <v>182.4</v>
          </cell>
          <cell r="E714">
            <v>175.3</v>
          </cell>
          <cell r="F714">
            <v>176.05</v>
          </cell>
          <cell r="G714">
            <v>177.5</v>
          </cell>
          <cell r="H714">
            <v>183.85</v>
          </cell>
          <cell r="I714">
            <v>1710720</v>
          </cell>
          <cell r="J714">
            <v>304962938.36000001</v>
          </cell>
          <cell r="K714">
            <v>44616</v>
          </cell>
          <cell r="L714">
            <v>9174</v>
          </cell>
        </row>
        <row r="715">
          <cell r="A715" t="str">
            <v>ICICINV20</v>
          </cell>
          <cell r="B715" t="str">
            <v>EQ</v>
          </cell>
          <cell r="C715">
            <v>96.47</v>
          </cell>
          <cell r="D715">
            <v>96.47</v>
          </cell>
          <cell r="E715">
            <v>78.11</v>
          </cell>
          <cell r="F715">
            <v>90.19</v>
          </cell>
          <cell r="G715">
            <v>90.1</v>
          </cell>
          <cell r="H715">
            <v>93.8</v>
          </cell>
          <cell r="I715">
            <v>120420</v>
          </cell>
          <cell r="J715">
            <v>10966509.9</v>
          </cell>
          <cell r="K715">
            <v>44616</v>
          </cell>
          <cell r="L715">
            <v>3208</v>
          </cell>
        </row>
        <row r="716">
          <cell r="A716" t="str">
            <v>ICICINXT50</v>
          </cell>
          <cell r="B716" t="str">
            <v>EQ</v>
          </cell>
          <cell r="C716">
            <v>40.97</v>
          </cell>
          <cell r="D716">
            <v>40.97</v>
          </cell>
          <cell r="E716">
            <v>38.049999999999997</v>
          </cell>
          <cell r="F716">
            <v>39.200000000000003</v>
          </cell>
          <cell r="G716">
            <v>39.46</v>
          </cell>
          <cell r="H716">
            <v>41.41</v>
          </cell>
          <cell r="I716">
            <v>477025</v>
          </cell>
          <cell r="J716">
            <v>18900243.379999999</v>
          </cell>
          <cell r="K716">
            <v>44616</v>
          </cell>
          <cell r="L716">
            <v>2188</v>
          </cell>
        </row>
        <row r="717">
          <cell r="A717" t="str">
            <v>ICICIPHARM</v>
          </cell>
          <cell r="B717" t="str">
            <v>EQ</v>
          </cell>
          <cell r="C717">
            <v>81.489999999999995</v>
          </cell>
          <cell r="D717">
            <v>81.489999999999995</v>
          </cell>
          <cell r="E717">
            <v>78.25</v>
          </cell>
          <cell r="F717">
            <v>78.47</v>
          </cell>
          <cell r="G717">
            <v>78.989999999999995</v>
          </cell>
          <cell r="H717">
            <v>81.489999999999995</v>
          </cell>
          <cell r="I717">
            <v>20211</v>
          </cell>
          <cell r="J717">
            <v>1602998.92</v>
          </cell>
          <cell r="K717">
            <v>44616</v>
          </cell>
          <cell r="L717">
            <v>310</v>
          </cell>
        </row>
        <row r="718">
          <cell r="A718" t="str">
            <v>ICICIPRULI</v>
          </cell>
          <cell r="B718" t="str">
            <v>EQ</v>
          </cell>
          <cell r="C718">
            <v>480.2</v>
          </cell>
          <cell r="D718">
            <v>483.9</v>
          </cell>
          <cell r="E718">
            <v>465</v>
          </cell>
          <cell r="F718">
            <v>467.15</v>
          </cell>
          <cell r="G718">
            <v>466</v>
          </cell>
          <cell r="H718">
            <v>500.75</v>
          </cell>
          <cell r="I718">
            <v>2797675</v>
          </cell>
          <cell r="J718">
            <v>1337530546.55</v>
          </cell>
          <cell r="K718">
            <v>44616</v>
          </cell>
          <cell r="L718">
            <v>61722</v>
          </cell>
        </row>
        <row r="719">
          <cell r="A719" t="str">
            <v>ICICISENSX</v>
          </cell>
          <cell r="B719" t="str">
            <v>EQ</v>
          </cell>
          <cell r="C719">
            <v>617.99</v>
          </cell>
          <cell r="D719">
            <v>624.99</v>
          </cell>
          <cell r="E719">
            <v>597</v>
          </cell>
          <cell r="F719">
            <v>601.58000000000004</v>
          </cell>
          <cell r="G719">
            <v>605</v>
          </cell>
          <cell r="H719">
            <v>625.17999999999995</v>
          </cell>
          <cell r="I719">
            <v>20049</v>
          </cell>
          <cell r="J719">
            <v>12139972.529999999</v>
          </cell>
          <cell r="K719">
            <v>44616</v>
          </cell>
          <cell r="L719">
            <v>834</v>
          </cell>
        </row>
        <row r="720">
          <cell r="A720" t="str">
            <v>ICICISILVE</v>
          </cell>
          <cell r="B720" t="str">
            <v>EQ</v>
          </cell>
          <cell r="C720">
            <v>66.34</v>
          </cell>
          <cell r="D720">
            <v>69.95</v>
          </cell>
          <cell r="E720">
            <v>66.34</v>
          </cell>
          <cell r="F720">
            <v>69.3</v>
          </cell>
          <cell r="G720">
            <v>69.95</v>
          </cell>
          <cell r="H720">
            <v>66.34</v>
          </cell>
          <cell r="I720">
            <v>1155073</v>
          </cell>
          <cell r="J720">
            <v>79674237.590000004</v>
          </cell>
          <cell r="K720">
            <v>44616</v>
          </cell>
          <cell r="L720">
            <v>3641</v>
          </cell>
        </row>
        <row r="721">
          <cell r="A721" t="str">
            <v>ICICITECH</v>
          </cell>
          <cell r="B721" t="str">
            <v>EQ</v>
          </cell>
          <cell r="C721">
            <v>345.99</v>
          </cell>
          <cell r="D721">
            <v>345.99</v>
          </cell>
          <cell r="E721">
            <v>332</v>
          </cell>
          <cell r="F721">
            <v>333.59</v>
          </cell>
          <cell r="G721">
            <v>334.95</v>
          </cell>
          <cell r="H721">
            <v>348.66</v>
          </cell>
          <cell r="I721">
            <v>154340</v>
          </cell>
          <cell r="J721">
            <v>51891475.630000003</v>
          </cell>
          <cell r="K721">
            <v>44616</v>
          </cell>
          <cell r="L721">
            <v>2140</v>
          </cell>
        </row>
        <row r="722">
          <cell r="A722" t="str">
            <v>ICIL</v>
          </cell>
          <cell r="B722" t="str">
            <v>EQ</v>
          </cell>
          <cell r="C722">
            <v>180</v>
          </cell>
          <cell r="D722">
            <v>180.95</v>
          </cell>
          <cell r="E722">
            <v>159.65</v>
          </cell>
          <cell r="F722">
            <v>162.25</v>
          </cell>
          <cell r="G722">
            <v>160</v>
          </cell>
          <cell r="H722">
            <v>185.5</v>
          </cell>
          <cell r="I722">
            <v>447588</v>
          </cell>
          <cell r="J722">
            <v>76494036.849999994</v>
          </cell>
          <cell r="K722">
            <v>44616</v>
          </cell>
          <cell r="L722">
            <v>8953</v>
          </cell>
        </row>
        <row r="723">
          <cell r="A723" t="str">
            <v>ICRA</v>
          </cell>
          <cell r="B723" t="str">
            <v>EQ</v>
          </cell>
          <cell r="C723">
            <v>3720.85</v>
          </cell>
          <cell r="D723">
            <v>3720.85</v>
          </cell>
          <cell r="E723">
            <v>3636</v>
          </cell>
          <cell r="F723">
            <v>3694.85</v>
          </cell>
          <cell r="G723">
            <v>3651</v>
          </cell>
          <cell r="H723">
            <v>3720.85</v>
          </cell>
          <cell r="I723">
            <v>12061</v>
          </cell>
          <cell r="J723">
            <v>44487369.899999999</v>
          </cell>
          <cell r="K723">
            <v>44616</v>
          </cell>
          <cell r="L723">
            <v>1288</v>
          </cell>
        </row>
        <row r="724">
          <cell r="A724" t="str">
            <v>IDBI</v>
          </cell>
          <cell r="B724" t="str">
            <v>EQ</v>
          </cell>
          <cell r="C724">
            <v>42</v>
          </cell>
          <cell r="D724">
            <v>43.85</v>
          </cell>
          <cell r="E724">
            <v>40.75</v>
          </cell>
          <cell r="F724">
            <v>41.15</v>
          </cell>
          <cell r="G724">
            <v>41.25</v>
          </cell>
          <cell r="H724">
            <v>45.1</v>
          </cell>
          <cell r="I724">
            <v>13622229</v>
          </cell>
          <cell r="J724">
            <v>573134925.89999998</v>
          </cell>
          <cell r="K724">
            <v>44616</v>
          </cell>
          <cell r="L724">
            <v>30994</v>
          </cell>
        </row>
        <row r="725">
          <cell r="A725" t="str">
            <v>IDBIGOLD</v>
          </cell>
          <cell r="B725" t="str">
            <v>EQ</v>
          </cell>
          <cell r="C725">
            <v>4620.7</v>
          </cell>
          <cell r="D725">
            <v>4950</v>
          </cell>
          <cell r="E725">
            <v>4619.95</v>
          </cell>
          <cell r="F725">
            <v>4764</v>
          </cell>
          <cell r="G725">
            <v>4950</v>
          </cell>
          <cell r="H725">
            <v>4574.8</v>
          </cell>
          <cell r="I725">
            <v>676</v>
          </cell>
          <cell r="J725">
            <v>3181642.05</v>
          </cell>
          <cell r="K725">
            <v>44616</v>
          </cell>
          <cell r="L725">
            <v>190</v>
          </cell>
        </row>
        <row r="726">
          <cell r="A726" t="str">
            <v>IDEA</v>
          </cell>
          <cell r="B726" t="str">
            <v>EQ</v>
          </cell>
          <cell r="C726">
            <v>10.6</v>
          </cell>
          <cell r="D726">
            <v>10.8</v>
          </cell>
          <cell r="E726">
            <v>9.4499999999999993</v>
          </cell>
          <cell r="F726">
            <v>9.65</v>
          </cell>
          <cell r="G726">
            <v>9.5500000000000007</v>
          </cell>
          <cell r="H726">
            <v>10.7</v>
          </cell>
          <cell r="I726">
            <v>487108695</v>
          </cell>
          <cell r="J726">
            <v>4884324480.4499998</v>
          </cell>
          <cell r="K726">
            <v>44616</v>
          </cell>
          <cell r="L726">
            <v>223793</v>
          </cell>
        </row>
        <row r="727">
          <cell r="A727" t="str">
            <v>IDFC</v>
          </cell>
          <cell r="B727" t="str">
            <v>EQ</v>
          </cell>
          <cell r="C727">
            <v>55</v>
          </cell>
          <cell r="D727">
            <v>55.6</v>
          </cell>
          <cell r="E727">
            <v>51.5</v>
          </cell>
          <cell r="F727">
            <v>52.05</v>
          </cell>
          <cell r="G727">
            <v>52.15</v>
          </cell>
          <cell r="H727">
            <v>57.15</v>
          </cell>
          <cell r="I727">
            <v>16511172</v>
          </cell>
          <cell r="J727">
            <v>886411764.45000005</v>
          </cell>
          <cell r="K727">
            <v>44616</v>
          </cell>
          <cell r="L727">
            <v>31130</v>
          </cell>
        </row>
        <row r="728">
          <cell r="A728" t="str">
            <v>IDFCFIRSTB</v>
          </cell>
          <cell r="B728" t="str">
            <v>EQ</v>
          </cell>
          <cell r="C728">
            <v>42.3</v>
          </cell>
          <cell r="D728">
            <v>42.7</v>
          </cell>
          <cell r="E728">
            <v>37.6</v>
          </cell>
          <cell r="F728">
            <v>38.9</v>
          </cell>
          <cell r="G728">
            <v>39.4</v>
          </cell>
          <cell r="H728">
            <v>43.3</v>
          </cell>
          <cell r="I728">
            <v>62863486</v>
          </cell>
          <cell r="J728">
            <v>2528734386.25</v>
          </cell>
          <cell r="K728">
            <v>44616</v>
          </cell>
          <cell r="L728">
            <v>116716</v>
          </cell>
        </row>
        <row r="729">
          <cell r="A729" t="str">
            <v>IDFNIFTYET</v>
          </cell>
          <cell r="B729" t="str">
            <v>EQ</v>
          </cell>
          <cell r="C729">
            <v>181.26</v>
          </cell>
          <cell r="D729">
            <v>187</v>
          </cell>
          <cell r="E729">
            <v>168.16</v>
          </cell>
          <cell r="F729">
            <v>173.37</v>
          </cell>
          <cell r="G729">
            <v>187</v>
          </cell>
          <cell r="H729">
            <v>181.26</v>
          </cell>
          <cell r="I729">
            <v>5810</v>
          </cell>
          <cell r="J729">
            <v>1017947.79</v>
          </cell>
          <cell r="K729">
            <v>44616</v>
          </cell>
          <cell r="L729">
            <v>84</v>
          </cell>
        </row>
        <row r="730">
          <cell r="A730" t="str">
            <v>IEX</v>
          </cell>
          <cell r="B730" t="str">
            <v>EQ</v>
          </cell>
          <cell r="C730">
            <v>200</v>
          </cell>
          <cell r="D730">
            <v>203.9</v>
          </cell>
          <cell r="E730">
            <v>192</v>
          </cell>
          <cell r="F730">
            <v>193.45</v>
          </cell>
          <cell r="G730">
            <v>193.85</v>
          </cell>
          <cell r="H730">
            <v>208.8</v>
          </cell>
          <cell r="I730">
            <v>18074029</v>
          </cell>
          <cell r="J730">
            <v>3572031972.0999999</v>
          </cell>
          <cell r="K730">
            <v>44616</v>
          </cell>
          <cell r="L730">
            <v>257243</v>
          </cell>
        </row>
        <row r="731">
          <cell r="A731" t="str">
            <v>IFBAGRO</v>
          </cell>
          <cell r="B731" t="str">
            <v>EQ</v>
          </cell>
          <cell r="C731">
            <v>555</v>
          </cell>
          <cell r="D731">
            <v>555</v>
          </cell>
          <cell r="E731">
            <v>510</v>
          </cell>
          <cell r="F731">
            <v>517.15</v>
          </cell>
          <cell r="G731">
            <v>520.20000000000005</v>
          </cell>
          <cell r="H731">
            <v>567.65</v>
          </cell>
          <cell r="I731">
            <v>22734</v>
          </cell>
          <cell r="J731">
            <v>12066668.949999999</v>
          </cell>
          <cell r="K731">
            <v>44616</v>
          </cell>
          <cell r="L731">
            <v>2290</v>
          </cell>
        </row>
        <row r="732">
          <cell r="A732" t="str">
            <v>IFBIND</v>
          </cell>
          <cell r="B732" t="str">
            <v>EQ</v>
          </cell>
          <cell r="C732">
            <v>910</v>
          </cell>
          <cell r="D732">
            <v>910</v>
          </cell>
          <cell r="E732">
            <v>870.05</v>
          </cell>
          <cell r="F732">
            <v>886.05</v>
          </cell>
          <cell r="G732">
            <v>881</v>
          </cell>
          <cell r="H732">
            <v>915.15</v>
          </cell>
          <cell r="I732">
            <v>15772</v>
          </cell>
          <cell r="J732">
            <v>14003701.300000001</v>
          </cell>
          <cell r="K732">
            <v>44616</v>
          </cell>
          <cell r="L732">
            <v>3239</v>
          </cell>
        </row>
        <row r="733">
          <cell r="A733" t="str">
            <v>IFCI</v>
          </cell>
          <cell r="B733" t="str">
            <v>EQ</v>
          </cell>
          <cell r="C733">
            <v>12</v>
          </cell>
          <cell r="D733">
            <v>12.15</v>
          </cell>
          <cell r="E733">
            <v>10.8</v>
          </cell>
          <cell r="F733">
            <v>10.9</v>
          </cell>
          <cell r="G733">
            <v>10.8</v>
          </cell>
          <cell r="H733">
            <v>12.5</v>
          </cell>
          <cell r="I733">
            <v>10442042</v>
          </cell>
          <cell r="J733">
            <v>118864997</v>
          </cell>
          <cell r="K733">
            <v>44616</v>
          </cell>
          <cell r="L733">
            <v>14366</v>
          </cell>
        </row>
        <row r="734">
          <cell r="A734" t="str">
            <v>IFGLEXPOR</v>
          </cell>
          <cell r="B734" t="str">
            <v>EQ</v>
          </cell>
          <cell r="C734">
            <v>250</v>
          </cell>
          <cell r="D734">
            <v>263.64999999999998</v>
          </cell>
          <cell r="E734">
            <v>245.5</v>
          </cell>
          <cell r="F734">
            <v>248.75</v>
          </cell>
          <cell r="G734">
            <v>249.8</v>
          </cell>
          <cell r="H734">
            <v>263.2</v>
          </cell>
          <cell r="I734">
            <v>42016</v>
          </cell>
          <cell r="J734">
            <v>10641635.35</v>
          </cell>
          <cell r="K734">
            <v>44616</v>
          </cell>
          <cell r="L734">
            <v>1854</v>
          </cell>
        </row>
        <row r="735">
          <cell r="A735" t="str">
            <v>IGARASHI</v>
          </cell>
          <cell r="B735" t="str">
            <v>EQ</v>
          </cell>
          <cell r="C735">
            <v>365</v>
          </cell>
          <cell r="D735">
            <v>370</v>
          </cell>
          <cell r="E735">
            <v>349.05</v>
          </cell>
          <cell r="F735">
            <v>353.6</v>
          </cell>
          <cell r="G735">
            <v>356</v>
          </cell>
          <cell r="H735">
            <v>377.3</v>
          </cell>
          <cell r="I735">
            <v>83147</v>
          </cell>
          <cell r="J735">
            <v>29854667.699999999</v>
          </cell>
          <cell r="K735">
            <v>44616</v>
          </cell>
          <cell r="L735">
            <v>5970</v>
          </cell>
        </row>
        <row r="736">
          <cell r="A736" t="str">
            <v>IGL</v>
          </cell>
          <cell r="B736" t="str">
            <v>EQ</v>
          </cell>
          <cell r="C736">
            <v>345.6</v>
          </cell>
          <cell r="D736">
            <v>352.1</v>
          </cell>
          <cell r="E736">
            <v>331.2</v>
          </cell>
          <cell r="F736">
            <v>334.3</v>
          </cell>
          <cell r="G736">
            <v>333.05</v>
          </cell>
          <cell r="H736">
            <v>361.1</v>
          </cell>
          <cell r="I736">
            <v>5950896</v>
          </cell>
          <cell r="J736">
            <v>2013431305.45</v>
          </cell>
          <cell r="K736">
            <v>44616</v>
          </cell>
          <cell r="L736">
            <v>70655</v>
          </cell>
        </row>
        <row r="737">
          <cell r="A737" t="str">
            <v>IGPL</v>
          </cell>
          <cell r="B737" t="str">
            <v>EQ</v>
          </cell>
          <cell r="C737">
            <v>661.15</v>
          </cell>
          <cell r="D737">
            <v>676</v>
          </cell>
          <cell r="E737">
            <v>622.1</v>
          </cell>
          <cell r="F737">
            <v>639.75</v>
          </cell>
          <cell r="G737">
            <v>636</v>
          </cell>
          <cell r="H737">
            <v>686.05</v>
          </cell>
          <cell r="I737">
            <v>71189</v>
          </cell>
          <cell r="J737">
            <v>46947332.549999997</v>
          </cell>
          <cell r="K737">
            <v>44616</v>
          </cell>
          <cell r="L737">
            <v>7536</v>
          </cell>
        </row>
        <row r="738">
          <cell r="A738" t="str">
            <v>IIFL</v>
          </cell>
          <cell r="B738" t="str">
            <v>EQ</v>
          </cell>
          <cell r="C738">
            <v>288</v>
          </cell>
          <cell r="D738">
            <v>300</v>
          </cell>
          <cell r="E738">
            <v>281.39999999999998</v>
          </cell>
          <cell r="F738">
            <v>288.60000000000002</v>
          </cell>
          <cell r="G738">
            <v>288</v>
          </cell>
          <cell r="H738">
            <v>300</v>
          </cell>
          <cell r="I738">
            <v>829016</v>
          </cell>
          <cell r="J738">
            <v>241076244.90000001</v>
          </cell>
          <cell r="K738">
            <v>44616</v>
          </cell>
          <cell r="L738">
            <v>17850</v>
          </cell>
        </row>
        <row r="739">
          <cell r="A739" t="str">
            <v>IIFLSEC</v>
          </cell>
          <cell r="B739" t="str">
            <v>EQ</v>
          </cell>
          <cell r="C739">
            <v>82.25</v>
          </cell>
          <cell r="D739">
            <v>82.9</v>
          </cell>
          <cell r="E739">
            <v>76.25</v>
          </cell>
          <cell r="F739">
            <v>77.95</v>
          </cell>
          <cell r="G739">
            <v>80</v>
          </cell>
          <cell r="H739">
            <v>85.15</v>
          </cell>
          <cell r="I739">
            <v>538223</v>
          </cell>
          <cell r="J739">
            <v>42624578.450000003</v>
          </cell>
          <cell r="K739">
            <v>44616</v>
          </cell>
          <cell r="L739">
            <v>7794</v>
          </cell>
        </row>
        <row r="740">
          <cell r="A740" t="str">
            <v>IIFLWAM</v>
          </cell>
          <cell r="B740" t="str">
            <v>EQ</v>
          </cell>
          <cell r="C740">
            <v>1450</v>
          </cell>
          <cell r="D740">
            <v>1505.95</v>
          </cell>
          <cell r="E740">
            <v>1449.95</v>
          </cell>
          <cell r="F740">
            <v>1475.45</v>
          </cell>
          <cell r="G740">
            <v>1470</v>
          </cell>
          <cell r="H740">
            <v>1499.5</v>
          </cell>
          <cell r="I740">
            <v>80941</v>
          </cell>
          <cell r="J740">
            <v>119633669</v>
          </cell>
          <cell r="K740">
            <v>44616</v>
          </cell>
          <cell r="L740">
            <v>8554</v>
          </cell>
        </row>
        <row r="741">
          <cell r="A741" t="str">
            <v>IITL</v>
          </cell>
          <cell r="B741" t="str">
            <v>EQ</v>
          </cell>
          <cell r="C741">
            <v>63</v>
          </cell>
          <cell r="D741">
            <v>66.8</v>
          </cell>
          <cell r="E741">
            <v>61.55</v>
          </cell>
          <cell r="F741">
            <v>61.7</v>
          </cell>
          <cell r="G741">
            <v>66.8</v>
          </cell>
          <cell r="H741">
            <v>64.650000000000006</v>
          </cell>
          <cell r="I741">
            <v>246</v>
          </cell>
          <cell r="J741">
            <v>15316</v>
          </cell>
          <cell r="K741">
            <v>44616</v>
          </cell>
          <cell r="L741">
            <v>21</v>
          </cell>
        </row>
        <row r="742">
          <cell r="A742" t="str">
            <v>IMAGICAA</v>
          </cell>
          <cell r="B742" t="str">
            <v>EQ</v>
          </cell>
          <cell r="C742">
            <v>12.95</v>
          </cell>
          <cell r="D742">
            <v>13.6</v>
          </cell>
          <cell r="E742">
            <v>12.6</v>
          </cell>
          <cell r="F742">
            <v>12.6</v>
          </cell>
          <cell r="G742">
            <v>12.6</v>
          </cell>
          <cell r="H742">
            <v>14</v>
          </cell>
          <cell r="I742">
            <v>332901</v>
          </cell>
          <cell r="J742">
            <v>4284017.95</v>
          </cell>
          <cell r="K742">
            <v>44616</v>
          </cell>
          <cell r="L742">
            <v>1294</v>
          </cell>
        </row>
        <row r="743">
          <cell r="A743" t="str">
            <v>IMFA</v>
          </cell>
          <cell r="B743" t="str">
            <v>EQ</v>
          </cell>
          <cell r="C743">
            <v>328</v>
          </cell>
          <cell r="D743">
            <v>332</v>
          </cell>
          <cell r="E743">
            <v>306.75</v>
          </cell>
          <cell r="F743">
            <v>311.75</v>
          </cell>
          <cell r="G743">
            <v>315.05</v>
          </cell>
          <cell r="H743">
            <v>340.4</v>
          </cell>
          <cell r="I743">
            <v>106952</v>
          </cell>
          <cell r="J743">
            <v>34141727.600000001</v>
          </cell>
          <cell r="K743">
            <v>44616</v>
          </cell>
          <cell r="L743">
            <v>4466</v>
          </cell>
        </row>
        <row r="744">
          <cell r="A744" t="str">
            <v>IMPAL</v>
          </cell>
          <cell r="B744" t="str">
            <v>EQ</v>
          </cell>
          <cell r="C744">
            <v>756</v>
          </cell>
          <cell r="D744">
            <v>772</v>
          </cell>
          <cell r="E744">
            <v>750</v>
          </cell>
          <cell r="F744">
            <v>758.5</v>
          </cell>
          <cell r="G744">
            <v>750</v>
          </cell>
          <cell r="H744">
            <v>770</v>
          </cell>
          <cell r="I744">
            <v>6056</v>
          </cell>
          <cell r="J744">
            <v>4614620.8499999996</v>
          </cell>
          <cell r="K744">
            <v>44616</v>
          </cell>
          <cell r="L744">
            <v>271</v>
          </cell>
        </row>
        <row r="745">
          <cell r="A745" t="str">
            <v>INCREDIBLE</v>
          </cell>
          <cell r="B745" t="str">
            <v>BE</v>
          </cell>
          <cell r="C745">
            <v>23.75</v>
          </cell>
          <cell r="D745">
            <v>23.75</v>
          </cell>
          <cell r="E745">
            <v>22.55</v>
          </cell>
          <cell r="F745">
            <v>22.55</v>
          </cell>
          <cell r="G745">
            <v>22.55</v>
          </cell>
          <cell r="H745">
            <v>23.7</v>
          </cell>
          <cell r="I745">
            <v>3007</v>
          </cell>
          <cell r="J745">
            <v>67858</v>
          </cell>
          <cell r="K745">
            <v>44616</v>
          </cell>
          <cell r="L745">
            <v>45</v>
          </cell>
        </row>
        <row r="746">
          <cell r="A746" t="str">
            <v>INDBANK</v>
          </cell>
          <cell r="B746" t="str">
            <v>EQ</v>
          </cell>
          <cell r="C746">
            <v>22.9</v>
          </cell>
          <cell r="D746">
            <v>22.9</v>
          </cell>
          <cell r="E746">
            <v>21</v>
          </cell>
          <cell r="F746">
            <v>21.6</v>
          </cell>
          <cell r="G746">
            <v>21.25</v>
          </cell>
          <cell r="H746">
            <v>23.3</v>
          </cell>
          <cell r="I746">
            <v>155988</v>
          </cell>
          <cell r="J746">
            <v>3396744.45</v>
          </cell>
          <cell r="K746">
            <v>44616</v>
          </cell>
          <cell r="L746">
            <v>1316</v>
          </cell>
        </row>
        <row r="747">
          <cell r="A747" t="str">
            <v>INDHOTEL</v>
          </cell>
          <cell r="B747" t="str">
            <v>EQ</v>
          </cell>
          <cell r="C747">
            <v>197</v>
          </cell>
          <cell r="D747">
            <v>200.7</v>
          </cell>
          <cell r="E747">
            <v>191.95</v>
          </cell>
          <cell r="F747">
            <v>194.3</v>
          </cell>
          <cell r="G747">
            <v>194</v>
          </cell>
          <cell r="H747">
            <v>204.8</v>
          </cell>
          <cell r="I747">
            <v>7389515</v>
          </cell>
          <cell r="J747">
            <v>1449964175.75</v>
          </cell>
          <cell r="K747">
            <v>44616</v>
          </cell>
          <cell r="L747">
            <v>51733</v>
          </cell>
        </row>
        <row r="748">
          <cell r="A748" t="str">
            <v>INDIACEM</v>
          </cell>
          <cell r="B748" t="str">
            <v>EQ</v>
          </cell>
          <cell r="C748">
            <v>198</v>
          </cell>
          <cell r="D748">
            <v>201.6</v>
          </cell>
          <cell r="E748">
            <v>181.75</v>
          </cell>
          <cell r="F748">
            <v>187.3</v>
          </cell>
          <cell r="G748">
            <v>187.95</v>
          </cell>
          <cell r="H748">
            <v>208.35</v>
          </cell>
          <cell r="I748">
            <v>5455102</v>
          </cell>
          <cell r="J748">
            <v>1059196051.95</v>
          </cell>
          <cell r="K748">
            <v>44616</v>
          </cell>
          <cell r="L748">
            <v>35692</v>
          </cell>
        </row>
        <row r="749">
          <cell r="A749" t="str">
            <v>INDIAGLYCO</v>
          </cell>
          <cell r="B749" t="str">
            <v>EQ</v>
          </cell>
          <cell r="C749">
            <v>761</v>
          </cell>
          <cell r="D749">
            <v>777</v>
          </cell>
          <cell r="E749">
            <v>726.1</v>
          </cell>
          <cell r="F749">
            <v>733.45</v>
          </cell>
          <cell r="G749">
            <v>729.35</v>
          </cell>
          <cell r="H749">
            <v>788.25</v>
          </cell>
          <cell r="I749">
            <v>148440</v>
          </cell>
          <cell r="J749">
            <v>112162116.8</v>
          </cell>
          <cell r="K749">
            <v>44616</v>
          </cell>
          <cell r="L749">
            <v>8685</v>
          </cell>
        </row>
        <row r="750">
          <cell r="A750" t="str">
            <v>INDIAMART</v>
          </cell>
          <cell r="B750" t="str">
            <v>EQ</v>
          </cell>
          <cell r="C750">
            <v>4699.95</v>
          </cell>
          <cell r="D750">
            <v>4950</v>
          </cell>
          <cell r="E750">
            <v>4605</v>
          </cell>
          <cell r="F750">
            <v>4794.6000000000004</v>
          </cell>
          <cell r="G750">
            <v>4930</v>
          </cell>
          <cell r="H750">
            <v>4822.1000000000004</v>
          </cell>
          <cell r="I750">
            <v>199016</v>
          </cell>
          <cell r="J750">
            <v>939588254.45000005</v>
          </cell>
          <cell r="K750">
            <v>44616</v>
          </cell>
          <cell r="L750">
            <v>27392</v>
          </cell>
        </row>
        <row r="751">
          <cell r="A751" t="str">
            <v>INDIANB</v>
          </cell>
          <cell r="B751" t="str">
            <v>EQ</v>
          </cell>
          <cell r="C751">
            <v>142.19999999999999</v>
          </cell>
          <cell r="D751">
            <v>145.80000000000001</v>
          </cell>
          <cell r="E751">
            <v>135</v>
          </cell>
          <cell r="F751">
            <v>136.65</v>
          </cell>
          <cell r="G751">
            <v>136.19999999999999</v>
          </cell>
          <cell r="H751">
            <v>149.55000000000001</v>
          </cell>
          <cell r="I751">
            <v>3917451</v>
          </cell>
          <cell r="J751">
            <v>551655874.79999995</v>
          </cell>
          <cell r="K751">
            <v>44616</v>
          </cell>
          <cell r="L751">
            <v>28917</v>
          </cell>
        </row>
        <row r="752">
          <cell r="A752" t="str">
            <v>INDIANCARD</v>
          </cell>
          <cell r="B752" t="str">
            <v>BE</v>
          </cell>
          <cell r="C752">
            <v>279.3</v>
          </cell>
          <cell r="D752">
            <v>279.3</v>
          </cell>
          <cell r="E752">
            <v>266.5</v>
          </cell>
          <cell r="F752">
            <v>275.85000000000002</v>
          </cell>
          <cell r="G752">
            <v>278</v>
          </cell>
          <cell r="H752">
            <v>278.55</v>
          </cell>
          <cell r="I752">
            <v>2103</v>
          </cell>
          <cell r="J752">
            <v>574527</v>
          </cell>
          <cell r="K752">
            <v>44616</v>
          </cell>
          <cell r="L752">
            <v>54</v>
          </cell>
        </row>
        <row r="753">
          <cell r="A753" t="str">
            <v>INDIANHUME</v>
          </cell>
          <cell r="B753" t="str">
            <v>EQ</v>
          </cell>
          <cell r="C753">
            <v>195.5</v>
          </cell>
          <cell r="D753">
            <v>196.6</v>
          </cell>
          <cell r="E753">
            <v>185.1</v>
          </cell>
          <cell r="F753">
            <v>186.15</v>
          </cell>
          <cell r="G753">
            <v>185.1</v>
          </cell>
          <cell r="H753">
            <v>201.7</v>
          </cell>
          <cell r="I753">
            <v>72287</v>
          </cell>
          <cell r="J753">
            <v>13832452.25</v>
          </cell>
          <cell r="K753">
            <v>44616</v>
          </cell>
          <cell r="L753">
            <v>2300</v>
          </cell>
        </row>
        <row r="754">
          <cell r="A754" t="str">
            <v>INDIGO</v>
          </cell>
          <cell r="B754" t="str">
            <v>EQ</v>
          </cell>
          <cell r="C754">
            <v>1975</v>
          </cell>
          <cell r="D754">
            <v>1988</v>
          </cell>
          <cell r="E754">
            <v>1800</v>
          </cell>
          <cell r="F754">
            <v>1830.55</v>
          </cell>
          <cell r="G754">
            <v>1820.05</v>
          </cell>
          <cell r="H754">
            <v>2039.4</v>
          </cell>
          <cell r="I754">
            <v>2400153</v>
          </cell>
          <cell r="J754">
            <v>4536815207.6499996</v>
          </cell>
          <cell r="K754">
            <v>44616</v>
          </cell>
          <cell r="L754">
            <v>99739</v>
          </cell>
        </row>
        <row r="755">
          <cell r="A755" t="str">
            <v>INDIGOPNTS</v>
          </cell>
          <cell r="B755" t="str">
            <v>EQ</v>
          </cell>
          <cell r="C755">
            <v>1740</v>
          </cell>
          <cell r="D755">
            <v>1839.95</v>
          </cell>
          <cell r="E755">
            <v>1700</v>
          </cell>
          <cell r="F755">
            <v>1795.75</v>
          </cell>
          <cell r="G755">
            <v>1800</v>
          </cell>
          <cell r="H755">
            <v>1796.15</v>
          </cell>
          <cell r="I755">
            <v>241203</v>
          </cell>
          <cell r="J755">
            <v>416634424.14999998</v>
          </cell>
          <cell r="K755">
            <v>44616</v>
          </cell>
          <cell r="L755">
            <v>14863</v>
          </cell>
        </row>
        <row r="756">
          <cell r="A756" t="str">
            <v>INDLMETER</v>
          </cell>
          <cell r="B756" t="str">
            <v>BE</v>
          </cell>
          <cell r="C756">
            <v>13.8</v>
          </cell>
          <cell r="D756">
            <v>13.8</v>
          </cell>
          <cell r="E756">
            <v>13.65</v>
          </cell>
          <cell r="F756">
            <v>13.65</v>
          </cell>
          <cell r="G756">
            <v>13.65</v>
          </cell>
          <cell r="H756">
            <v>14.35</v>
          </cell>
          <cell r="I756">
            <v>4362</v>
          </cell>
          <cell r="J756">
            <v>59549.55</v>
          </cell>
          <cell r="K756">
            <v>44616</v>
          </cell>
          <cell r="L756">
            <v>46</v>
          </cell>
        </row>
        <row r="757">
          <cell r="A757" t="str">
            <v>INDNIPPON</v>
          </cell>
          <cell r="B757" t="str">
            <v>EQ</v>
          </cell>
          <cell r="C757">
            <v>425</v>
          </cell>
          <cell r="D757">
            <v>429.2</v>
          </cell>
          <cell r="E757">
            <v>398.05</v>
          </cell>
          <cell r="F757">
            <v>401.65</v>
          </cell>
          <cell r="G757">
            <v>400</v>
          </cell>
          <cell r="H757">
            <v>439.05</v>
          </cell>
          <cell r="I757">
            <v>60252</v>
          </cell>
          <cell r="J757">
            <v>24934322.949999999</v>
          </cell>
          <cell r="K757">
            <v>44616</v>
          </cell>
          <cell r="L757">
            <v>4411</v>
          </cell>
        </row>
        <row r="758">
          <cell r="A758" t="str">
            <v>INDOCO</v>
          </cell>
          <cell r="B758" t="str">
            <v>EQ</v>
          </cell>
          <cell r="C758">
            <v>380.05</v>
          </cell>
          <cell r="D758">
            <v>390.65</v>
          </cell>
          <cell r="E758">
            <v>376</v>
          </cell>
          <cell r="F758">
            <v>379.8</v>
          </cell>
          <cell r="G758">
            <v>381.95</v>
          </cell>
          <cell r="H758">
            <v>389.4</v>
          </cell>
          <cell r="I758">
            <v>189857</v>
          </cell>
          <cell r="J758">
            <v>72263136</v>
          </cell>
          <cell r="K758">
            <v>44616</v>
          </cell>
          <cell r="L758">
            <v>7429</v>
          </cell>
        </row>
        <row r="759">
          <cell r="A759" t="str">
            <v>INDORAMA</v>
          </cell>
          <cell r="B759" t="str">
            <v>EQ</v>
          </cell>
          <cell r="C759">
            <v>67.5</v>
          </cell>
          <cell r="D759">
            <v>67.5</v>
          </cell>
          <cell r="E759">
            <v>60</v>
          </cell>
          <cell r="F759">
            <v>61.2</v>
          </cell>
          <cell r="G759">
            <v>61.6</v>
          </cell>
          <cell r="H759">
            <v>69</v>
          </cell>
          <cell r="I759">
            <v>709897</v>
          </cell>
          <cell r="J759">
            <v>44808384.950000003</v>
          </cell>
          <cell r="K759">
            <v>44616</v>
          </cell>
          <cell r="L759">
            <v>6609</v>
          </cell>
        </row>
        <row r="760">
          <cell r="A760" t="str">
            <v>INDOSTAR</v>
          </cell>
          <cell r="B760" t="str">
            <v>EQ</v>
          </cell>
          <cell r="C760">
            <v>227</v>
          </cell>
          <cell r="D760">
            <v>228.3</v>
          </cell>
          <cell r="E760">
            <v>201.35</v>
          </cell>
          <cell r="F760">
            <v>203.75</v>
          </cell>
          <cell r="G760">
            <v>205.95</v>
          </cell>
          <cell r="H760">
            <v>232.6</v>
          </cell>
          <cell r="I760">
            <v>161673</v>
          </cell>
          <cell r="J760">
            <v>34528937.25</v>
          </cell>
          <cell r="K760">
            <v>44616</v>
          </cell>
          <cell r="L760">
            <v>6483</v>
          </cell>
        </row>
        <row r="761">
          <cell r="A761" t="str">
            <v>INDOTECH</v>
          </cell>
          <cell r="B761" t="str">
            <v>EQ</v>
          </cell>
          <cell r="C761">
            <v>216.25</v>
          </cell>
          <cell r="D761">
            <v>217.75</v>
          </cell>
          <cell r="E761">
            <v>211</v>
          </cell>
          <cell r="F761">
            <v>211</v>
          </cell>
          <cell r="G761">
            <v>211</v>
          </cell>
          <cell r="H761">
            <v>222.1</v>
          </cell>
          <cell r="I761">
            <v>15573</v>
          </cell>
          <cell r="J761">
            <v>3297993.85</v>
          </cell>
          <cell r="K761">
            <v>44616</v>
          </cell>
          <cell r="L761">
            <v>183</v>
          </cell>
        </row>
        <row r="762">
          <cell r="A762" t="str">
            <v>INDOTHAI</v>
          </cell>
          <cell r="B762" t="str">
            <v>BE</v>
          </cell>
          <cell r="C762">
            <v>331.4</v>
          </cell>
          <cell r="D762">
            <v>354.8</v>
          </cell>
          <cell r="E762">
            <v>330.6</v>
          </cell>
          <cell r="F762">
            <v>331.1</v>
          </cell>
          <cell r="G762">
            <v>331.1</v>
          </cell>
          <cell r="H762">
            <v>348</v>
          </cell>
          <cell r="I762">
            <v>10115</v>
          </cell>
          <cell r="J762">
            <v>3392820.3</v>
          </cell>
          <cell r="K762">
            <v>44616</v>
          </cell>
          <cell r="L762">
            <v>250</v>
          </cell>
        </row>
        <row r="763">
          <cell r="A763" t="str">
            <v>INDOWIND</v>
          </cell>
          <cell r="B763" t="str">
            <v>BE</v>
          </cell>
          <cell r="C763">
            <v>15.9</v>
          </cell>
          <cell r="D763">
            <v>15.9</v>
          </cell>
          <cell r="E763">
            <v>15.9</v>
          </cell>
          <cell r="F763">
            <v>15.9</v>
          </cell>
          <cell r="G763">
            <v>15.9</v>
          </cell>
          <cell r="H763">
            <v>16.7</v>
          </cell>
          <cell r="I763">
            <v>64692</v>
          </cell>
          <cell r="J763">
            <v>1028602.8</v>
          </cell>
          <cell r="K763">
            <v>44616</v>
          </cell>
          <cell r="L763">
            <v>590</v>
          </cell>
        </row>
        <row r="764">
          <cell r="A764" t="str">
            <v>INDRAMEDCO</v>
          </cell>
          <cell r="B764" t="str">
            <v>EQ</v>
          </cell>
          <cell r="C764">
            <v>66</v>
          </cell>
          <cell r="D764">
            <v>66</v>
          </cell>
          <cell r="E764">
            <v>61</v>
          </cell>
          <cell r="F764">
            <v>61.5</v>
          </cell>
          <cell r="G764">
            <v>61.3</v>
          </cell>
          <cell r="H764">
            <v>67.599999999999994</v>
          </cell>
          <cell r="I764">
            <v>247389</v>
          </cell>
          <cell r="J764">
            <v>15616963.15</v>
          </cell>
          <cell r="K764">
            <v>44616</v>
          </cell>
          <cell r="L764">
            <v>4188</v>
          </cell>
        </row>
        <row r="765">
          <cell r="A765" t="str">
            <v>INDSWFTLAB</v>
          </cell>
          <cell r="B765" t="str">
            <v>EQ</v>
          </cell>
          <cell r="C765">
            <v>65.3</v>
          </cell>
          <cell r="D765">
            <v>68.3</v>
          </cell>
          <cell r="E765">
            <v>61.8</v>
          </cell>
          <cell r="F765">
            <v>63.05</v>
          </cell>
          <cell r="G765">
            <v>63.5</v>
          </cell>
          <cell r="H765">
            <v>69.25</v>
          </cell>
          <cell r="I765">
            <v>173166</v>
          </cell>
          <cell r="J765">
            <v>11241365.85</v>
          </cell>
          <cell r="K765">
            <v>44616</v>
          </cell>
          <cell r="L765">
            <v>3276</v>
          </cell>
        </row>
        <row r="766">
          <cell r="A766" t="str">
            <v>INDSWFTLTD</v>
          </cell>
          <cell r="B766" t="str">
            <v>BE</v>
          </cell>
          <cell r="C766">
            <v>11.5</v>
          </cell>
          <cell r="D766">
            <v>11.55</v>
          </cell>
          <cell r="E766">
            <v>10.95</v>
          </cell>
          <cell r="F766">
            <v>10.95</v>
          </cell>
          <cell r="G766">
            <v>10.95</v>
          </cell>
          <cell r="H766">
            <v>11.5</v>
          </cell>
          <cell r="I766">
            <v>28144</v>
          </cell>
          <cell r="J766">
            <v>311793.34999999998</v>
          </cell>
          <cell r="K766">
            <v>44616</v>
          </cell>
          <cell r="L766">
            <v>119</v>
          </cell>
        </row>
        <row r="767">
          <cell r="A767" t="str">
            <v>INDTERRAIN</v>
          </cell>
          <cell r="B767" t="str">
            <v>EQ</v>
          </cell>
          <cell r="C767">
            <v>46.7</v>
          </cell>
          <cell r="D767">
            <v>47.1</v>
          </cell>
          <cell r="E767">
            <v>42.45</v>
          </cell>
          <cell r="F767">
            <v>43.85</v>
          </cell>
          <cell r="G767">
            <v>43.5</v>
          </cell>
          <cell r="H767">
            <v>48.6</v>
          </cell>
          <cell r="I767">
            <v>235846</v>
          </cell>
          <cell r="J767">
            <v>10590138</v>
          </cell>
          <cell r="K767">
            <v>44616</v>
          </cell>
          <cell r="L767">
            <v>2940</v>
          </cell>
        </row>
        <row r="768">
          <cell r="A768" t="str">
            <v>INDUSINDBK</v>
          </cell>
          <cell r="B768" t="str">
            <v>EQ</v>
          </cell>
          <cell r="C768">
            <v>919.5</v>
          </cell>
          <cell r="D768">
            <v>934.3</v>
          </cell>
          <cell r="E768">
            <v>868.85</v>
          </cell>
          <cell r="F768">
            <v>875.65</v>
          </cell>
          <cell r="G768">
            <v>870.35</v>
          </cell>
          <cell r="H768">
            <v>950.7</v>
          </cell>
          <cell r="I768">
            <v>7305449</v>
          </cell>
          <cell r="J768">
            <v>6541831937.5</v>
          </cell>
          <cell r="K768">
            <v>44616</v>
          </cell>
          <cell r="L768">
            <v>141833</v>
          </cell>
        </row>
        <row r="769">
          <cell r="A769" t="str">
            <v>INDUSTOWER</v>
          </cell>
          <cell r="B769" t="str">
            <v>EQ</v>
          </cell>
          <cell r="C769">
            <v>231</v>
          </cell>
          <cell r="D769">
            <v>239</v>
          </cell>
          <cell r="E769">
            <v>203.1</v>
          </cell>
          <cell r="F769">
            <v>206</v>
          </cell>
          <cell r="G769">
            <v>205</v>
          </cell>
          <cell r="H769">
            <v>251.65</v>
          </cell>
          <cell r="I769">
            <v>105283747</v>
          </cell>
          <cell r="J769">
            <v>23407364420.599998</v>
          </cell>
          <cell r="K769">
            <v>44616</v>
          </cell>
          <cell r="L769">
            <v>289477</v>
          </cell>
        </row>
        <row r="770">
          <cell r="A770" t="str">
            <v>INEOSSTYRO</v>
          </cell>
          <cell r="B770" t="str">
            <v>EQ</v>
          </cell>
          <cell r="C770">
            <v>1075</v>
          </cell>
          <cell r="D770">
            <v>1090.5</v>
          </cell>
          <cell r="E770">
            <v>1005.3</v>
          </cell>
          <cell r="F770">
            <v>1022.3</v>
          </cell>
          <cell r="G770">
            <v>1020</v>
          </cell>
          <cell r="H770">
            <v>1101.25</v>
          </cell>
          <cell r="I770">
            <v>23454</v>
          </cell>
          <cell r="J770">
            <v>24465456.300000001</v>
          </cell>
          <cell r="K770">
            <v>44616</v>
          </cell>
          <cell r="L770">
            <v>3785</v>
          </cell>
        </row>
        <row r="771">
          <cell r="A771" t="str">
            <v>INFIBEAM</v>
          </cell>
          <cell r="B771" t="str">
            <v>EQ</v>
          </cell>
          <cell r="C771">
            <v>37.85</v>
          </cell>
          <cell r="D771">
            <v>39</v>
          </cell>
          <cell r="E771">
            <v>36.5</v>
          </cell>
          <cell r="F771">
            <v>36.65</v>
          </cell>
          <cell r="G771">
            <v>36.65</v>
          </cell>
          <cell r="H771">
            <v>39.700000000000003</v>
          </cell>
          <cell r="I771">
            <v>3061408</v>
          </cell>
          <cell r="J771">
            <v>114674738.84999999</v>
          </cell>
          <cell r="K771">
            <v>44616</v>
          </cell>
          <cell r="L771">
            <v>9877</v>
          </cell>
        </row>
        <row r="772">
          <cell r="A772" t="str">
            <v>INFOBEAN</v>
          </cell>
          <cell r="B772" t="str">
            <v>EQ</v>
          </cell>
          <cell r="C772">
            <v>480</v>
          </cell>
          <cell r="D772">
            <v>521.35</v>
          </cell>
          <cell r="E772">
            <v>479.95</v>
          </cell>
          <cell r="F772">
            <v>491.7</v>
          </cell>
          <cell r="G772">
            <v>496.95</v>
          </cell>
          <cell r="H772">
            <v>522.20000000000005</v>
          </cell>
          <cell r="I772">
            <v>41759</v>
          </cell>
          <cell r="J772">
            <v>20940109.5</v>
          </cell>
          <cell r="K772">
            <v>44616</v>
          </cell>
          <cell r="L772">
            <v>2857</v>
          </cell>
        </row>
        <row r="773">
          <cell r="A773" t="str">
            <v>INFOMEDIA</v>
          </cell>
          <cell r="B773" t="str">
            <v>BE</v>
          </cell>
          <cell r="C773">
            <v>3.65</v>
          </cell>
          <cell r="D773">
            <v>3.65</v>
          </cell>
          <cell r="E773">
            <v>3.65</v>
          </cell>
          <cell r="F773">
            <v>3.65</v>
          </cell>
          <cell r="G773">
            <v>3.65</v>
          </cell>
          <cell r="H773">
            <v>3.8</v>
          </cell>
          <cell r="I773">
            <v>738</v>
          </cell>
          <cell r="J773">
            <v>2693.7</v>
          </cell>
          <cell r="K773">
            <v>44616</v>
          </cell>
          <cell r="L773">
            <v>6</v>
          </cell>
        </row>
        <row r="774">
          <cell r="A774" t="str">
            <v>INFRABEES</v>
          </cell>
          <cell r="B774" t="str">
            <v>EQ</v>
          </cell>
          <cell r="C774">
            <v>504.5</v>
          </cell>
          <cell r="D774">
            <v>507.99</v>
          </cell>
          <cell r="E774">
            <v>480</v>
          </cell>
          <cell r="F774">
            <v>487.87</v>
          </cell>
          <cell r="G774">
            <v>490</v>
          </cell>
          <cell r="H774">
            <v>505.77</v>
          </cell>
          <cell r="I774">
            <v>17789</v>
          </cell>
          <cell r="J774">
            <v>8685280.9199999999</v>
          </cell>
          <cell r="K774">
            <v>44616</v>
          </cell>
          <cell r="L774">
            <v>743</v>
          </cell>
        </row>
        <row r="775">
          <cell r="A775" t="str">
            <v>INFY</v>
          </cell>
          <cell r="B775" t="str">
            <v>EQ</v>
          </cell>
          <cell r="C775">
            <v>1690.1</v>
          </cell>
          <cell r="D775">
            <v>1714.95</v>
          </cell>
          <cell r="E775">
            <v>1670.5</v>
          </cell>
          <cell r="F775">
            <v>1678.15</v>
          </cell>
          <cell r="G775">
            <v>1674.8</v>
          </cell>
          <cell r="H775">
            <v>1742.85</v>
          </cell>
          <cell r="I775">
            <v>13592379</v>
          </cell>
          <cell r="J775">
            <v>22970021733.650002</v>
          </cell>
          <cell r="K775">
            <v>44616</v>
          </cell>
          <cell r="L775">
            <v>376409</v>
          </cell>
        </row>
        <row r="776">
          <cell r="A776" t="str">
            <v>INGERRAND</v>
          </cell>
          <cell r="B776" t="str">
            <v>EQ</v>
          </cell>
          <cell r="C776">
            <v>1349</v>
          </cell>
          <cell r="D776">
            <v>1359.9</v>
          </cell>
          <cell r="E776">
            <v>1262.6500000000001</v>
          </cell>
          <cell r="F776">
            <v>1273.55</v>
          </cell>
          <cell r="G776">
            <v>1275</v>
          </cell>
          <cell r="H776">
            <v>1388.55</v>
          </cell>
          <cell r="I776">
            <v>25834</v>
          </cell>
          <cell r="J776">
            <v>34018555.100000001</v>
          </cell>
          <cell r="K776">
            <v>44616</v>
          </cell>
          <cell r="L776">
            <v>4632</v>
          </cell>
        </row>
        <row r="777">
          <cell r="A777" t="str">
            <v>INOXLEISUR</v>
          </cell>
          <cell r="B777" t="str">
            <v>EQ</v>
          </cell>
          <cell r="C777">
            <v>396.8</v>
          </cell>
          <cell r="D777">
            <v>399.85</v>
          </cell>
          <cell r="E777">
            <v>385</v>
          </cell>
          <cell r="F777">
            <v>390.15</v>
          </cell>
          <cell r="G777">
            <v>390.1</v>
          </cell>
          <cell r="H777">
            <v>403.5</v>
          </cell>
          <cell r="I777">
            <v>543495</v>
          </cell>
          <cell r="J777">
            <v>214381931.90000001</v>
          </cell>
          <cell r="K777">
            <v>44616</v>
          </cell>
          <cell r="L777">
            <v>14413</v>
          </cell>
        </row>
        <row r="778">
          <cell r="A778" t="str">
            <v>INOXWIND</v>
          </cell>
          <cell r="B778" t="str">
            <v>EQ</v>
          </cell>
          <cell r="C778">
            <v>109.9</v>
          </cell>
          <cell r="D778">
            <v>111.95</v>
          </cell>
          <cell r="E778">
            <v>98.4</v>
          </cell>
          <cell r="F778">
            <v>101.85</v>
          </cell>
          <cell r="G778">
            <v>103.5</v>
          </cell>
          <cell r="H778">
            <v>113.15</v>
          </cell>
          <cell r="I778">
            <v>1069977</v>
          </cell>
          <cell r="J778">
            <v>111894812.65000001</v>
          </cell>
          <cell r="K778">
            <v>44616</v>
          </cell>
          <cell r="L778">
            <v>12399</v>
          </cell>
        </row>
        <row r="779">
          <cell r="A779" t="str">
            <v>INSECTICID</v>
          </cell>
          <cell r="B779" t="str">
            <v>EQ</v>
          </cell>
          <cell r="C779">
            <v>646</v>
          </cell>
          <cell r="D779">
            <v>646</v>
          </cell>
          <cell r="E779">
            <v>583</v>
          </cell>
          <cell r="F779">
            <v>587.20000000000005</v>
          </cell>
          <cell r="G779">
            <v>587.04999999999995</v>
          </cell>
          <cell r="H779">
            <v>649.04999999999995</v>
          </cell>
          <cell r="I779">
            <v>27472</v>
          </cell>
          <cell r="J779">
            <v>16582487.1</v>
          </cell>
          <cell r="K779">
            <v>44616</v>
          </cell>
          <cell r="L779">
            <v>2067</v>
          </cell>
        </row>
        <row r="780">
          <cell r="A780" t="str">
            <v>INTELLECT</v>
          </cell>
          <cell r="B780" t="str">
            <v>EQ</v>
          </cell>
          <cell r="C780">
            <v>635</v>
          </cell>
          <cell r="D780">
            <v>643.85</v>
          </cell>
          <cell r="E780">
            <v>616.25</v>
          </cell>
          <cell r="F780">
            <v>621.04999999999995</v>
          </cell>
          <cell r="G780">
            <v>620</v>
          </cell>
          <cell r="H780">
            <v>666.25</v>
          </cell>
          <cell r="I780">
            <v>490753</v>
          </cell>
          <cell r="J780">
            <v>309859880.39999998</v>
          </cell>
          <cell r="K780">
            <v>44616</v>
          </cell>
          <cell r="L780">
            <v>21311</v>
          </cell>
        </row>
        <row r="781">
          <cell r="A781" t="str">
            <v>INTENTECH</v>
          </cell>
          <cell r="B781" t="str">
            <v>EQ</v>
          </cell>
          <cell r="C781">
            <v>76.45</v>
          </cell>
          <cell r="D781">
            <v>76.45</v>
          </cell>
          <cell r="E781">
            <v>63.4</v>
          </cell>
          <cell r="F781">
            <v>65.599999999999994</v>
          </cell>
          <cell r="G781">
            <v>66.8</v>
          </cell>
          <cell r="H781">
            <v>77.900000000000006</v>
          </cell>
          <cell r="I781">
            <v>338990</v>
          </cell>
          <cell r="J781">
            <v>22872216.350000001</v>
          </cell>
          <cell r="K781">
            <v>44616</v>
          </cell>
          <cell r="L781">
            <v>4417</v>
          </cell>
        </row>
        <row r="782">
          <cell r="A782" t="str">
            <v>INTLCONV</v>
          </cell>
          <cell r="B782" t="str">
            <v>EQ</v>
          </cell>
          <cell r="C782">
            <v>67</v>
          </cell>
          <cell r="D782">
            <v>70.5</v>
          </cell>
          <cell r="E782">
            <v>65</v>
          </cell>
          <cell r="F782">
            <v>66.8</v>
          </cell>
          <cell r="G782">
            <v>66</v>
          </cell>
          <cell r="H782">
            <v>69.95</v>
          </cell>
          <cell r="I782">
            <v>562308</v>
          </cell>
          <cell r="J782">
            <v>37804511.350000001</v>
          </cell>
          <cell r="K782">
            <v>44616</v>
          </cell>
          <cell r="L782">
            <v>8158</v>
          </cell>
        </row>
        <row r="783">
          <cell r="A783" t="str">
            <v>INVENTURE</v>
          </cell>
          <cell r="B783" t="str">
            <v>EQ</v>
          </cell>
          <cell r="C783">
            <v>3.8</v>
          </cell>
          <cell r="D783">
            <v>3.85</v>
          </cell>
          <cell r="E783">
            <v>3.8</v>
          </cell>
          <cell r="F783">
            <v>3.8</v>
          </cell>
          <cell r="G783">
            <v>3.8</v>
          </cell>
          <cell r="H783">
            <v>3.95</v>
          </cell>
          <cell r="I783">
            <v>5746391</v>
          </cell>
          <cell r="J783">
            <v>21884656.949999999</v>
          </cell>
          <cell r="K783">
            <v>44616</v>
          </cell>
          <cell r="L783">
            <v>6017</v>
          </cell>
        </row>
        <row r="784">
          <cell r="A784" t="str">
            <v>IOB</v>
          </cell>
          <cell r="B784" t="str">
            <v>EQ</v>
          </cell>
          <cell r="C784">
            <v>18.05</v>
          </cell>
          <cell r="D784">
            <v>18.25</v>
          </cell>
          <cell r="E784">
            <v>16.600000000000001</v>
          </cell>
          <cell r="F784">
            <v>16.850000000000001</v>
          </cell>
          <cell r="G784">
            <v>16.899999999999999</v>
          </cell>
          <cell r="H784">
            <v>18.649999999999999</v>
          </cell>
          <cell r="I784">
            <v>6437314</v>
          </cell>
          <cell r="J784">
            <v>112312341.8</v>
          </cell>
          <cell r="K784">
            <v>44616</v>
          </cell>
          <cell r="L784">
            <v>12499</v>
          </cell>
        </row>
        <row r="785">
          <cell r="A785" t="str">
            <v>IOC</v>
          </cell>
          <cell r="B785" t="str">
            <v>EQ</v>
          </cell>
          <cell r="C785">
            <v>114.95</v>
          </cell>
          <cell r="D785">
            <v>116.2</v>
          </cell>
          <cell r="E785">
            <v>109.3</v>
          </cell>
          <cell r="F785">
            <v>110</v>
          </cell>
          <cell r="G785">
            <v>110.15</v>
          </cell>
          <cell r="H785">
            <v>117.15</v>
          </cell>
          <cell r="I785">
            <v>13232094</v>
          </cell>
          <cell r="J785">
            <v>1492992147.2</v>
          </cell>
          <cell r="K785">
            <v>44616</v>
          </cell>
          <cell r="L785">
            <v>118310</v>
          </cell>
        </row>
        <row r="786">
          <cell r="A786" t="str">
            <v>IOLCP</v>
          </cell>
          <cell r="B786" t="str">
            <v>EQ</v>
          </cell>
          <cell r="C786">
            <v>360</v>
          </cell>
          <cell r="D786">
            <v>361.5</v>
          </cell>
          <cell r="E786">
            <v>330.05</v>
          </cell>
          <cell r="F786">
            <v>331.75</v>
          </cell>
          <cell r="G786">
            <v>331</v>
          </cell>
          <cell r="H786">
            <v>369.85</v>
          </cell>
          <cell r="I786">
            <v>468718</v>
          </cell>
          <cell r="J786">
            <v>161297563.34999999</v>
          </cell>
          <cell r="K786">
            <v>44616</v>
          </cell>
          <cell r="L786">
            <v>22893</v>
          </cell>
        </row>
        <row r="787">
          <cell r="A787" t="str">
            <v>IONEXCHANG</v>
          </cell>
          <cell r="B787" t="str">
            <v>EQ</v>
          </cell>
          <cell r="C787">
            <v>1800</v>
          </cell>
          <cell r="D787">
            <v>1844</v>
          </cell>
          <cell r="E787">
            <v>1485.6</v>
          </cell>
          <cell r="F787">
            <v>1721.15</v>
          </cell>
          <cell r="G787">
            <v>1718.2</v>
          </cell>
          <cell r="H787">
            <v>1853.5</v>
          </cell>
          <cell r="I787">
            <v>16278</v>
          </cell>
          <cell r="J787">
            <v>28262615.949999999</v>
          </cell>
          <cell r="K787">
            <v>44616</v>
          </cell>
          <cell r="L787">
            <v>2621</v>
          </cell>
        </row>
        <row r="788">
          <cell r="A788" t="str">
            <v>IPCALAB</v>
          </cell>
          <cell r="B788" t="str">
            <v>EQ</v>
          </cell>
          <cell r="C788">
            <v>935</v>
          </cell>
          <cell r="D788">
            <v>956.05</v>
          </cell>
          <cell r="E788">
            <v>925.2</v>
          </cell>
          <cell r="F788">
            <v>936.75</v>
          </cell>
          <cell r="G788">
            <v>948</v>
          </cell>
          <cell r="H788">
            <v>955.2</v>
          </cell>
          <cell r="I788">
            <v>482719</v>
          </cell>
          <cell r="J788">
            <v>454126566</v>
          </cell>
          <cell r="K788">
            <v>44616</v>
          </cell>
          <cell r="L788">
            <v>25839</v>
          </cell>
        </row>
        <row r="789">
          <cell r="A789" t="str">
            <v>IPL</v>
          </cell>
          <cell r="B789" t="str">
            <v>EQ</v>
          </cell>
          <cell r="C789">
            <v>286.8</v>
          </cell>
          <cell r="D789">
            <v>288.64999999999998</v>
          </cell>
          <cell r="E789">
            <v>260</v>
          </cell>
          <cell r="F789">
            <v>264.55</v>
          </cell>
          <cell r="G789">
            <v>263.39999999999998</v>
          </cell>
          <cell r="H789">
            <v>292.3</v>
          </cell>
          <cell r="I789">
            <v>264927</v>
          </cell>
          <cell r="J789">
            <v>72724606.900000006</v>
          </cell>
          <cell r="K789">
            <v>44616</v>
          </cell>
          <cell r="L789">
            <v>11430</v>
          </cell>
        </row>
        <row r="790">
          <cell r="A790" t="str">
            <v>IRB</v>
          </cell>
          <cell r="B790" t="str">
            <v>EQ</v>
          </cell>
          <cell r="C790">
            <v>224.2</v>
          </cell>
          <cell r="D790">
            <v>226.95</v>
          </cell>
          <cell r="E790">
            <v>224.2</v>
          </cell>
          <cell r="F790">
            <v>224.2</v>
          </cell>
          <cell r="G790">
            <v>224.2</v>
          </cell>
          <cell r="H790">
            <v>236</v>
          </cell>
          <cell r="I790">
            <v>751965</v>
          </cell>
          <cell r="J790">
            <v>168614280.30000001</v>
          </cell>
          <cell r="K790">
            <v>44616</v>
          </cell>
          <cell r="L790">
            <v>4078</v>
          </cell>
        </row>
        <row r="791">
          <cell r="A791" t="str">
            <v>IRCON</v>
          </cell>
          <cell r="B791" t="str">
            <v>EQ</v>
          </cell>
          <cell r="C791">
            <v>41</v>
          </cell>
          <cell r="D791">
            <v>41.25</v>
          </cell>
          <cell r="E791">
            <v>39.1</v>
          </cell>
          <cell r="F791">
            <v>39.35</v>
          </cell>
          <cell r="G791">
            <v>39.35</v>
          </cell>
          <cell r="H791">
            <v>41.75</v>
          </cell>
          <cell r="I791">
            <v>2686640</v>
          </cell>
          <cell r="J791">
            <v>107688154.05</v>
          </cell>
          <cell r="K791">
            <v>44616</v>
          </cell>
          <cell r="L791">
            <v>15453</v>
          </cell>
        </row>
        <row r="792">
          <cell r="A792" t="str">
            <v>IRCTC</v>
          </cell>
          <cell r="B792" t="str">
            <v>EQ</v>
          </cell>
          <cell r="C792">
            <v>775</v>
          </cell>
          <cell r="D792">
            <v>794.35</v>
          </cell>
          <cell r="E792">
            <v>735</v>
          </cell>
          <cell r="F792">
            <v>738.05</v>
          </cell>
          <cell r="G792">
            <v>739.55</v>
          </cell>
          <cell r="H792">
            <v>814.35</v>
          </cell>
          <cell r="I792">
            <v>10021435</v>
          </cell>
          <cell r="J792">
            <v>7654178370.4499998</v>
          </cell>
          <cell r="K792">
            <v>44616</v>
          </cell>
          <cell r="L792">
            <v>437643</v>
          </cell>
        </row>
        <row r="793">
          <cell r="A793" t="str">
            <v>IRFC</v>
          </cell>
          <cell r="B793" t="str">
            <v>EQ</v>
          </cell>
          <cell r="C793">
            <v>21.65</v>
          </cell>
          <cell r="D793">
            <v>21.65</v>
          </cell>
          <cell r="E793">
            <v>20.9</v>
          </cell>
          <cell r="F793">
            <v>21</v>
          </cell>
          <cell r="G793">
            <v>20.9</v>
          </cell>
          <cell r="H793">
            <v>22</v>
          </cell>
          <cell r="I793">
            <v>15562873</v>
          </cell>
          <cell r="J793">
            <v>329613401.64999998</v>
          </cell>
          <cell r="K793">
            <v>44616</v>
          </cell>
          <cell r="L793">
            <v>38095</v>
          </cell>
        </row>
        <row r="794">
          <cell r="A794" t="str">
            <v>IRIS</v>
          </cell>
          <cell r="B794" t="str">
            <v>EQ</v>
          </cell>
          <cell r="C794">
            <v>102.5</v>
          </cell>
          <cell r="D794">
            <v>102.5</v>
          </cell>
          <cell r="E794">
            <v>95.25</v>
          </cell>
          <cell r="F794">
            <v>96.95</v>
          </cell>
          <cell r="G794">
            <v>98.95</v>
          </cell>
          <cell r="H794">
            <v>103.8</v>
          </cell>
          <cell r="I794">
            <v>45931</v>
          </cell>
          <cell r="J794">
            <v>4501619.7</v>
          </cell>
          <cell r="K794">
            <v>44616</v>
          </cell>
          <cell r="L794">
            <v>4666</v>
          </cell>
        </row>
        <row r="795">
          <cell r="A795" t="str">
            <v>IRISDOREME</v>
          </cell>
          <cell r="B795" t="str">
            <v>EQ</v>
          </cell>
          <cell r="C795">
            <v>176</v>
          </cell>
          <cell r="D795">
            <v>176</v>
          </cell>
          <cell r="E795">
            <v>159</v>
          </cell>
          <cell r="F795">
            <v>160</v>
          </cell>
          <cell r="G795">
            <v>159</v>
          </cell>
          <cell r="H795">
            <v>177.6</v>
          </cell>
          <cell r="I795">
            <v>4268</v>
          </cell>
          <cell r="J795">
            <v>708074.6</v>
          </cell>
          <cell r="K795">
            <v>44616</v>
          </cell>
          <cell r="L795">
            <v>490</v>
          </cell>
        </row>
        <row r="796">
          <cell r="A796" t="str">
            <v>ISEC</v>
          </cell>
          <cell r="B796" t="str">
            <v>EQ</v>
          </cell>
          <cell r="C796">
            <v>621</v>
          </cell>
          <cell r="D796">
            <v>649.29999999999995</v>
          </cell>
          <cell r="E796">
            <v>620.54999999999995</v>
          </cell>
          <cell r="F796">
            <v>632.20000000000005</v>
          </cell>
          <cell r="G796">
            <v>627.54999999999995</v>
          </cell>
          <cell r="H796">
            <v>650.85</v>
          </cell>
          <cell r="I796">
            <v>410609</v>
          </cell>
          <cell r="J796">
            <v>260408254.65000001</v>
          </cell>
          <cell r="K796">
            <v>44616</v>
          </cell>
          <cell r="L796">
            <v>25888</v>
          </cell>
        </row>
        <row r="797">
          <cell r="A797" t="str">
            <v>ISFT</v>
          </cell>
          <cell r="B797" t="str">
            <v>EQ</v>
          </cell>
          <cell r="C797">
            <v>201</v>
          </cell>
          <cell r="D797">
            <v>233.35</v>
          </cell>
          <cell r="E797">
            <v>191</v>
          </cell>
          <cell r="F797">
            <v>192.3</v>
          </cell>
          <cell r="G797">
            <v>193.25</v>
          </cell>
          <cell r="H797">
            <v>212.15</v>
          </cell>
          <cell r="I797">
            <v>112677</v>
          </cell>
          <cell r="J797">
            <v>23413737.899999999</v>
          </cell>
          <cell r="K797">
            <v>44616</v>
          </cell>
          <cell r="L797">
            <v>2570</v>
          </cell>
        </row>
        <row r="798">
          <cell r="A798" t="str">
            <v>ISGEC</v>
          </cell>
          <cell r="B798" t="str">
            <v>EQ</v>
          </cell>
          <cell r="C798">
            <v>519.9</v>
          </cell>
          <cell r="D798">
            <v>529.79999999999995</v>
          </cell>
          <cell r="E798">
            <v>503</v>
          </cell>
          <cell r="F798">
            <v>518.95000000000005</v>
          </cell>
          <cell r="G798">
            <v>514</v>
          </cell>
          <cell r="H798">
            <v>526.4</v>
          </cell>
          <cell r="I798">
            <v>126833</v>
          </cell>
          <cell r="J798">
            <v>64965266.850000001</v>
          </cell>
          <cell r="K798">
            <v>44616</v>
          </cell>
          <cell r="L798">
            <v>10141</v>
          </cell>
        </row>
        <row r="799">
          <cell r="A799" t="str">
            <v>ISMTLTD</v>
          </cell>
          <cell r="B799" t="str">
            <v>BE</v>
          </cell>
          <cell r="C799">
            <v>45.7</v>
          </cell>
          <cell r="D799">
            <v>49.8</v>
          </cell>
          <cell r="E799">
            <v>45.45</v>
          </cell>
          <cell r="F799">
            <v>45.45</v>
          </cell>
          <cell r="G799">
            <v>45.45</v>
          </cell>
          <cell r="H799">
            <v>47.8</v>
          </cell>
          <cell r="I799">
            <v>130285</v>
          </cell>
          <cell r="J799">
            <v>5990745.6500000004</v>
          </cell>
          <cell r="K799">
            <v>44616</v>
          </cell>
          <cell r="L799">
            <v>319</v>
          </cell>
        </row>
        <row r="800">
          <cell r="A800" t="str">
            <v>ITC</v>
          </cell>
          <cell r="B800" t="str">
            <v>EQ</v>
          </cell>
          <cell r="C800">
            <v>210</v>
          </cell>
          <cell r="D800">
            <v>213.3</v>
          </cell>
          <cell r="E800">
            <v>207</v>
          </cell>
          <cell r="F800">
            <v>208.5</v>
          </cell>
          <cell r="G800">
            <v>209.35</v>
          </cell>
          <cell r="H800">
            <v>215.95</v>
          </cell>
          <cell r="I800">
            <v>41341523</v>
          </cell>
          <cell r="J800">
            <v>8697718255.8999996</v>
          </cell>
          <cell r="K800">
            <v>44616</v>
          </cell>
          <cell r="L800">
            <v>223227</v>
          </cell>
        </row>
        <row r="801">
          <cell r="A801" t="str">
            <v>ITDC</v>
          </cell>
          <cell r="B801" t="str">
            <v>EQ</v>
          </cell>
          <cell r="C801">
            <v>339</v>
          </cell>
          <cell r="D801">
            <v>340</v>
          </cell>
          <cell r="E801">
            <v>321.39999999999998</v>
          </cell>
          <cell r="F801">
            <v>323.35000000000002</v>
          </cell>
          <cell r="G801">
            <v>324.7</v>
          </cell>
          <cell r="H801">
            <v>347</v>
          </cell>
          <cell r="I801">
            <v>34985</v>
          </cell>
          <cell r="J801">
            <v>11590600.4</v>
          </cell>
          <cell r="K801">
            <v>44616</v>
          </cell>
          <cell r="L801">
            <v>2416</v>
          </cell>
        </row>
        <row r="802">
          <cell r="A802" t="str">
            <v>ITDCEM</v>
          </cell>
          <cell r="B802" t="str">
            <v>EQ</v>
          </cell>
          <cell r="C802">
            <v>64.5</v>
          </cell>
          <cell r="D802">
            <v>66.849999999999994</v>
          </cell>
          <cell r="E802">
            <v>63.6</v>
          </cell>
          <cell r="F802">
            <v>64.2</v>
          </cell>
          <cell r="G802">
            <v>64.099999999999994</v>
          </cell>
          <cell r="H802">
            <v>69.05</v>
          </cell>
          <cell r="I802">
            <v>568888</v>
          </cell>
          <cell r="J802">
            <v>37274389.399999999</v>
          </cell>
          <cell r="K802">
            <v>44616</v>
          </cell>
          <cell r="L802">
            <v>5625</v>
          </cell>
        </row>
        <row r="803">
          <cell r="A803" t="str">
            <v>ITI</v>
          </cell>
          <cell r="B803" t="str">
            <v>EQ</v>
          </cell>
          <cell r="C803">
            <v>99</v>
          </cell>
          <cell r="D803">
            <v>99.95</v>
          </cell>
          <cell r="E803">
            <v>90</v>
          </cell>
          <cell r="F803">
            <v>90.6</v>
          </cell>
          <cell r="G803">
            <v>90.6</v>
          </cell>
          <cell r="H803">
            <v>101.05</v>
          </cell>
          <cell r="I803">
            <v>575909</v>
          </cell>
          <cell r="J803">
            <v>54136837.100000001</v>
          </cell>
          <cell r="K803">
            <v>44616</v>
          </cell>
          <cell r="L803">
            <v>9038</v>
          </cell>
        </row>
        <row r="804">
          <cell r="A804" t="str">
            <v>IVC</v>
          </cell>
          <cell r="B804" t="str">
            <v>BE</v>
          </cell>
          <cell r="C804">
            <v>7.3</v>
          </cell>
          <cell r="D804">
            <v>7.45</v>
          </cell>
          <cell r="E804">
            <v>7.3</v>
          </cell>
          <cell r="F804">
            <v>7.3</v>
          </cell>
          <cell r="G804">
            <v>7.3</v>
          </cell>
          <cell r="H804">
            <v>7.65</v>
          </cell>
          <cell r="I804">
            <v>147536</v>
          </cell>
          <cell r="J804">
            <v>1077188.75</v>
          </cell>
          <cell r="K804">
            <v>44616</v>
          </cell>
          <cell r="L804">
            <v>294</v>
          </cell>
        </row>
        <row r="805">
          <cell r="A805" t="str">
            <v>IVP</v>
          </cell>
          <cell r="B805" t="str">
            <v>EQ</v>
          </cell>
          <cell r="C805">
            <v>149.85</v>
          </cell>
          <cell r="D805">
            <v>150.4</v>
          </cell>
          <cell r="E805">
            <v>138.65</v>
          </cell>
          <cell r="F805">
            <v>138.80000000000001</v>
          </cell>
          <cell r="G805">
            <v>138.65</v>
          </cell>
          <cell r="H805">
            <v>154.05000000000001</v>
          </cell>
          <cell r="I805">
            <v>84967</v>
          </cell>
          <cell r="J805">
            <v>12167520.65</v>
          </cell>
          <cell r="K805">
            <v>44616</v>
          </cell>
          <cell r="L805">
            <v>1555</v>
          </cell>
        </row>
        <row r="806">
          <cell r="A806" t="str">
            <v>IVZINGOLD</v>
          </cell>
          <cell r="B806" t="str">
            <v>EQ</v>
          </cell>
          <cell r="C806">
            <v>4634</v>
          </cell>
          <cell r="D806">
            <v>5050</v>
          </cell>
          <cell r="E806">
            <v>4526.3</v>
          </cell>
          <cell r="F806">
            <v>4744.3500000000004</v>
          </cell>
          <cell r="G806">
            <v>4750</v>
          </cell>
          <cell r="H806">
            <v>4498.95</v>
          </cell>
          <cell r="I806">
            <v>426</v>
          </cell>
          <cell r="J806">
            <v>1983690.65</v>
          </cell>
          <cell r="K806">
            <v>44616</v>
          </cell>
          <cell r="L806">
            <v>168</v>
          </cell>
        </row>
        <row r="807">
          <cell r="A807" t="str">
            <v>IVZINNIFTY</v>
          </cell>
          <cell r="B807" t="str">
            <v>EQ</v>
          </cell>
          <cell r="C807">
            <v>1792.4</v>
          </cell>
          <cell r="D807">
            <v>1792.4</v>
          </cell>
          <cell r="E807">
            <v>1781.3</v>
          </cell>
          <cell r="F807">
            <v>1788.09</v>
          </cell>
          <cell r="G807">
            <v>1787.15</v>
          </cell>
          <cell r="H807">
            <v>1872.4</v>
          </cell>
          <cell r="I807">
            <v>232</v>
          </cell>
          <cell r="J807">
            <v>414859.7</v>
          </cell>
          <cell r="K807">
            <v>44616</v>
          </cell>
          <cell r="L807">
            <v>8</v>
          </cell>
        </row>
        <row r="808">
          <cell r="A808" t="str">
            <v>IWEL</v>
          </cell>
          <cell r="B808" t="str">
            <v>EQ</v>
          </cell>
          <cell r="C808">
            <v>641.29999999999995</v>
          </cell>
          <cell r="D808">
            <v>671.2</v>
          </cell>
          <cell r="E808">
            <v>640.45000000000005</v>
          </cell>
          <cell r="F808">
            <v>648.1</v>
          </cell>
          <cell r="G808">
            <v>641</v>
          </cell>
          <cell r="H808">
            <v>674.15</v>
          </cell>
          <cell r="I808">
            <v>2375</v>
          </cell>
          <cell r="J808">
            <v>1530544.45</v>
          </cell>
          <cell r="K808">
            <v>44616</v>
          </cell>
          <cell r="L808">
            <v>160</v>
          </cell>
        </row>
        <row r="809">
          <cell r="A809" t="str">
            <v>IZMO</v>
          </cell>
          <cell r="B809" t="str">
            <v>EQ</v>
          </cell>
          <cell r="C809">
            <v>82.25</v>
          </cell>
          <cell r="D809">
            <v>85.2</v>
          </cell>
          <cell r="E809">
            <v>78.849999999999994</v>
          </cell>
          <cell r="F809">
            <v>79.849999999999994</v>
          </cell>
          <cell r="G809">
            <v>79.3</v>
          </cell>
          <cell r="H809">
            <v>86.55</v>
          </cell>
          <cell r="I809">
            <v>134945</v>
          </cell>
          <cell r="J809">
            <v>11025001.550000001</v>
          </cell>
          <cell r="K809">
            <v>44616</v>
          </cell>
          <cell r="L809">
            <v>2242</v>
          </cell>
        </row>
        <row r="810">
          <cell r="A810" t="str">
            <v>J&amp;KBANK</v>
          </cell>
          <cell r="B810" t="str">
            <v>EQ</v>
          </cell>
          <cell r="C810">
            <v>33.299999999999997</v>
          </cell>
          <cell r="D810">
            <v>34.299999999999997</v>
          </cell>
          <cell r="E810">
            <v>31.5</v>
          </cell>
          <cell r="F810">
            <v>31.7</v>
          </cell>
          <cell r="G810">
            <v>31.75</v>
          </cell>
          <cell r="H810">
            <v>35.15</v>
          </cell>
          <cell r="I810">
            <v>4105963</v>
          </cell>
          <cell r="J810">
            <v>134253011.65000001</v>
          </cell>
          <cell r="K810">
            <v>44616</v>
          </cell>
          <cell r="L810">
            <v>14919</v>
          </cell>
        </row>
        <row r="811">
          <cell r="A811" t="str">
            <v>JAGRAN</v>
          </cell>
          <cell r="B811" t="str">
            <v>EQ</v>
          </cell>
          <cell r="C811">
            <v>70.900000000000006</v>
          </cell>
          <cell r="D811">
            <v>71.849999999999994</v>
          </cell>
          <cell r="E811">
            <v>65.599999999999994</v>
          </cell>
          <cell r="F811">
            <v>66.8</v>
          </cell>
          <cell r="G811">
            <v>66.849999999999994</v>
          </cell>
          <cell r="H811">
            <v>72</v>
          </cell>
          <cell r="I811">
            <v>693213</v>
          </cell>
          <cell r="J811">
            <v>47320961.75</v>
          </cell>
          <cell r="K811">
            <v>44616</v>
          </cell>
          <cell r="L811">
            <v>6766</v>
          </cell>
        </row>
        <row r="812">
          <cell r="A812" t="str">
            <v>JAGSNPHARM</v>
          </cell>
          <cell r="B812" t="str">
            <v>EQ</v>
          </cell>
          <cell r="C812">
            <v>230</v>
          </cell>
          <cell r="D812">
            <v>248.25</v>
          </cell>
          <cell r="E812">
            <v>230</v>
          </cell>
          <cell r="F812">
            <v>238.4</v>
          </cell>
          <cell r="G812">
            <v>237</v>
          </cell>
          <cell r="H812">
            <v>248.75</v>
          </cell>
          <cell r="I812">
            <v>936021</v>
          </cell>
          <cell r="J812">
            <v>223264869.5</v>
          </cell>
          <cell r="K812">
            <v>44616</v>
          </cell>
          <cell r="L812">
            <v>17941</v>
          </cell>
        </row>
        <row r="813">
          <cell r="A813" t="str">
            <v>JAIBALAJI</v>
          </cell>
          <cell r="B813" t="str">
            <v>EQ</v>
          </cell>
          <cell r="C813">
            <v>45.55</v>
          </cell>
          <cell r="D813">
            <v>46.25</v>
          </cell>
          <cell r="E813">
            <v>41</v>
          </cell>
          <cell r="F813">
            <v>41.75</v>
          </cell>
          <cell r="G813">
            <v>42.45</v>
          </cell>
          <cell r="H813">
            <v>47.05</v>
          </cell>
          <cell r="I813">
            <v>133846</v>
          </cell>
          <cell r="J813">
            <v>5712822.5</v>
          </cell>
          <cell r="K813">
            <v>44616</v>
          </cell>
          <cell r="L813">
            <v>1444</v>
          </cell>
        </row>
        <row r="814">
          <cell r="A814" t="str">
            <v>JAICORPLTD</v>
          </cell>
          <cell r="B814" t="str">
            <v>EQ</v>
          </cell>
          <cell r="C814">
            <v>109.5</v>
          </cell>
          <cell r="D814">
            <v>109.9</v>
          </cell>
          <cell r="E814">
            <v>96.1</v>
          </cell>
          <cell r="F814">
            <v>99.15</v>
          </cell>
          <cell r="G814">
            <v>99</v>
          </cell>
          <cell r="H814">
            <v>113.85</v>
          </cell>
          <cell r="I814">
            <v>2416187</v>
          </cell>
          <cell r="J814">
            <v>249820600.59999999</v>
          </cell>
          <cell r="K814">
            <v>44616</v>
          </cell>
          <cell r="L814">
            <v>23075</v>
          </cell>
        </row>
        <row r="815">
          <cell r="A815" t="str">
            <v>JAIPURKURT</v>
          </cell>
          <cell r="B815" t="str">
            <v>EQ</v>
          </cell>
          <cell r="C815">
            <v>70.75</v>
          </cell>
          <cell r="D815">
            <v>71.2</v>
          </cell>
          <cell r="E815">
            <v>69.7</v>
          </cell>
          <cell r="F815">
            <v>69.849999999999994</v>
          </cell>
          <cell r="G815">
            <v>69.900000000000006</v>
          </cell>
          <cell r="H815">
            <v>73.349999999999994</v>
          </cell>
          <cell r="I815">
            <v>3516</v>
          </cell>
          <cell r="J815">
            <v>245792.55</v>
          </cell>
          <cell r="K815">
            <v>44616</v>
          </cell>
          <cell r="L815">
            <v>61</v>
          </cell>
        </row>
        <row r="816">
          <cell r="A816" t="str">
            <v>JAMNAAUTO</v>
          </cell>
          <cell r="B816" t="str">
            <v>EQ</v>
          </cell>
          <cell r="C816">
            <v>96.25</v>
          </cell>
          <cell r="D816">
            <v>97.95</v>
          </cell>
          <cell r="E816">
            <v>94.5</v>
          </cell>
          <cell r="F816">
            <v>95.25</v>
          </cell>
          <cell r="G816">
            <v>95.15</v>
          </cell>
          <cell r="H816">
            <v>99.65</v>
          </cell>
          <cell r="I816">
            <v>1658217</v>
          </cell>
          <cell r="J816">
            <v>158279286.65000001</v>
          </cell>
          <cell r="K816">
            <v>44616</v>
          </cell>
          <cell r="L816">
            <v>14742</v>
          </cell>
        </row>
        <row r="817">
          <cell r="A817" t="str">
            <v>JASH</v>
          </cell>
          <cell r="B817" t="str">
            <v>EQ</v>
          </cell>
          <cell r="C817">
            <v>466.4</v>
          </cell>
          <cell r="D817">
            <v>490</v>
          </cell>
          <cell r="E817">
            <v>466.4</v>
          </cell>
          <cell r="F817">
            <v>476.75</v>
          </cell>
          <cell r="G817">
            <v>475</v>
          </cell>
          <cell r="H817">
            <v>501.2</v>
          </cell>
          <cell r="I817">
            <v>26858</v>
          </cell>
          <cell r="J817">
            <v>12867562.6</v>
          </cell>
          <cell r="K817">
            <v>44616</v>
          </cell>
          <cell r="L817">
            <v>1151</v>
          </cell>
        </row>
        <row r="818">
          <cell r="A818" t="str">
            <v>JAYAGROGN</v>
          </cell>
          <cell r="B818" t="str">
            <v>EQ</v>
          </cell>
          <cell r="C818">
            <v>200</v>
          </cell>
          <cell r="D818">
            <v>203.55</v>
          </cell>
          <cell r="E818">
            <v>190</v>
          </cell>
          <cell r="F818">
            <v>193.15</v>
          </cell>
          <cell r="G818">
            <v>194.9</v>
          </cell>
          <cell r="H818">
            <v>209.7</v>
          </cell>
          <cell r="I818">
            <v>55529</v>
          </cell>
          <cell r="J818">
            <v>10840467.949999999</v>
          </cell>
          <cell r="K818">
            <v>44616</v>
          </cell>
          <cell r="L818">
            <v>1794</v>
          </cell>
        </row>
        <row r="819">
          <cell r="A819" t="str">
            <v>JAYBARMARU</v>
          </cell>
          <cell r="B819" t="str">
            <v>EQ</v>
          </cell>
          <cell r="C819">
            <v>155</v>
          </cell>
          <cell r="D819">
            <v>155</v>
          </cell>
          <cell r="E819">
            <v>141.05000000000001</v>
          </cell>
          <cell r="F819">
            <v>142.4</v>
          </cell>
          <cell r="G819">
            <v>142.5</v>
          </cell>
          <cell r="H819">
            <v>158.9</v>
          </cell>
          <cell r="I819">
            <v>55469</v>
          </cell>
          <cell r="J819">
            <v>8183491.1500000004</v>
          </cell>
          <cell r="K819">
            <v>44616</v>
          </cell>
          <cell r="L819">
            <v>2055</v>
          </cell>
        </row>
        <row r="820">
          <cell r="A820" t="str">
            <v>JAYNECOIND</v>
          </cell>
          <cell r="B820" t="str">
            <v>BE</v>
          </cell>
          <cell r="C820">
            <v>23</v>
          </cell>
          <cell r="D820">
            <v>23.05</v>
          </cell>
          <cell r="E820">
            <v>22.7</v>
          </cell>
          <cell r="F820">
            <v>22.95</v>
          </cell>
          <cell r="G820">
            <v>22.7</v>
          </cell>
          <cell r="H820">
            <v>23.85</v>
          </cell>
          <cell r="I820">
            <v>106698</v>
          </cell>
          <cell r="J820">
            <v>2443381.9</v>
          </cell>
          <cell r="K820">
            <v>44616</v>
          </cell>
          <cell r="L820">
            <v>230</v>
          </cell>
        </row>
        <row r="821">
          <cell r="A821" t="str">
            <v>JAYSREETEA</v>
          </cell>
          <cell r="B821" t="str">
            <v>EQ</v>
          </cell>
          <cell r="C821">
            <v>90.45</v>
          </cell>
          <cell r="D821">
            <v>93.7</v>
          </cell>
          <cell r="E821">
            <v>85</v>
          </cell>
          <cell r="F821">
            <v>87.45</v>
          </cell>
          <cell r="G821">
            <v>87.6</v>
          </cell>
          <cell r="H821">
            <v>95.25</v>
          </cell>
          <cell r="I821">
            <v>115863</v>
          </cell>
          <cell r="J821">
            <v>10424112.35</v>
          </cell>
          <cell r="K821">
            <v>44616</v>
          </cell>
          <cell r="L821">
            <v>2670</v>
          </cell>
        </row>
        <row r="822">
          <cell r="A822" t="str">
            <v>JBCHEPHARM</v>
          </cell>
          <cell r="B822" t="str">
            <v>EQ</v>
          </cell>
          <cell r="C822">
            <v>1600</v>
          </cell>
          <cell r="D822">
            <v>1621.4</v>
          </cell>
          <cell r="E822">
            <v>1581</v>
          </cell>
          <cell r="F822">
            <v>1586.05</v>
          </cell>
          <cell r="G822">
            <v>1586.55</v>
          </cell>
          <cell r="H822">
            <v>1609.85</v>
          </cell>
          <cell r="I822">
            <v>156395</v>
          </cell>
          <cell r="J822">
            <v>249963062.80000001</v>
          </cell>
          <cell r="K822">
            <v>44616</v>
          </cell>
          <cell r="L822">
            <v>10663</v>
          </cell>
        </row>
        <row r="823">
          <cell r="A823" t="str">
            <v>JBFIND</v>
          </cell>
          <cell r="B823" t="str">
            <v>BE</v>
          </cell>
          <cell r="C823">
            <v>17.100000000000001</v>
          </cell>
          <cell r="D823">
            <v>17.100000000000001</v>
          </cell>
          <cell r="E823">
            <v>16.149999999999999</v>
          </cell>
          <cell r="F823">
            <v>16.149999999999999</v>
          </cell>
          <cell r="G823">
            <v>16.149999999999999</v>
          </cell>
          <cell r="H823">
            <v>16.95</v>
          </cell>
          <cell r="I823">
            <v>103321</v>
          </cell>
          <cell r="J823">
            <v>1673206.15</v>
          </cell>
          <cell r="K823">
            <v>44616</v>
          </cell>
          <cell r="L823">
            <v>220</v>
          </cell>
        </row>
        <row r="824">
          <cell r="A824" t="str">
            <v>JBMA</v>
          </cell>
          <cell r="B824" t="str">
            <v>EQ</v>
          </cell>
          <cell r="C824">
            <v>461</v>
          </cell>
          <cell r="D824">
            <v>469.95</v>
          </cell>
          <cell r="E824">
            <v>461</v>
          </cell>
          <cell r="F824">
            <v>461</v>
          </cell>
          <cell r="G824">
            <v>461</v>
          </cell>
          <cell r="H824">
            <v>485.25</v>
          </cell>
          <cell r="I824">
            <v>52854</v>
          </cell>
          <cell r="J824">
            <v>24383637.800000001</v>
          </cell>
          <cell r="K824">
            <v>44616</v>
          </cell>
          <cell r="L824">
            <v>2096</v>
          </cell>
        </row>
        <row r="825">
          <cell r="A825" t="str">
            <v>JCHAC</v>
          </cell>
          <cell r="B825" t="str">
            <v>EQ</v>
          </cell>
          <cell r="C825">
            <v>1710</v>
          </cell>
          <cell r="D825">
            <v>1750</v>
          </cell>
          <cell r="E825">
            <v>1666.8</v>
          </cell>
          <cell r="F825">
            <v>1686.55</v>
          </cell>
          <cell r="G825">
            <v>1688</v>
          </cell>
          <cell r="H825">
            <v>1743.25</v>
          </cell>
          <cell r="I825">
            <v>19766</v>
          </cell>
          <cell r="J825">
            <v>33546746.350000001</v>
          </cell>
          <cell r="K825">
            <v>44616</v>
          </cell>
          <cell r="L825">
            <v>4477</v>
          </cell>
        </row>
        <row r="826">
          <cell r="A826" t="str">
            <v>JETFREIGHT</v>
          </cell>
          <cell r="B826" t="str">
            <v>EQ</v>
          </cell>
          <cell r="C826">
            <v>58</v>
          </cell>
          <cell r="D826">
            <v>59.75</v>
          </cell>
          <cell r="E826">
            <v>57.6</v>
          </cell>
          <cell r="F826">
            <v>57.6</v>
          </cell>
          <cell r="G826">
            <v>57.6</v>
          </cell>
          <cell r="H826">
            <v>60.6</v>
          </cell>
          <cell r="I826">
            <v>12543</v>
          </cell>
          <cell r="J826">
            <v>725818.9</v>
          </cell>
          <cell r="K826">
            <v>44616</v>
          </cell>
          <cell r="L826">
            <v>166</v>
          </cell>
        </row>
        <row r="827">
          <cell r="A827" t="str">
            <v>JHS</v>
          </cell>
          <cell r="B827" t="str">
            <v>EQ</v>
          </cell>
          <cell r="C827">
            <v>22.8</v>
          </cell>
          <cell r="D827">
            <v>23.05</v>
          </cell>
          <cell r="E827">
            <v>21</v>
          </cell>
          <cell r="F827">
            <v>21.65</v>
          </cell>
          <cell r="G827">
            <v>21.15</v>
          </cell>
          <cell r="H827">
            <v>22.95</v>
          </cell>
          <cell r="I827">
            <v>170854</v>
          </cell>
          <cell r="J827">
            <v>3713313.85</v>
          </cell>
          <cell r="K827">
            <v>44616</v>
          </cell>
          <cell r="L827">
            <v>849</v>
          </cell>
        </row>
        <row r="828">
          <cell r="A828" t="str">
            <v>JINDALPHOT</v>
          </cell>
          <cell r="B828" t="str">
            <v>EQ</v>
          </cell>
          <cell r="C828">
            <v>342.95</v>
          </cell>
          <cell r="D828">
            <v>360</v>
          </cell>
          <cell r="E828">
            <v>342.95</v>
          </cell>
          <cell r="F828">
            <v>351.55</v>
          </cell>
          <cell r="G828">
            <v>354.65</v>
          </cell>
          <cell r="H828">
            <v>360.95</v>
          </cell>
          <cell r="I828">
            <v>50325</v>
          </cell>
          <cell r="J828">
            <v>17636573.050000001</v>
          </cell>
          <cell r="K828">
            <v>44616</v>
          </cell>
          <cell r="L828">
            <v>1022</v>
          </cell>
        </row>
        <row r="829">
          <cell r="A829" t="str">
            <v>JINDALPOLY</v>
          </cell>
          <cell r="B829" t="str">
            <v>EQ</v>
          </cell>
          <cell r="C829">
            <v>981</v>
          </cell>
          <cell r="D829">
            <v>1005.45</v>
          </cell>
          <cell r="E829">
            <v>936</v>
          </cell>
          <cell r="F829">
            <v>940.9</v>
          </cell>
          <cell r="G829">
            <v>938.5</v>
          </cell>
          <cell r="H829">
            <v>1020.75</v>
          </cell>
          <cell r="I829">
            <v>109149</v>
          </cell>
          <cell r="J829">
            <v>105029266.05</v>
          </cell>
          <cell r="K829">
            <v>44616</v>
          </cell>
          <cell r="L829">
            <v>9696</v>
          </cell>
        </row>
        <row r="830">
          <cell r="A830" t="str">
            <v>JINDALSAW</v>
          </cell>
          <cell r="B830" t="str">
            <v>EQ</v>
          </cell>
          <cell r="C830">
            <v>85</v>
          </cell>
          <cell r="D830">
            <v>85.95</v>
          </cell>
          <cell r="E830">
            <v>80</v>
          </cell>
          <cell r="F830">
            <v>80.599999999999994</v>
          </cell>
          <cell r="G830">
            <v>80</v>
          </cell>
          <cell r="H830">
            <v>88.35</v>
          </cell>
          <cell r="I830">
            <v>1432128</v>
          </cell>
          <cell r="J830">
            <v>118931796.25</v>
          </cell>
          <cell r="K830">
            <v>44616</v>
          </cell>
          <cell r="L830">
            <v>12724</v>
          </cell>
        </row>
        <row r="831">
          <cell r="A831" t="str">
            <v>JINDALSTEL</v>
          </cell>
          <cell r="B831" t="str">
            <v>EQ</v>
          </cell>
          <cell r="C831">
            <v>387</v>
          </cell>
          <cell r="D831">
            <v>395.45</v>
          </cell>
          <cell r="E831">
            <v>367.75</v>
          </cell>
          <cell r="F831">
            <v>369.8</v>
          </cell>
          <cell r="G831">
            <v>370.2</v>
          </cell>
          <cell r="H831">
            <v>403</v>
          </cell>
          <cell r="I831">
            <v>9146123</v>
          </cell>
          <cell r="J831">
            <v>3492311004.25</v>
          </cell>
          <cell r="K831">
            <v>44616</v>
          </cell>
          <cell r="L831">
            <v>86782</v>
          </cell>
        </row>
        <row r="832">
          <cell r="A832" t="str">
            <v>JINDRILL</v>
          </cell>
          <cell r="B832" t="str">
            <v>EQ</v>
          </cell>
          <cell r="C832">
            <v>180</v>
          </cell>
          <cell r="D832">
            <v>181.85</v>
          </cell>
          <cell r="E832">
            <v>172</v>
          </cell>
          <cell r="F832">
            <v>173.85</v>
          </cell>
          <cell r="G832">
            <v>174</v>
          </cell>
          <cell r="H832">
            <v>185.7</v>
          </cell>
          <cell r="I832">
            <v>221962</v>
          </cell>
          <cell r="J832">
            <v>39251322.649999999</v>
          </cell>
          <cell r="K832">
            <v>44616</v>
          </cell>
          <cell r="L832">
            <v>5342</v>
          </cell>
        </row>
        <row r="833">
          <cell r="A833" t="str">
            <v>JINDWORLD</v>
          </cell>
          <cell r="B833" t="str">
            <v>EQ</v>
          </cell>
          <cell r="C833">
            <v>276.10000000000002</v>
          </cell>
          <cell r="D833">
            <v>292.25</v>
          </cell>
          <cell r="E833">
            <v>271.10000000000002</v>
          </cell>
          <cell r="F833">
            <v>271.64999999999998</v>
          </cell>
          <cell r="G833">
            <v>271.39999999999998</v>
          </cell>
          <cell r="H833">
            <v>293.35000000000002</v>
          </cell>
          <cell r="I833">
            <v>253668</v>
          </cell>
          <cell r="J833">
            <v>69870952.450000003</v>
          </cell>
          <cell r="K833">
            <v>44616</v>
          </cell>
          <cell r="L833">
            <v>5887</v>
          </cell>
        </row>
        <row r="834">
          <cell r="A834" t="str">
            <v>JISLDVREQS</v>
          </cell>
          <cell r="B834" t="str">
            <v>EQ</v>
          </cell>
          <cell r="C834">
            <v>20.350000000000001</v>
          </cell>
          <cell r="D834">
            <v>22.45</v>
          </cell>
          <cell r="E834">
            <v>20.350000000000001</v>
          </cell>
          <cell r="F834">
            <v>20.8</v>
          </cell>
          <cell r="G834">
            <v>20.75</v>
          </cell>
          <cell r="H834">
            <v>22.55</v>
          </cell>
          <cell r="I834">
            <v>80203</v>
          </cell>
          <cell r="J834">
            <v>1666186.4</v>
          </cell>
          <cell r="K834">
            <v>44616</v>
          </cell>
          <cell r="L834">
            <v>377</v>
          </cell>
        </row>
        <row r="835">
          <cell r="A835" t="str">
            <v>JISLJALEQS</v>
          </cell>
          <cell r="B835" t="str">
            <v>EQ</v>
          </cell>
          <cell r="C835">
            <v>37</v>
          </cell>
          <cell r="D835">
            <v>38.85</v>
          </cell>
          <cell r="E835">
            <v>35.35</v>
          </cell>
          <cell r="F835">
            <v>35.700000000000003</v>
          </cell>
          <cell r="G835">
            <v>36.15</v>
          </cell>
          <cell r="H835">
            <v>40</v>
          </cell>
          <cell r="I835">
            <v>6405986</v>
          </cell>
          <cell r="J835">
            <v>240184567.34999999</v>
          </cell>
          <cell r="K835">
            <v>44616</v>
          </cell>
          <cell r="L835">
            <v>12395</v>
          </cell>
        </row>
        <row r="836">
          <cell r="A836" t="str">
            <v>JITFINFRA</v>
          </cell>
          <cell r="B836" t="str">
            <v>BE</v>
          </cell>
          <cell r="C836">
            <v>143.69999999999999</v>
          </cell>
          <cell r="D836">
            <v>143.69999999999999</v>
          </cell>
          <cell r="E836">
            <v>134.6</v>
          </cell>
          <cell r="F836">
            <v>134.6</v>
          </cell>
          <cell r="G836">
            <v>134.6</v>
          </cell>
          <cell r="H836">
            <v>141.65</v>
          </cell>
          <cell r="I836">
            <v>12049</v>
          </cell>
          <cell r="J836">
            <v>1626706.4</v>
          </cell>
          <cell r="K836">
            <v>44616</v>
          </cell>
          <cell r="L836">
            <v>159</v>
          </cell>
        </row>
        <row r="837">
          <cell r="A837" t="str">
            <v>JKCEMENT</v>
          </cell>
          <cell r="B837" t="str">
            <v>EQ</v>
          </cell>
          <cell r="C837">
            <v>2885</v>
          </cell>
          <cell r="D837">
            <v>2885</v>
          </cell>
          <cell r="E837">
            <v>2755.25</v>
          </cell>
          <cell r="F837">
            <v>2786.95</v>
          </cell>
          <cell r="G837">
            <v>2791</v>
          </cell>
          <cell r="H837">
            <v>2913.15</v>
          </cell>
          <cell r="I837">
            <v>178719</v>
          </cell>
          <cell r="J837">
            <v>499577072.80000001</v>
          </cell>
          <cell r="K837">
            <v>44616</v>
          </cell>
          <cell r="L837">
            <v>23685</v>
          </cell>
        </row>
        <row r="838">
          <cell r="A838" t="str">
            <v>JKIL</v>
          </cell>
          <cell r="B838" t="str">
            <v>EQ</v>
          </cell>
          <cell r="C838">
            <v>160</v>
          </cell>
          <cell r="D838">
            <v>165</v>
          </cell>
          <cell r="E838">
            <v>152.05000000000001</v>
          </cell>
          <cell r="F838">
            <v>154.4</v>
          </cell>
          <cell r="G838">
            <v>156</v>
          </cell>
          <cell r="H838">
            <v>165.55</v>
          </cell>
          <cell r="I838">
            <v>240355</v>
          </cell>
          <cell r="J838">
            <v>38341502.700000003</v>
          </cell>
          <cell r="K838">
            <v>44616</v>
          </cell>
          <cell r="L838">
            <v>5503</v>
          </cell>
        </row>
        <row r="839">
          <cell r="A839" t="str">
            <v>JKLAKSHMI</v>
          </cell>
          <cell r="B839" t="str">
            <v>EQ</v>
          </cell>
          <cell r="C839">
            <v>425</v>
          </cell>
          <cell r="D839">
            <v>445.75</v>
          </cell>
          <cell r="E839">
            <v>422.7</v>
          </cell>
          <cell r="F839">
            <v>438.6</v>
          </cell>
          <cell r="G839">
            <v>436</v>
          </cell>
          <cell r="H839">
            <v>445.75</v>
          </cell>
          <cell r="I839">
            <v>212604</v>
          </cell>
          <cell r="J839">
            <v>92239121.950000003</v>
          </cell>
          <cell r="K839">
            <v>44616</v>
          </cell>
          <cell r="L839">
            <v>11890</v>
          </cell>
        </row>
        <row r="840">
          <cell r="A840" t="str">
            <v>JKPAPER</v>
          </cell>
          <cell r="B840" t="str">
            <v>EQ</v>
          </cell>
          <cell r="C840">
            <v>215</v>
          </cell>
          <cell r="D840">
            <v>215</v>
          </cell>
          <cell r="E840">
            <v>203.5</v>
          </cell>
          <cell r="F840">
            <v>205.05</v>
          </cell>
          <cell r="G840">
            <v>204</v>
          </cell>
          <cell r="H840">
            <v>222.45</v>
          </cell>
          <cell r="I840">
            <v>1012209</v>
          </cell>
          <cell r="J840">
            <v>210800956.40000001</v>
          </cell>
          <cell r="K840">
            <v>44616</v>
          </cell>
          <cell r="L840">
            <v>13440</v>
          </cell>
        </row>
        <row r="841">
          <cell r="A841" t="str">
            <v>JKTYRE</v>
          </cell>
          <cell r="B841" t="str">
            <v>EQ</v>
          </cell>
          <cell r="C841">
            <v>108</v>
          </cell>
          <cell r="D841">
            <v>110.55</v>
          </cell>
          <cell r="E841">
            <v>104.8</v>
          </cell>
          <cell r="F841">
            <v>106.15</v>
          </cell>
          <cell r="G841">
            <v>106</v>
          </cell>
          <cell r="H841">
            <v>113.6</v>
          </cell>
          <cell r="I841">
            <v>879677</v>
          </cell>
          <cell r="J841">
            <v>94331648.299999997</v>
          </cell>
          <cell r="K841">
            <v>44616</v>
          </cell>
          <cell r="L841">
            <v>12778</v>
          </cell>
        </row>
        <row r="842">
          <cell r="A842" t="str">
            <v>JMA</v>
          </cell>
          <cell r="B842" t="str">
            <v>EQ</v>
          </cell>
          <cell r="C842">
            <v>70.8</v>
          </cell>
          <cell r="D842">
            <v>70.8</v>
          </cell>
          <cell r="E842">
            <v>64</v>
          </cell>
          <cell r="F842">
            <v>65.25</v>
          </cell>
          <cell r="G842">
            <v>65.8</v>
          </cell>
          <cell r="H842">
            <v>70.599999999999994</v>
          </cell>
          <cell r="I842">
            <v>45218</v>
          </cell>
          <cell r="J842">
            <v>2996584.85</v>
          </cell>
          <cell r="K842">
            <v>44616</v>
          </cell>
          <cell r="L842">
            <v>845</v>
          </cell>
        </row>
        <row r="843">
          <cell r="A843" t="str">
            <v>JMCPROJECT</v>
          </cell>
          <cell r="B843" t="str">
            <v>EQ</v>
          </cell>
          <cell r="C843">
            <v>88.5</v>
          </cell>
          <cell r="D843">
            <v>88.75</v>
          </cell>
          <cell r="E843">
            <v>82.4</v>
          </cell>
          <cell r="F843">
            <v>87.05</v>
          </cell>
          <cell r="G843">
            <v>87.05</v>
          </cell>
          <cell r="H843">
            <v>90.3</v>
          </cell>
          <cell r="I843">
            <v>277916</v>
          </cell>
          <cell r="J843">
            <v>24129744.949999999</v>
          </cell>
          <cell r="K843">
            <v>44616</v>
          </cell>
          <cell r="L843">
            <v>5450</v>
          </cell>
        </row>
        <row r="844">
          <cell r="A844" t="str">
            <v>JMFINANCIL</v>
          </cell>
          <cell r="B844" t="str">
            <v>EQ</v>
          </cell>
          <cell r="C844">
            <v>62.5</v>
          </cell>
          <cell r="D844">
            <v>63.15</v>
          </cell>
          <cell r="E844">
            <v>60.2</v>
          </cell>
          <cell r="F844">
            <v>61.25</v>
          </cell>
          <cell r="G844">
            <v>61.45</v>
          </cell>
          <cell r="H844">
            <v>64.900000000000006</v>
          </cell>
          <cell r="I844">
            <v>1162094</v>
          </cell>
          <cell r="J844">
            <v>71611959.799999997</v>
          </cell>
          <cell r="K844">
            <v>44616</v>
          </cell>
          <cell r="L844">
            <v>12681</v>
          </cell>
        </row>
        <row r="845">
          <cell r="A845" t="str">
            <v>JOCIL</v>
          </cell>
          <cell r="B845" t="str">
            <v>EQ</v>
          </cell>
          <cell r="C845">
            <v>167</v>
          </cell>
          <cell r="D845">
            <v>169.55</v>
          </cell>
          <cell r="E845">
            <v>151</v>
          </cell>
          <cell r="F845">
            <v>155</v>
          </cell>
          <cell r="G845">
            <v>155</v>
          </cell>
          <cell r="H845">
            <v>171.65</v>
          </cell>
          <cell r="I845">
            <v>20650</v>
          </cell>
          <cell r="J845">
            <v>3336974.25</v>
          </cell>
          <cell r="K845">
            <v>44616</v>
          </cell>
          <cell r="L845">
            <v>636</v>
          </cell>
        </row>
        <row r="846">
          <cell r="A846" t="str">
            <v>JPASSOCIAT</v>
          </cell>
          <cell r="B846" t="str">
            <v>EQ</v>
          </cell>
          <cell r="C846">
            <v>9.25</v>
          </cell>
          <cell r="D846">
            <v>10.6</v>
          </cell>
          <cell r="E846">
            <v>9.1999999999999993</v>
          </cell>
          <cell r="F846">
            <v>9.5</v>
          </cell>
          <cell r="G846">
            <v>9.4499999999999993</v>
          </cell>
          <cell r="H846">
            <v>10.199999999999999</v>
          </cell>
          <cell r="I846">
            <v>32025774</v>
          </cell>
          <cell r="J846">
            <v>314520842.89999998</v>
          </cell>
          <cell r="K846">
            <v>44616</v>
          </cell>
          <cell r="L846">
            <v>17570</v>
          </cell>
        </row>
        <row r="847">
          <cell r="A847" t="str">
            <v>JPINFRATEC</v>
          </cell>
          <cell r="B847" t="str">
            <v>EQ</v>
          </cell>
          <cell r="C847">
            <v>3.1</v>
          </cell>
          <cell r="D847">
            <v>3.2</v>
          </cell>
          <cell r="E847">
            <v>3.1</v>
          </cell>
          <cell r="F847">
            <v>3.1</v>
          </cell>
          <cell r="G847">
            <v>3.1</v>
          </cell>
          <cell r="H847">
            <v>3.25</v>
          </cell>
          <cell r="I847">
            <v>4284530</v>
          </cell>
          <cell r="J847">
            <v>13283387.449999999</v>
          </cell>
          <cell r="K847">
            <v>44616</v>
          </cell>
          <cell r="L847">
            <v>6742</v>
          </cell>
        </row>
        <row r="848">
          <cell r="A848" t="str">
            <v>JPOLYINVST</v>
          </cell>
          <cell r="B848" t="str">
            <v>EQ</v>
          </cell>
          <cell r="C848">
            <v>289.45</v>
          </cell>
          <cell r="D848">
            <v>294.85000000000002</v>
          </cell>
          <cell r="E848">
            <v>289.45</v>
          </cell>
          <cell r="F848">
            <v>290.39999999999998</v>
          </cell>
          <cell r="G848">
            <v>290</v>
          </cell>
          <cell r="H848">
            <v>304.64999999999998</v>
          </cell>
          <cell r="I848">
            <v>18238</v>
          </cell>
          <cell r="J848">
            <v>5281556.8499999996</v>
          </cell>
          <cell r="K848">
            <v>44616</v>
          </cell>
          <cell r="L848">
            <v>186</v>
          </cell>
        </row>
        <row r="849">
          <cell r="A849" t="str">
            <v>JPPOWER</v>
          </cell>
          <cell r="B849" t="str">
            <v>EQ</v>
          </cell>
          <cell r="C849">
            <v>6.7</v>
          </cell>
          <cell r="D849">
            <v>7.05</v>
          </cell>
          <cell r="E849">
            <v>6.65</v>
          </cell>
          <cell r="F849">
            <v>6.65</v>
          </cell>
          <cell r="G849">
            <v>6.65</v>
          </cell>
          <cell r="H849">
            <v>7</v>
          </cell>
          <cell r="I849">
            <v>94269681</v>
          </cell>
          <cell r="J849">
            <v>639661288.29999995</v>
          </cell>
          <cell r="K849">
            <v>44616</v>
          </cell>
          <cell r="L849">
            <v>76289</v>
          </cell>
        </row>
        <row r="850">
          <cell r="A850" t="str">
            <v>JSL</v>
          </cell>
          <cell r="B850" t="str">
            <v>EQ</v>
          </cell>
          <cell r="C850">
            <v>181</v>
          </cell>
          <cell r="D850">
            <v>187.65</v>
          </cell>
          <cell r="E850">
            <v>173.5</v>
          </cell>
          <cell r="F850">
            <v>176.65</v>
          </cell>
          <cell r="G850">
            <v>173.55</v>
          </cell>
          <cell r="H850">
            <v>191.75</v>
          </cell>
          <cell r="I850">
            <v>1502767</v>
          </cell>
          <cell r="J850">
            <v>271212083.35000002</v>
          </cell>
          <cell r="K850">
            <v>44616</v>
          </cell>
          <cell r="L850">
            <v>26278</v>
          </cell>
        </row>
        <row r="851">
          <cell r="A851" t="str">
            <v>JSLHISAR</v>
          </cell>
          <cell r="B851" t="str">
            <v>EQ</v>
          </cell>
          <cell r="C851">
            <v>320.55</v>
          </cell>
          <cell r="D851">
            <v>333</v>
          </cell>
          <cell r="E851">
            <v>297.5</v>
          </cell>
          <cell r="F851">
            <v>303.64999999999998</v>
          </cell>
          <cell r="G851">
            <v>302</v>
          </cell>
          <cell r="H851">
            <v>341.2</v>
          </cell>
          <cell r="I851">
            <v>774061</v>
          </cell>
          <cell r="J851">
            <v>241059056.59999999</v>
          </cell>
          <cell r="K851">
            <v>44616</v>
          </cell>
          <cell r="L851">
            <v>18411</v>
          </cell>
        </row>
        <row r="852">
          <cell r="A852" t="str">
            <v>JSWENERGY</v>
          </cell>
          <cell r="B852" t="str">
            <v>BE</v>
          </cell>
          <cell r="C852">
            <v>327.5</v>
          </cell>
          <cell r="D852">
            <v>327.5</v>
          </cell>
          <cell r="E852">
            <v>320.25</v>
          </cell>
          <cell r="F852">
            <v>320.25</v>
          </cell>
          <cell r="G852">
            <v>320.25</v>
          </cell>
          <cell r="H852">
            <v>337.1</v>
          </cell>
          <cell r="I852">
            <v>589472</v>
          </cell>
          <cell r="J852">
            <v>190153728.25</v>
          </cell>
          <cell r="K852">
            <v>44616</v>
          </cell>
          <cell r="L852">
            <v>6475</v>
          </cell>
        </row>
        <row r="853">
          <cell r="A853" t="str">
            <v>JSWHL</v>
          </cell>
          <cell r="B853" t="str">
            <v>EQ</v>
          </cell>
          <cell r="C853">
            <v>3877.5</v>
          </cell>
          <cell r="D853">
            <v>3909.95</v>
          </cell>
          <cell r="E853">
            <v>3656</v>
          </cell>
          <cell r="F853">
            <v>3660.1</v>
          </cell>
          <cell r="G853">
            <v>3687</v>
          </cell>
          <cell r="H853">
            <v>3916.85</v>
          </cell>
          <cell r="I853">
            <v>1064</v>
          </cell>
          <cell r="J853">
            <v>3976395.8</v>
          </cell>
          <cell r="K853">
            <v>44616</v>
          </cell>
          <cell r="L853">
            <v>400</v>
          </cell>
        </row>
        <row r="854">
          <cell r="A854" t="str">
            <v>JSWISPL</v>
          </cell>
          <cell r="B854" t="str">
            <v>EQ</v>
          </cell>
          <cell r="C854">
            <v>30.5</v>
          </cell>
          <cell r="D854">
            <v>31</v>
          </cell>
          <cell r="E854">
            <v>28.35</v>
          </cell>
          <cell r="F854">
            <v>28.65</v>
          </cell>
          <cell r="G854">
            <v>29</v>
          </cell>
          <cell r="H854">
            <v>31.45</v>
          </cell>
          <cell r="I854">
            <v>3494383</v>
          </cell>
          <cell r="J854">
            <v>103434180.7</v>
          </cell>
          <cell r="K854">
            <v>44616</v>
          </cell>
          <cell r="L854">
            <v>10332</v>
          </cell>
        </row>
        <row r="855">
          <cell r="A855" t="str">
            <v>JSWSTEEL</v>
          </cell>
          <cell r="B855" t="str">
            <v>EQ</v>
          </cell>
          <cell r="C855">
            <v>599</v>
          </cell>
          <cell r="D855">
            <v>604.5</v>
          </cell>
          <cell r="E855">
            <v>566</v>
          </cell>
          <cell r="F855">
            <v>569.35</v>
          </cell>
          <cell r="G855">
            <v>570</v>
          </cell>
          <cell r="H855">
            <v>614.70000000000005</v>
          </cell>
          <cell r="I855">
            <v>5487481</v>
          </cell>
          <cell r="J855">
            <v>3216871464.9499998</v>
          </cell>
          <cell r="K855">
            <v>44616</v>
          </cell>
          <cell r="L855">
            <v>126101</v>
          </cell>
        </row>
        <row r="856">
          <cell r="A856" t="str">
            <v>JTEKTINDIA</v>
          </cell>
          <cell r="B856" t="str">
            <v>EQ</v>
          </cell>
          <cell r="C856">
            <v>73.599999999999994</v>
          </cell>
          <cell r="D856">
            <v>74.45</v>
          </cell>
          <cell r="E856">
            <v>71.3</v>
          </cell>
          <cell r="F856">
            <v>71.650000000000006</v>
          </cell>
          <cell r="G856">
            <v>72</v>
          </cell>
          <cell r="H856">
            <v>76.2</v>
          </cell>
          <cell r="I856">
            <v>201544</v>
          </cell>
          <cell r="J856">
            <v>14585853.199999999</v>
          </cell>
          <cell r="K856">
            <v>44616</v>
          </cell>
          <cell r="L856">
            <v>2705</v>
          </cell>
        </row>
        <row r="857">
          <cell r="A857" t="str">
            <v>JTLINFRA</v>
          </cell>
          <cell r="B857" t="str">
            <v>EQ</v>
          </cell>
          <cell r="C857">
            <v>226</v>
          </cell>
          <cell r="D857">
            <v>228.5</v>
          </cell>
          <cell r="E857">
            <v>200.2</v>
          </cell>
          <cell r="F857">
            <v>206.1</v>
          </cell>
          <cell r="G857">
            <v>209</v>
          </cell>
          <cell r="H857">
            <v>229.45</v>
          </cell>
          <cell r="I857">
            <v>102129</v>
          </cell>
          <cell r="J857">
            <v>22011384.949999999</v>
          </cell>
          <cell r="K857">
            <v>44616</v>
          </cell>
          <cell r="L857">
            <v>3852</v>
          </cell>
        </row>
        <row r="858">
          <cell r="A858" t="str">
            <v>JUBLFOOD</v>
          </cell>
          <cell r="B858" t="str">
            <v>EQ</v>
          </cell>
          <cell r="C858">
            <v>2878</v>
          </cell>
          <cell r="D858">
            <v>2999</v>
          </cell>
          <cell r="E858">
            <v>2852</v>
          </cell>
          <cell r="F858">
            <v>2884.6</v>
          </cell>
          <cell r="G858">
            <v>2880</v>
          </cell>
          <cell r="H858">
            <v>3029.2</v>
          </cell>
          <cell r="I858">
            <v>1257837</v>
          </cell>
          <cell r="J858">
            <v>3640615278.5</v>
          </cell>
          <cell r="K858">
            <v>44616</v>
          </cell>
          <cell r="L858">
            <v>115609</v>
          </cell>
        </row>
        <row r="859">
          <cell r="A859" t="str">
            <v>JUBLINDS</v>
          </cell>
          <cell r="B859" t="str">
            <v>EQ</v>
          </cell>
          <cell r="C859">
            <v>471</v>
          </cell>
          <cell r="D859">
            <v>474.8</v>
          </cell>
          <cell r="E859">
            <v>424.05</v>
          </cell>
          <cell r="F859">
            <v>429</v>
          </cell>
          <cell r="G859">
            <v>430</v>
          </cell>
          <cell r="H859">
            <v>482.95</v>
          </cell>
          <cell r="I859">
            <v>55024</v>
          </cell>
          <cell r="J859">
            <v>24477727.300000001</v>
          </cell>
          <cell r="K859">
            <v>44616</v>
          </cell>
          <cell r="L859">
            <v>4443</v>
          </cell>
        </row>
        <row r="860">
          <cell r="A860" t="str">
            <v>JUBLINGREA</v>
          </cell>
          <cell r="B860" t="str">
            <v>EQ</v>
          </cell>
          <cell r="C860">
            <v>475.7</v>
          </cell>
          <cell r="D860">
            <v>492.05</v>
          </cell>
          <cell r="E860">
            <v>456</v>
          </cell>
          <cell r="F860">
            <v>461.75</v>
          </cell>
          <cell r="G860">
            <v>461.7</v>
          </cell>
          <cell r="H860">
            <v>504.6</v>
          </cell>
          <cell r="I860">
            <v>718065</v>
          </cell>
          <cell r="J860">
            <v>339099217.60000002</v>
          </cell>
          <cell r="K860">
            <v>44616</v>
          </cell>
          <cell r="L860">
            <v>28144</v>
          </cell>
        </row>
        <row r="861">
          <cell r="A861" t="str">
            <v>JUBLPHARMA</v>
          </cell>
          <cell r="B861" t="str">
            <v>EQ</v>
          </cell>
          <cell r="C861">
            <v>411</v>
          </cell>
          <cell r="D861">
            <v>427</v>
          </cell>
          <cell r="E861">
            <v>395.15</v>
          </cell>
          <cell r="F861">
            <v>401.15</v>
          </cell>
          <cell r="G861">
            <v>400.1</v>
          </cell>
          <cell r="H861">
            <v>419.15</v>
          </cell>
          <cell r="I861">
            <v>276089</v>
          </cell>
          <cell r="J861">
            <v>113915182</v>
          </cell>
          <cell r="K861">
            <v>44616</v>
          </cell>
          <cell r="L861">
            <v>16266</v>
          </cell>
        </row>
        <row r="862">
          <cell r="A862" t="str">
            <v>JUNIORBEES</v>
          </cell>
          <cell r="B862" t="str">
            <v>EQ</v>
          </cell>
          <cell r="C862">
            <v>400.1</v>
          </cell>
          <cell r="D862">
            <v>430</v>
          </cell>
          <cell r="E862">
            <v>399.65</v>
          </cell>
          <cell r="F862">
            <v>403.3</v>
          </cell>
          <cell r="G862">
            <v>413</v>
          </cell>
          <cell r="H862">
            <v>425.67</v>
          </cell>
          <cell r="I862">
            <v>989794</v>
          </cell>
          <cell r="J862">
            <v>402944532.24000001</v>
          </cell>
          <cell r="K862">
            <v>44616</v>
          </cell>
          <cell r="L862">
            <v>23343</v>
          </cell>
        </row>
        <row r="863">
          <cell r="A863" t="str">
            <v>JUSTDIAL</v>
          </cell>
          <cell r="B863" t="str">
            <v>EQ</v>
          </cell>
          <cell r="C863">
            <v>725.2</v>
          </cell>
          <cell r="D863">
            <v>745</v>
          </cell>
          <cell r="E863">
            <v>682</v>
          </cell>
          <cell r="F863">
            <v>712.6</v>
          </cell>
          <cell r="G863">
            <v>725</v>
          </cell>
          <cell r="H863">
            <v>769.45</v>
          </cell>
          <cell r="I863">
            <v>640640</v>
          </cell>
          <cell r="J863">
            <v>465994335.55000001</v>
          </cell>
          <cell r="K863">
            <v>44616</v>
          </cell>
          <cell r="L863">
            <v>20073</v>
          </cell>
        </row>
        <row r="864">
          <cell r="A864" t="str">
            <v>JYOTHYLAB</v>
          </cell>
          <cell r="B864" t="str">
            <v>EQ</v>
          </cell>
          <cell r="C864">
            <v>131.05000000000001</v>
          </cell>
          <cell r="D864">
            <v>134</v>
          </cell>
          <cell r="E864">
            <v>130.15</v>
          </cell>
          <cell r="F864">
            <v>131.6</v>
          </cell>
          <cell r="G864">
            <v>132.25</v>
          </cell>
          <cell r="H864">
            <v>136</v>
          </cell>
          <cell r="I864">
            <v>338434</v>
          </cell>
          <cell r="J864">
            <v>44736385.950000003</v>
          </cell>
          <cell r="K864">
            <v>44616</v>
          </cell>
          <cell r="L864">
            <v>8853</v>
          </cell>
        </row>
        <row r="865">
          <cell r="A865" t="str">
            <v>KABRAEXTRU</v>
          </cell>
          <cell r="B865" t="str">
            <v>EQ</v>
          </cell>
          <cell r="C865">
            <v>403</v>
          </cell>
          <cell r="D865">
            <v>414.95</v>
          </cell>
          <cell r="E865">
            <v>380</v>
          </cell>
          <cell r="F865">
            <v>384.55</v>
          </cell>
          <cell r="G865">
            <v>383</v>
          </cell>
          <cell r="H865">
            <v>421.8</v>
          </cell>
          <cell r="I865">
            <v>126363</v>
          </cell>
          <cell r="J865">
            <v>50184349.75</v>
          </cell>
          <cell r="K865">
            <v>44616</v>
          </cell>
          <cell r="L865">
            <v>5147</v>
          </cell>
        </row>
        <row r="866">
          <cell r="A866" t="str">
            <v>KAJARIACER</v>
          </cell>
          <cell r="B866" t="str">
            <v>EQ</v>
          </cell>
          <cell r="C866">
            <v>1118</v>
          </cell>
          <cell r="D866">
            <v>1183.95</v>
          </cell>
          <cell r="E866">
            <v>1111.5</v>
          </cell>
          <cell r="F866">
            <v>1122.1500000000001</v>
          </cell>
          <cell r="G866">
            <v>1122</v>
          </cell>
          <cell r="H866">
            <v>1189.55</v>
          </cell>
          <cell r="I866">
            <v>159933</v>
          </cell>
          <cell r="J866">
            <v>182070780.19999999</v>
          </cell>
          <cell r="K866">
            <v>44616</v>
          </cell>
          <cell r="L866">
            <v>21400</v>
          </cell>
        </row>
        <row r="867">
          <cell r="A867" t="str">
            <v>KAKATCEM</v>
          </cell>
          <cell r="B867" t="str">
            <v>EQ</v>
          </cell>
          <cell r="C867">
            <v>214</v>
          </cell>
          <cell r="D867">
            <v>215</v>
          </cell>
          <cell r="E867">
            <v>195.1</v>
          </cell>
          <cell r="F867">
            <v>200.2</v>
          </cell>
          <cell r="G867">
            <v>199</v>
          </cell>
          <cell r="H867">
            <v>219.9</v>
          </cell>
          <cell r="I867">
            <v>29869</v>
          </cell>
          <cell r="J867">
            <v>6194571.6500000004</v>
          </cell>
          <cell r="K867">
            <v>44616</v>
          </cell>
          <cell r="L867">
            <v>1014</v>
          </cell>
        </row>
        <row r="868">
          <cell r="A868" t="str">
            <v>KALPATPOWR</v>
          </cell>
          <cell r="B868" t="str">
            <v>EQ</v>
          </cell>
          <cell r="C868">
            <v>396.95</v>
          </cell>
          <cell r="D868">
            <v>401.75</v>
          </cell>
          <cell r="E868">
            <v>345</v>
          </cell>
          <cell r="F868">
            <v>390.75</v>
          </cell>
          <cell r="G868">
            <v>389</v>
          </cell>
          <cell r="H868">
            <v>401</v>
          </cell>
          <cell r="I868">
            <v>406831</v>
          </cell>
          <cell r="J868">
            <v>159718616.19999999</v>
          </cell>
          <cell r="K868">
            <v>44616</v>
          </cell>
          <cell r="L868">
            <v>25646</v>
          </cell>
        </row>
        <row r="869">
          <cell r="A869" t="str">
            <v>KALYANIFRG</v>
          </cell>
          <cell r="B869" t="str">
            <v>BE</v>
          </cell>
          <cell r="C869">
            <v>193</v>
          </cell>
          <cell r="D869">
            <v>193</v>
          </cell>
          <cell r="E869">
            <v>184.3</v>
          </cell>
          <cell r="F869">
            <v>184.3</v>
          </cell>
          <cell r="G869">
            <v>184.3</v>
          </cell>
          <cell r="H869">
            <v>193.95</v>
          </cell>
          <cell r="I869">
            <v>675</v>
          </cell>
          <cell r="J869">
            <v>124964.15</v>
          </cell>
          <cell r="K869">
            <v>44616</v>
          </cell>
          <cell r="L869">
            <v>30</v>
          </cell>
        </row>
        <row r="870">
          <cell r="A870" t="str">
            <v>KALYANKJIL</v>
          </cell>
          <cell r="B870" t="str">
            <v>EQ</v>
          </cell>
          <cell r="C870">
            <v>57.8</v>
          </cell>
          <cell r="D870">
            <v>58.2</v>
          </cell>
          <cell r="E870">
            <v>55.65</v>
          </cell>
          <cell r="F870">
            <v>55.95</v>
          </cell>
          <cell r="G870">
            <v>56.35</v>
          </cell>
          <cell r="H870">
            <v>59.25</v>
          </cell>
          <cell r="I870">
            <v>1577213</v>
          </cell>
          <cell r="J870">
            <v>89953650.5</v>
          </cell>
          <cell r="K870">
            <v>44616</v>
          </cell>
          <cell r="L870">
            <v>14516</v>
          </cell>
        </row>
        <row r="871">
          <cell r="A871" t="str">
            <v>KAMATHOTEL</v>
          </cell>
          <cell r="B871" t="str">
            <v>EQ</v>
          </cell>
          <cell r="C871">
            <v>54.9</v>
          </cell>
          <cell r="D871">
            <v>55.95</v>
          </cell>
          <cell r="E871">
            <v>49.95</v>
          </cell>
          <cell r="F871">
            <v>51.25</v>
          </cell>
          <cell r="G871">
            <v>50</v>
          </cell>
          <cell r="H871">
            <v>57.4</v>
          </cell>
          <cell r="I871">
            <v>269505</v>
          </cell>
          <cell r="J871">
            <v>14295619.449999999</v>
          </cell>
          <cell r="K871">
            <v>44616</v>
          </cell>
          <cell r="L871">
            <v>4417</v>
          </cell>
        </row>
        <row r="872">
          <cell r="A872" t="str">
            <v>KAMDHENU</v>
          </cell>
          <cell r="B872" t="str">
            <v>EQ</v>
          </cell>
          <cell r="C872">
            <v>216</v>
          </cell>
          <cell r="D872">
            <v>218.6</v>
          </cell>
          <cell r="E872">
            <v>192.55</v>
          </cell>
          <cell r="F872">
            <v>196.9</v>
          </cell>
          <cell r="G872">
            <v>199.2</v>
          </cell>
          <cell r="H872">
            <v>222.5</v>
          </cell>
          <cell r="I872">
            <v>83946</v>
          </cell>
          <cell r="J872">
            <v>17274048.949999999</v>
          </cell>
          <cell r="K872">
            <v>44616</v>
          </cell>
          <cell r="L872">
            <v>3217</v>
          </cell>
        </row>
        <row r="873">
          <cell r="A873" t="str">
            <v>KANANIIND</v>
          </cell>
          <cell r="B873" t="str">
            <v>BE</v>
          </cell>
          <cell r="C873">
            <v>21.7</v>
          </cell>
          <cell r="D873">
            <v>21.7</v>
          </cell>
          <cell r="E873">
            <v>19.7</v>
          </cell>
          <cell r="F873">
            <v>20.25</v>
          </cell>
          <cell r="G873">
            <v>21.2</v>
          </cell>
          <cell r="H873">
            <v>20.7</v>
          </cell>
          <cell r="I873">
            <v>271169</v>
          </cell>
          <cell r="J873">
            <v>5642486.6500000004</v>
          </cell>
          <cell r="K873">
            <v>44616</v>
          </cell>
          <cell r="L873">
            <v>585</v>
          </cell>
        </row>
        <row r="874">
          <cell r="A874" t="str">
            <v>KANORICHEM</v>
          </cell>
          <cell r="B874" t="str">
            <v>EQ</v>
          </cell>
          <cell r="C874">
            <v>130</v>
          </cell>
          <cell r="D874">
            <v>130</v>
          </cell>
          <cell r="E874">
            <v>124.9</v>
          </cell>
          <cell r="F874">
            <v>124.9</v>
          </cell>
          <cell r="G874">
            <v>124.9</v>
          </cell>
          <cell r="H874">
            <v>131.44999999999999</v>
          </cell>
          <cell r="I874">
            <v>20280</v>
          </cell>
          <cell r="J874">
            <v>2538351.75</v>
          </cell>
          <cell r="K874">
            <v>44616</v>
          </cell>
          <cell r="L874">
            <v>196</v>
          </cell>
        </row>
        <row r="875">
          <cell r="A875" t="str">
            <v>KANPRPLA</v>
          </cell>
          <cell r="B875" t="str">
            <v>EQ</v>
          </cell>
          <cell r="C875">
            <v>122</v>
          </cell>
          <cell r="D875">
            <v>122</v>
          </cell>
          <cell r="E875">
            <v>107.1</v>
          </cell>
          <cell r="F875">
            <v>108.8</v>
          </cell>
          <cell r="G875">
            <v>109.9</v>
          </cell>
          <cell r="H875">
            <v>120.45</v>
          </cell>
          <cell r="I875">
            <v>19689</v>
          </cell>
          <cell r="J875">
            <v>2211465.85</v>
          </cell>
          <cell r="K875">
            <v>44616</v>
          </cell>
          <cell r="L875">
            <v>811</v>
          </cell>
        </row>
        <row r="876">
          <cell r="A876" t="str">
            <v>KANSAINER</v>
          </cell>
          <cell r="B876" t="str">
            <v>EQ</v>
          </cell>
          <cell r="C876">
            <v>460</v>
          </cell>
          <cell r="D876">
            <v>463.8</v>
          </cell>
          <cell r="E876">
            <v>440</v>
          </cell>
          <cell r="F876">
            <v>453.4</v>
          </cell>
          <cell r="G876">
            <v>454.95</v>
          </cell>
          <cell r="H876">
            <v>464.1</v>
          </cell>
          <cell r="I876">
            <v>483547</v>
          </cell>
          <cell r="J876">
            <v>218760106.30000001</v>
          </cell>
          <cell r="K876">
            <v>44616</v>
          </cell>
          <cell r="L876">
            <v>16636</v>
          </cell>
        </row>
        <row r="877">
          <cell r="A877" t="str">
            <v>KAPSTON</v>
          </cell>
          <cell r="B877" t="str">
            <v>BE</v>
          </cell>
          <cell r="C877">
            <v>113</v>
          </cell>
          <cell r="D877">
            <v>113</v>
          </cell>
          <cell r="E877">
            <v>106.6</v>
          </cell>
          <cell r="F877">
            <v>109.5</v>
          </cell>
          <cell r="G877">
            <v>106.75</v>
          </cell>
          <cell r="H877">
            <v>112.2</v>
          </cell>
          <cell r="I877">
            <v>1998</v>
          </cell>
          <cell r="J877">
            <v>218025</v>
          </cell>
          <cell r="K877">
            <v>44616</v>
          </cell>
          <cell r="L877">
            <v>56</v>
          </cell>
        </row>
        <row r="878">
          <cell r="A878" t="str">
            <v>KARMAENG</v>
          </cell>
          <cell r="B878" t="str">
            <v>BE</v>
          </cell>
          <cell r="C878">
            <v>28.9</v>
          </cell>
          <cell r="D878">
            <v>30.25</v>
          </cell>
          <cell r="E878">
            <v>28.75</v>
          </cell>
          <cell r="F878">
            <v>28.75</v>
          </cell>
          <cell r="G878">
            <v>28.75</v>
          </cell>
          <cell r="H878">
            <v>30.25</v>
          </cell>
          <cell r="I878">
            <v>5049</v>
          </cell>
          <cell r="J878">
            <v>146314.6</v>
          </cell>
          <cell r="K878">
            <v>44616</v>
          </cell>
          <cell r="L878">
            <v>70</v>
          </cell>
        </row>
        <row r="879">
          <cell r="A879" t="str">
            <v>KARURVYSYA</v>
          </cell>
          <cell r="B879" t="str">
            <v>EQ</v>
          </cell>
          <cell r="C879">
            <v>47.85</v>
          </cell>
          <cell r="D879">
            <v>48.35</v>
          </cell>
          <cell r="E879">
            <v>42.9</v>
          </cell>
          <cell r="F879">
            <v>43.75</v>
          </cell>
          <cell r="G879">
            <v>43.25</v>
          </cell>
          <cell r="H879">
            <v>49.05</v>
          </cell>
          <cell r="I879">
            <v>4983362</v>
          </cell>
          <cell r="J879">
            <v>228820804.44999999</v>
          </cell>
          <cell r="K879">
            <v>44616</v>
          </cell>
          <cell r="L879">
            <v>19526</v>
          </cell>
        </row>
        <row r="880">
          <cell r="A880" t="str">
            <v>KAUSHALYA</v>
          </cell>
          <cell r="B880" t="str">
            <v>BE</v>
          </cell>
          <cell r="C880">
            <v>3.55</v>
          </cell>
          <cell r="D880">
            <v>3.55</v>
          </cell>
          <cell r="E880">
            <v>3.55</v>
          </cell>
          <cell r="F880">
            <v>3.55</v>
          </cell>
          <cell r="G880">
            <v>3.55</v>
          </cell>
          <cell r="H880">
            <v>3.7</v>
          </cell>
          <cell r="I880">
            <v>11041</v>
          </cell>
          <cell r="J880">
            <v>39195.550000000003</v>
          </cell>
          <cell r="K880">
            <v>44616</v>
          </cell>
          <cell r="L880">
            <v>71</v>
          </cell>
        </row>
        <row r="881">
          <cell r="A881" t="str">
            <v>KAVVERITEL</v>
          </cell>
          <cell r="B881" t="str">
            <v>BE</v>
          </cell>
          <cell r="C881">
            <v>8.6</v>
          </cell>
          <cell r="D881">
            <v>9.5</v>
          </cell>
          <cell r="E881">
            <v>8.6</v>
          </cell>
          <cell r="F881">
            <v>8.6</v>
          </cell>
          <cell r="G881">
            <v>8.6</v>
          </cell>
          <cell r="H881">
            <v>9.0500000000000007</v>
          </cell>
          <cell r="I881">
            <v>17573</v>
          </cell>
          <cell r="J881">
            <v>151633.79999999999</v>
          </cell>
          <cell r="K881">
            <v>44616</v>
          </cell>
          <cell r="L881">
            <v>89</v>
          </cell>
        </row>
        <row r="882">
          <cell r="A882" t="str">
            <v>KAYA</v>
          </cell>
          <cell r="B882" t="str">
            <v>EQ</v>
          </cell>
          <cell r="C882">
            <v>380.1</v>
          </cell>
          <cell r="D882">
            <v>380.1</v>
          </cell>
          <cell r="E882">
            <v>344.8</v>
          </cell>
          <cell r="F882">
            <v>348.95</v>
          </cell>
          <cell r="G882">
            <v>354</v>
          </cell>
          <cell r="H882">
            <v>387.05</v>
          </cell>
          <cell r="I882">
            <v>18013</v>
          </cell>
          <cell r="J882">
            <v>6475191.4500000002</v>
          </cell>
          <cell r="K882">
            <v>44616</v>
          </cell>
          <cell r="L882">
            <v>1036</v>
          </cell>
        </row>
        <row r="883">
          <cell r="A883" t="str">
            <v>KBCGLOBAL</v>
          </cell>
          <cell r="B883" t="str">
            <v>EQ</v>
          </cell>
          <cell r="C883">
            <v>14.6</v>
          </cell>
          <cell r="D883">
            <v>14.85</v>
          </cell>
          <cell r="E883">
            <v>12.65</v>
          </cell>
          <cell r="F883">
            <v>12.8</v>
          </cell>
          <cell r="G883">
            <v>12.7</v>
          </cell>
          <cell r="H883">
            <v>15.35</v>
          </cell>
          <cell r="I883">
            <v>3900501</v>
          </cell>
          <cell r="J883">
            <v>52989323.049999997</v>
          </cell>
          <cell r="K883">
            <v>44616</v>
          </cell>
          <cell r="L883">
            <v>6356</v>
          </cell>
        </row>
        <row r="884">
          <cell r="A884" t="str">
            <v>KCP</v>
          </cell>
          <cell r="B884" t="str">
            <v>EQ</v>
          </cell>
          <cell r="C884">
            <v>109</v>
          </cell>
          <cell r="D884">
            <v>111</v>
          </cell>
          <cell r="E884">
            <v>101.35</v>
          </cell>
          <cell r="F884">
            <v>105.75</v>
          </cell>
          <cell r="G884">
            <v>105.5</v>
          </cell>
          <cell r="H884">
            <v>114.45</v>
          </cell>
          <cell r="I884">
            <v>240283</v>
          </cell>
          <cell r="J884">
            <v>25810718.199999999</v>
          </cell>
          <cell r="K884">
            <v>44616</v>
          </cell>
          <cell r="L884">
            <v>5783</v>
          </cell>
        </row>
        <row r="885">
          <cell r="A885" t="str">
            <v>KCPSUGIND</v>
          </cell>
          <cell r="B885" t="str">
            <v>EQ</v>
          </cell>
          <cell r="C885">
            <v>23.7</v>
          </cell>
          <cell r="D885">
            <v>23.7</v>
          </cell>
          <cell r="E885">
            <v>21.65</v>
          </cell>
          <cell r="F885">
            <v>22.1</v>
          </cell>
          <cell r="G885">
            <v>22.4</v>
          </cell>
          <cell r="H885">
            <v>24.4</v>
          </cell>
          <cell r="I885">
            <v>701635</v>
          </cell>
          <cell r="J885">
            <v>15833950.5</v>
          </cell>
          <cell r="K885">
            <v>44616</v>
          </cell>
          <cell r="L885">
            <v>3060</v>
          </cell>
        </row>
        <row r="886">
          <cell r="A886" t="str">
            <v>KDDL</v>
          </cell>
          <cell r="B886" t="str">
            <v>EQ</v>
          </cell>
          <cell r="C886">
            <v>818</v>
          </cell>
          <cell r="D886">
            <v>832.25</v>
          </cell>
          <cell r="E886">
            <v>762</v>
          </cell>
          <cell r="F886">
            <v>778.7</v>
          </cell>
          <cell r="G886">
            <v>766</v>
          </cell>
          <cell r="H886">
            <v>845.75</v>
          </cell>
          <cell r="I886">
            <v>23362</v>
          </cell>
          <cell r="J886">
            <v>18741609.75</v>
          </cell>
          <cell r="K886">
            <v>44616</v>
          </cell>
          <cell r="L886">
            <v>1999</v>
          </cell>
        </row>
        <row r="887">
          <cell r="A887" t="str">
            <v>KEC</v>
          </cell>
          <cell r="B887" t="str">
            <v>EQ</v>
          </cell>
          <cell r="C887">
            <v>445</v>
          </cell>
          <cell r="D887">
            <v>464</v>
          </cell>
          <cell r="E887">
            <v>418</v>
          </cell>
          <cell r="F887">
            <v>443.4</v>
          </cell>
          <cell r="G887">
            <v>446</v>
          </cell>
          <cell r="H887">
            <v>451.3</v>
          </cell>
          <cell r="I887">
            <v>288175</v>
          </cell>
          <cell r="J887">
            <v>124538240.84999999</v>
          </cell>
          <cell r="K887">
            <v>44616</v>
          </cell>
          <cell r="L887">
            <v>16078</v>
          </cell>
        </row>
        <row r="888">
          <cell r="A888" t="str">
            <v>KECL</v>
          </cell>
          <cell r="B888" t="str">
            <v>EQ</v>
          </cell>
          <cell r="C888">
            <v>21.9</v>
          </cell>
          <cell r="D888">
            <v>22</v>
          </cell>
          <cell r="E888">
            <v>21.05</v>
          </cell>
          <cell r="F888">
            <v>21.05</v>
          </cell>
          <cell r="G888">
            <v>21.05</v>
          </cell>
          <cell r="H888">
            <v>22.15</v>
          </cell>
          <cell r="I888">
            <v>45374</v>
          </cell>
          <cell r="J888">
            <v>961656.85</v>
          </cell>
          <cell r="K888">
            <v>44616</v>
          </cell>
          <cell r="L888">
            <v>704</v>
          </cell>
        </row>
        <row r="889">
          <cell r="A889" t="str">
            <v>KEERTI</v>
          </cell>
          <cell r="B889" t="str">
            <v>EQ</v>
          </cell>
          <cell r="C889">
            <v>17.899999999999999</v>
          </cell>
          <cell r="D889">
            <v>17.899999999999999</v>
          </cell>
          <cell r="E889">
            <v>16.2</v>
          </cell>
          <cell r="F889">
            <v>16.5</v>
          </cell>
          <cell r="G889">
            <v>16.75</v>
          </cell>
          <cell r="H889">
            <v>17.05</v>
          </cell>
          <cell r="I889">
            <v>51705</v>
          </cell>
          <cell r="J889">
            <v>908773.55</v>
          </cell>
          <cell r="K889">
            <v>44616</v>
          </cell>
          <cell r="L889">
            <v>238</v>
          </cell>
        </row>
        <row r="890">
          <cell r="A890" t="str">
            <v>KEI</v>
          </cell>
          <cell r="B890" t="str">
            <v>EQ</v>
          </cell>
          <cell r="C890">
            <v>1011.1</v>
          </cell>
          <cell r="D890">
            <v>1021.1</v>
          </cell>
          <cell r="E890">
            <v>980</v>
          </cell>
          <cell r="F890">
            <v>993.4</v>
          </cell>
          <cell r="G890">
            <v>980</v>
          </cell>
          <cell r="H890">
            <v>1034.5999999999999</v>
          </cell>
          <cell r="I890">
            <v>281686</v>
          </cell>
          <cell r="J890">
            <v>281613528.25</v>
          </cell>
          <cell r="K890">
            <v>44616</v>
          </cell>
          <cell r="L890">
            <v>15872</v>
          </cell>
        </row>
        <row r="891">
          <cell r="A891" t="str">
            <v>KELLTONTEC</v>
          </cell>
          <cell r="B891" t="str">
            <v>EQ</v>
          </cell>
          <cell r="C891">
            <v>81.45</v>
          </cell>
          <cell r="D891">
            <v>83.9</v>
          </cell>
          <cell r="E891">
            <v>81.45</v>
          </cell>
          <cell r="F891">
            <v>81.45</v>
          </cell>
          <cell r="G891">
            <v>81.45</v>
          </cell>
          <cell r="H891">
            <v>85.7</v>
          </cell>
          <cell r="I891">
            <v>826916</v>
          </cell>
          <cell r="J891">
            <v>67609522.200000003</v>
          </cell>
          <cell r="K891">
            <v>44616</v>
          </cell>
          <cell r="L891">
            <v>5794</v>
          </cell>
        </row>
        <row r="892">
          <cell r="A892" t="str">
            <v>KENNAMET</v>
          </cell>
          <cell r="B892" t="str">
            <v>EQ</v>
          </cell>
          <cell r="C892">
            <v>1810.05</v>
          </cell>
          <cell r="D892">
            <v>1875</v>
          </cell>
          <cell r="E892">
            <v>1733.9</v>
          </cell>
          <cell r="F892">
            <v>1757.45</v>
          </cell>
          <cell r="G892">
            <v>1780</v>
          </cell>
          <cell r="H892">
            <v>1884.8</v>
          </cell>
          <cell r="I892">
            <v>17661</v>
          </cell>
          <cell r="J892">
            <v>31835680.699999999</v>
          </cell>
          <cell r="K892">
            <v>44616</v>
          </cell>
          <cell r="L892">
            <v>4216</v>
          </cell>
        </row>
        <row r="893">
          <cell r="A893" t="str">
            <v>KERNEX</v>
          </cell>
          <cell r="B893" t="str">
            <v>BE</v>
          </cell>
          <cell r="C893">
            <v>100</v>
          </cell>
          <cell r="D893">
            <v>100.05</v>
          </cell>
          <cell r="E893">
            <v>99.65</v>
          </cell>
          <cell r="F893">
            <v>99.65</v>
          </cell>
          <cell r="G893">
            <v>99.65</v>
          </cell>
          <cell r="H893">
            <v>104.85</v>
          </cell>
          <cell r="I893">
            <v>5194</v>
          </cell>
          <cell r="J893">
            <v>518377.75</v>
          </cell>
          <cell r="K893">
            <v>44616</v>
          </cell>
          <cell r="L893">
            <v>39</v>
          </cell>
        </row>
        <row r="894">
          <cell r="A894" t="str">
            <v>KESORAMIND</v>
          </cell>
          <cell r="B894" t="str">
            <v>EQ</v>
          </cell>
          <cell r="C894">
            <v>54.4</v>
          </cell>
          <cell r="D894">
            <v>54.4</v>
          </cell>
          <cell r="E894">
            <v>49.1</v>
          </cell>
          <cell r="F894">
            <v>49.5</v>
          </cell>
          <cell r="G894">
            <v>49.95</v>
          </cell>
          <cell r="H894">
            <v>55.85</v>
          </cell>
          <cell r="I894">
            <v>1078468</v>
          </cell>
          <cell r="J894">
            <v>55141679.100000001</v>
          </cell>
          <cell r="K894">
            <v>44616</v>
          </cell>
          <cell r="L894">
            <v>7104</v>
          </cell>
        </row>
        <row r="895">
          <cell r="A895" t="str">
            <v>KEYFINSERV</v>
          </cell>
          <cell r="B895" t="str">
            <v>EQ</v>
          </cell>
          <cell r="C895">
            <v>122</v>
          </cell>
          <cell r="D895">
            <v>122</v>
          </cell>
          <cell r="E895">
            <v>116.15</v>
          </cell>
          <cell r="F895">
            <v>116.15</v>
          </cell>
          <cell r="G895">
            <v>116.15</v>
          </cell>
          <cell r="H895">
            <v>129.05000000000001</v>
          </cell>
          <cell r="I895">
            <v>32349</v>
          </cell>
          <cell r="J895">
            <v>3819849.25</v>
          </cell>
          <cell r="K895">
            <v>44616</v>
          </cell>
          <cell r="L895">
            <v>458</v>
          </cell>
        </row>
        <row r="896">
          <cell r="A896" t="str">
            <v>KHADIM</v>
          </cell>
          <cell r="B896" t="str">
            <v>EQ</v>
          </cell>
          <cell r="C896">
            <v>244.8</v>
          </cell>
          <cell r="D896">
            <v>244.8</v>
          </cell>
          <cell r="E896">
            <v>224.6</v>
          </cell>
          <cell r="F896">
            <v>225.8</v>
          </cell>
          <cell r="G896">
            <v>224.8</v>
          </cell>
          <cell r="H896">
            <v>249.55</v>
          </cell>
          <cell r="I896">
            <v>63734</v>
          </cell>
          <cell r="J896">
            <v>14976417.800000001</v>
          </cell>
          <cell r="K896">
            <v>44616</v>
          </cell>
          <cell r="L896">
            <v>2357</v>
          </cell>
        </row>
        <row r="897">
          <cell r="A897" t="str">
            <v>KHAICHEM</v>
          </cell>
          <cell r="B897" t="str">
            <v>EQ</v>
          </cell>
          <cell r="C897">
            <v>96.5</v>
          </cell>
          <cell r="D897">
            <v>100</v>
          </cell>
          <cell r="E897">
            <v>91.05</v>
          </cell>
          <cell r="F897">
            <v>91.05</v>
          </cell>
          <cell r="G897">
            <v>91.05</v>
          </cell>
          <cell r="H897">
            <v>101.15</v>
          </cell>
          <cell r="I897">
            <v>320653</v>
          </cell>
          <cell r="J897">
            <v>30462813.100000001</v>
          </cell>
          <cell r="K897">
            <v>44616</v>
          </cell>
          <cell r="L897">
            <v>5209</v>
          </cell>
        </row>
        <row r="898">
          <cell r="A898" t="str">
            <v>KHAITANLTD</v>
          </cell>
          <cell r="B898" t="str">
            <v>BE</v>
          </cell>
          <cell r="C898">
            <v>35.049999999999997</v>
          </cell>
          <cell r="D898">
            <v>36.799999999999997</v>
          </cell>
          <cell r="E898">
            <v>34.65</v>
          </cell>
          <cell r="F898">
            <v>35.85</v>
          </cell>
          <cell r="G898">
            <v>35.85</v>
          </cell>
          <cell r="H898">
            <v>36.450000000000003</v>
          </cell>
          <cell r="I898">
            <v>5402</v>
          </cell>
          <cell r="J898">
            <v>190162.55</v>
          </cell>
          <cell r="K898">
            <v>44616</v>
          </cell>
          <cell r="L898">
            <v>48</v>
          </cell>
        </row>
        <row r="899">
          <cell r="A899" t="str">
            <v>KHANDSE</v>
          </cell>
          <cell r="B899" t="str">
            <v>BE</v>
          </cell>
          <cell r="C899">
            <v>19.899999999999999</v>
          </cell>
          <cell r="D899">
            <v>21.15</v>
          </cell>
          <cell r="E899">
            <v>19.5</v>
          </cell>
          <cell r="F899">
            <v>20.65</v>
          </cell>
          <cell r="G899">
            <v>20.65</v>
          </cell>
          <cell r="H899">
            <v>20.5</v>
          </cell>
          <cell r="I899">
            <v>3502</v>
          </cell>
          <cell r="J899">
            <v>71128.600000000006</v>
          </cell>
          <cell r="K899">
            <v>44616</v>
          </cell>
          <cell r="L899">
            <v>39</v>
          </cell>
        </row>
        <row r="900">
          <cell r="A900" t="str">
            <v>KICL</v>
          </cell>
          <cell r="B900" t="str">
            <v>EQ</v>
          </cell>
          <cell r="C900">
            <v>1681.35</v>
          </cell>
          <cell r="D900">
            <v>1690</v>
          </cell>
          <cell r="E900">
            <v>1595.8</v>
          </cell>
          <cell r="F900">
            <v>1602.25</v>
          </cell>
          <cell r="G900">
            <v>1596</v>
          </cell>
          <cell r="H900">
            <v>1662.85</v>
          </cell>
          <cell r="I900">
            <v>876</v>
          </cell>
          <cell r="J900">
            <v>1425767.9</v>
          </cell>
          <cell r="K900">
            <v>44616</v>
          </cell>
          <cell r="L900">
            <v>277</v>
          </cell>
        </row>
        <row r="901">
          <cell r="A901" t="str">
            <v>KILITCH</v>
          </cell>
          <cell r="B901" t="str">
            <v>BE</v>
          </cell>
          <cell r="C901">
            <v>168.1</v>
          </cell>
          <cell r="D901">
            <v>173.5</v>
          </cell>
          <cell r="E901">
            <v>167.75</v>
          </cell>
          <cell r="F901">
            <v>167.95</v>
          </cell>
          <cell r="G901">
            <v>167.75</v>
          </cell>
          <cell r="H901">
            <v>176.55</v>
          </cell>
          <cell r="I901">
            <v>6767</v>
          </cell>
          <cell r="J901">
            <v>1138899.8</v>
          </cell>
          <cell r="K901">
            <v>44616</v>
          </cell>
          <cell r="L901">
            <v>100</v>
          </cell>
        </row>
        <row r="902">
          <cell r="A902" t="str">
            <v>KIMS</v>
          </cell>
          <cell r="B902" t="str">
            <v>EQ</v>
          </cell>
          <cell r="C902">
            <v>1189.75</v>
          </cell>
          <cell r="D902">
            <v>1234.3499999999999</v>
          </cell>
          <cell r="E902">
            <v>1175</v>
          </cell>
          <cell r="F902">
            <v>1206.55</v>
          </cell>
          <cell r="G902">
            <v>1187</v>
          </cell>
          <cell r="H902">
            <v>1220.05</v>
          </cell>
          <cell r="I902">
            <v>156424</v>
          </cell>
          <cell r="J902">
            <v>189457408.44999999</v>
          </cell>
          <cell r="K902">
            <v>44616</v>
          </cell>
          <cell r="L902">
            <v>16417</v>
          </cell>
        </row>
        <row r="903">
          <cell r="A903" t="str">
            <v>KINGFA</v>
          </cell>
          <cell r="B903" t="str">
            <v>EQ</v>
          </cell>
          <cell r="C903">
            <v>1169</v>
          </cell>
          <cell r="D903">
            <v>1169</v>
          </cell>
          <cell r="E903">
            <v>1052.9000000000001</v>
          </cell>
          <cell r="F903">
            <v>1076.0999999999999</v>
          </cell>
          <cell r="G903">
            <v>1074.9000000000001</v>
          </cell>
          <cell r="H903">
            <v>1176.2</v>
          </cell>
          <cell r="I903">
            <v>12638</v>
          </cell>
          <cell r="J903">
            <v>13866581.1</v>
          </cell>
          <cell r="K903">
            <v>44616</v>
          </cell>
          <cell r="L903">
            <v>1439</v>
          </cell>
        </row>
        <row r="904">
          <cell r="A904" t="str">
            <v>KIOCL</v>
          </cell>
          <cell r="B904" t="str">
            <v>EQ</v>
          </cell>
          <cell r="C904">
            <v>210</v>
          </cell>
          <cell r="D904">
            <v>220.95</v>
          </cell>
          <cell r="E904">
            <v>191</v>
          </cell>
          <cell r="F904">
            <v>194.8</v>
          </cell>
          <cell r="G904">
            <v>194.7</v>
          </cell>
          <cell r="H904">
            <v>225.6</v>
          </cell>
          <cell r="I904">
            <v>253962</v>
          </cell>
          <cell r="J904">
            <v>52702142</v>
          </cell>
          <cell r="K904">
            <v>44616</v>
          </cell>
          <cell r="L904">
            <v>7882</v>
          </cell>
        </row>
        <row r="905">
          <cell r="A905" t="str">
            <v>KIRIINDUS</v>
          </cell>
          <cell r="B905" t="str">
            <v>EQ</v>
          </cell>
          <cell r="C905">
            <v>450</v>
          </cell>
          <cell r="D905">
            <v>463.95</v>
          </cell>
          <cell r="E905">
            <v>435</v>
          </cell>
          <cell r="F905">
            <v>440.05</v>
          </cell>
          <cell r="G905">
            <v>438.7</v>
          </cell>
          <cell r="H905">
            <v>476.8</v>
          </cell>
          <cell r="I905">
            <v>183063</v>
          </cell>
          <cell r="J905">
            <v>82185612.650000006</v>
          </cell>
          <cell r="K905">
            <v>44616</v>
          </cell>
          <cell r="L905">
            <v>7506</v>
          </cell>
        </row>
        <row r="906">
          <cell r="A906" t="str">
            <v>KIRLFER</v>
          </cell>
          <cell r="B906" t="str">
            <v>EQ</v>
          </cell>
          <cell r="C906">
            <v>191</v>
          </cell>
          <cell r="D906">
            <v>198.15</v>
          </cell>
          <cell r="E906">
            <v>185.05</v>
          </cell>
          <cell r="F906">
            <v>187.1</v>
          </cell>
          <cell r="G906">
            <v>190.05</v>
          </cell>
          <cell r="H906">
            <v>202.55</v>
          </cell>
          <cell r="I906">
            <v>364868</v>
          </cell>
          <cell r="J906">
            <v>70497219.200000003</v>
          </cell>
          <cell r="K906">
            <v>44616</v>
          </cell>
          <cell r="L906">
            <v>7255</v>
          </cell>
        </row>
        <row r="907">
          <cell r="A907" t="str">
            <v>KIRLOSBROS</v>
          </cell>
          <cell r="B907" t="str">
            <v>EQ</v>
          </cell>
          <cell r="C907">
            <v>310</v>
          </cell>
          <cell r="D907">
            <v>318.05</v>
          </cell>
          <cell r="E907">
            <v>300.8</v>
          </cell>
          <cell r="F907">
            <v>303.39999999999998</v>
          </cell>
          <cell r="G907">
            <v>305</v>
          </cell>
          <cell r="H907">
            <v>313.45</v>
          </cell>
          <cell r="I907">
            <v>56829</v>
          </cell>
          <cell r="J907">
            <v>17309842.350000001</v>
          </cell>
          <cell r="K907">
            <v>44616</v>
          </cell>
          <cell r="L907">
            <v>986</v>
          </cell>
        </row>
        <row r="908">
          <cell r="A908" t="str">
            <v>KIRLOSENG</v>
          </cell>
          <cell r="B908" t="str">
            <v>EQ</v>
          </cell>
          <cell r="C908">
            <v>130</v>
          </cell>
          <cell r="D908">
            <v>131.19999999999999</v>
          </cell>
          <cell r="E908">
            <v>125</v>
          </cell>
          <cell r="F908">
            <v>125.85</v>
          </cell>
          <cell r="G908">
            <v>127.45</v>
          </cell>
          <cell r="H908">
            <v>134.94999999999999</v>
          </cell>
          <cell r="I908">
            <v>272173</v>
          </cell>
          <cell r="J908">
            <v>35062948.549999997</v>
          </cell>
          <cell r="K908">
            <v>44616</v>
          </cell>
          <cell r="L908">
            <v>4163</v>
          </cell>
        </row>
        <row r="909">
          <cell r="A909" t="str">
            <v>KIRLOSIND</v>
          </cell>
          <cell r="B909" t="str">
            <v>EQ</v>
          </cell>
          <cell r="C909">
            <v>1400</v>
          </cell>
          <cell r="D909">
            <v>1438.15</v>
          </cell>
          <cell r="E909">
            <v>1340</v>
          </cell>
          <cell r="F909">
            <v>1353.95</v>
          </cell>
          <cell r="G909">
            <v>1366</v>
          </cell>
          <cell r="H909">
            <v>1447.1</v>
          </cell>
          <cell r="I909">
            <v>12116</v>
          </cell>
          <cell r="J909">
            <v>16741069.050000001</v>
          </cell>
          <cell r="K909">
            <v>44616</v>
          </cell>
          <cell r="L909">
            <v>1145</v>
          </cell>
        </row>
        <row r="910">
          <cell r="A910" t="str">
            <v>KITEX</v>
          </cell>
          <cell r="B910" t="str">
            <v>EQ</v>
          </cell>
          <cell r="C910">
            <v>220</v>
          </cell>
          <cell r="D910">
            <v>227.8</v>
          </cell>
          <cell r="E910">
            <v>202.3</v>
          </cell>
          <cell r="F910">
            <v>205.95</v>
          </cell>
          <cell r="G910">
            <v>206.8</v>
          </cell>
          <cell r="H910">
            <v>232.3</v>
          </cell>
          <cell r="I910">
            <v>767696</v>
          </cell>
          <cell r="J910">
            <v>164054479</v>
          </cell>
          <cell r="K910">
            <v>44616</v>
          </cell>
          <cell r="L910">
            <v>15453</v>
          </cell>
        </row>
        <row r="911">
          <cell r="A911" t="str">
            <v>KKCL</v>
          </cell>
          <cell r="B911" t="str">
            <v>EQ</v>
          </cell>
          <cell r="C911">
            <v>189.9</v>
          </cell>
          <cell r="D911">
            <v>195.95</v>
          </cell>
          <cell r="E911">
            <v>187.55</v>
          </cell>
          <cell r="F911">
            <v>189.05</v>
          </cell>
          <cell r="G911">
            <v>189</v>
          </cell>
          <cell r="H911">
            <v>196.25</v>
          </cell>
          <cell r="I911">
            <v>123999</v>
          </cell>
          <cell r="J911">
            <v>23595112.25</v>
          </cell>
          <cell r="K911">
            <v>44616</v>
          </cell>
          <cell r="L911">
            <v>5243</v>
          </cell>
        </row>
        <row r="912">
          <cell r="A912" t="str">
            <v>KMSUGAR</v>
          </cell>
          <cell r="B912" t="str">
            <v>EQ</v>
          </cell>
          <cell r="C912">
            <v>26.15</v>
          </cell>
          <cell r="D912">
            <v>27.6</v>
          </cell>
          <cell r="E912">
            <v>25</v>
          </cell>
          <cell r="F912">
            <v>25.35</v>
          </cell>
          <cell r="G912">
            <v>25.45</v>
          </cell>
          <cell r="H912">
            <v>28.4</v>
          </cell>
          <cell r="I912">
            <v>711834</v>
          </cell>
          <cell r="J912">
            <v>18707008.5</v>
          </cell>
          <cell r="K912">
            <v>44616</v>
          </cell>
          <cell r="L912">
            <v>4024</v>
          </cell>
        </row>
        <row r="913">
          <cell r="A913" t="str">
            <v>KNRCON</v>
          </cell>
          <cell r="B913" t="str">
            <v>EQ</v>
          </cell>
          <cell r="C913">
            <v>296</v>
          </cell>
          <cell r="D913">
            <v>305.35000000000002</v>
          </cell>
          <cell r="E913">
            <v>292.60000000000002</v>
          </cell>
          <cell r="F913">
            <v>295.89999999999998</v>
          </cell>
          <cell r="G913">
            <v>297.5</v>
          </cell>
          <cell r="H913">
            <v>305.7</v>
          </cell>
          <cell r="I913">
            <v>488214</v>
          </cell>
          <cell r="J913">
            <v>145559568.05000001</v>
          </cell>
          <cell r="K913">
            <v>44616</v>
          </cell>
          <cell r="L913">
            <v>15612</v>
          </cell>
        </row>
        <row r="914">
          <cell r="A914" t="str">
            <v>KOKUYOCMLN</v>
          </cell>
          <cell r="B914" t="str">
            <v>EQ</v>
          </cell>
          <cell r="C914">
            <v>61.2</v>
          </cell>
          <cell r="D914">
            <v>63.05</v>
          </cell>
          <cell r="E914">
            <v>58</v>
          </cell>
          <cell r="F914">
            <v>58.5</v>
          </cell>
          <cell r="G914">
            <v>58.15</v>
          </cell>
          <cell r="H914">
            <v>62.9</v>
          </cell>
          <cell r="I914">
            <v>145618</v>
          </cell>
          <cell r="J914">
            <v>8766427.3000000007</v>
          </cell>
          <cell r="K914">
            <v>44616</v>
          </cell>
          <cell r="L914">
            <v>1486</v>
          </cell>
        </row>
        <row r="915">
          <cell r="A915" t="str">
            <v>KOLTEPATIL</v>
          </cell>
          <cell r="B915" t="str">
            <v>EQ</v>
          </cell>
          <cell r="C915">
            <v>270</v>
          </cell>
          <cell r="D915">
            <v>272.14999999999998</v>
          </cell>
          <cell r="E915">
            <v>246.2</v>
          </cell>
          <cell r="F915">
            <v>250.35</v>
          </cell>
          <cell r="G915">
            <v>250</v>
          </cell>
          <cell r="H915">
            <v>277.8</v>
          </cell>
          <cell r="I915">
            <v>444939</v>
          </cell>
          <cell r="J915">
            <v>115406389.40000001</v>
          </cell>
          <cell r="K915">
            <v>44616</v>
          </cell>
          <cell r="L915">
            <v>12034</v>
          </cell>
        </row>
        <row r="916">
          <cell r="A916" t="str">
            <v>KOPRAN</v>
          </cell>
          <cell r="B916" t="str">
            <v>EQ</v>
          </cell>
          <cell r="C916">
            <v>262</v>
          </cell>
          <cell r="D916">
            <v>271.14999999999998</v>
          </cell>
          <cell r="E916">
            <v>250.1</v>
          </cell>
          <cell r="F916">
            <v>251.6</v>
          </cell>
          <cell r="G916">
            <v>253</v>
          </cell>
          <cell r="H916">
            <v>273.35000000000002</v>
          </cell>
          <cell r="I916">
            <v>211468</v>
          </cell>
          <cell r="J916">
            <v>54627146.649999999</v>
          </cell>
          <cell r="K916">
            <v>44616</v>
          </cell>
          <cell r="L916">
            <v>7206</v>
          </cell>
        </row>
        <row r="917">
          <cell r="A917" t="str">
            <v>KOTAKALPHA</v>
          </cell>
          <cell r="B917" t="str">
            <v>EQ</v>
          </cell>
          <cell r="C917">
            <v>32.69</v>
          </cell>
          <cell r="D917">
            <v>32.69</v>
          </cell>
          <cell r="E917">
            <v>30</v>
          </cell>
          <cell r="F917">
            <v>30.54</v>
          </cell>
          <cell r="G917">
            <v>30.8</v>
          </cell>
          <cell r="H917">
            <v>32.049999999999997</v>
          </cell>
          <cell r="I917">
            <v>580989</v>
          </cell>
          <cell r="J917">
            <v>17884940.010000002</v>
          </cell>
          <cell r="K917">
            <v>44616</v>
          </cell>
          <cell r="L917">
            <v>1734</v>
          </cell>
        </row>
        <row r="918">
          <cell r="A918" t="str">
            <v>KOTAKBANK</v>
          </cell>
          <cell r="B918" t="str">
            <v>EQ</v>
          </cell>
          <cell r="C918">
            <v>1834.35</v>
          </cell>
          <cell r="D918">
            <v>1874.4</v>
          </cell>
          <cell r="E918">
            <v>1776.75</v>
          </cell>
          <cell r="F918">
            <v>1794.85</v>
          </cell>
          <cell r="G918">
            <v>1783</v>
          </cell>
          <cell r="H918">
            <v>1886.1</v>
          </cell>
          <cell r="I918">
            <v>4956043</v>
          </cell>
          <cell r="J918">
            <v>9047350745.25</v>
          </cell>
          <cell r="K918">
            <v>44616</v>
          </cell>
          <cell r="L918">
            <v>151914</v>
          </cell>
        </row>
        <row r="919">
          <cell r="A919" t="str">
            <v>KOTAKBKETF</v>
          </cell>
          <cell r="B919" t="str">
            <v>EQ</v>
          </cell>
          <cell r="C919">
            <v>376.4</v>
          </cell>
          <cell r="D919">
            <v>376.4</v>
          </cell>
          <cell r="E919">
            <v>354.13</v>
          </cell>
          <cell r="F919">
            <v>356.28</v>
          </cell>
          <cell r="G919">
            <v>357.02</v>
          </cell>
          <cell r="H919">
            <v>377.94</v>
          </cell>
          <cell r="I919">
            <v>773470</v>
          </cell>
          <cell r="J919">
            <v>279582209.85000002</v>
          </cell>
          <cell r="K919">
            <v>44616</v>
          </cell>
          <cell r="L919">
            <v>3043</v>
          </cell>
        </row>
        <row r="920">
          <cell r="A920" t="str">
            <v>KOTAKGOLD</v>
          </cell>
          <cell r="B920" t="str">
            <v>EQ</v>
          </cell>
          <cell r="C920">
            <v>44.28</v>
          </cell>
          <cell r="D920">
            <v>44.69</v>
          </cell>
          <cell r="E920">
            <v>43.61</v>
          </cell>
          <cell r="F920">
            <v>44.56</v>
          </cell>
          <cell r="G920">
            <v>44.67</v>
          </cell>
          <cell r="H920">
            <v>43.18</v>
          </cell>
          <cell r="I920">
            <v>1741023</v>
          </cell>
          <cell r="J920">
            <v>77026411.090000004</v>
          </cell>
          <cell r="K920">
            <v>44616</v>
          </cell>
          <cell r="L920">
            <v>3051</v>
          </cell>
        </row>
        <row r="921">
          <cell r="A921" t="str">
            <v>KOTAKIT</v>
          </cell>
          <cell r="B921" t="str">
            <v>EQ</v>
          </cell>
          <cell r="C921">
            <v>34.1</v>
          </cell>
          <cell r="D921">
            <v>34.49</v>
          </cell>
          <cell r="E921">
            <v>32.96</v>
          </cell>
          <cell r="F921">
            <v>33.22</v>
          </cell>
          <cell r="G921">
            <v>33.99</v>
          </cell>
          <cell r="H921">
            <v>34.549999999999997</v>
          </cell>
          <cell r="I921">
            <v>84154</v>
          </cell>
          <cell r="J921">
            <v>2811456.12</v>
          </cell>
          <cell r="K921">
            <v>44616</v>
          </cell>
          <cell r="L921">
            <v>835</v>
          </cell>
        </row>
        <row r="922">
          <cell r="A922" t="str">
            <v>KOTAKMID50</v>
          </cell>
          <cell r="B922" t="str">
            <v>EQ</v>
          </cell>
          <cell r="C922">
            <v>78.989999999999995</v>
          </cell>
          <cell r="D922">
            <v>78.989999999999995</v>
          </cell>
          <cell r="E922">
            <v>74.05</v>
          </cell>
          <cell r="F922">
            <v>74.510000000000005</v>
          </cell>
          <cell r="G922">
            <v>74.099999999999994</v>
          </cell>
          <cell r="H922">
            <v>79</v>
          </cell>
          <cell r="I922">
            <v>7816</v>
          </cell>
          <cell r="J922">
            <v>592801.13</v>
          </cell>
          <cell r="K922">
            <v>44616</v>
          </cell>
          <cell r="L922">
            <v>216</v>
          </cell>
        </row>
        <row r="923">
          <cell r="A923" t="str">
            <v>KOTAKNIFTY</v>
          </cell>
          <cell r="B923" t="str">
            <v>EQ</v>
          </cell>
          <cell r="C923">
            <v>180</v>
          </cell>
          <cell r="D923">
            <v>180</v>
          </cell>
          <cell r="E923">
            <v>171.73</v>
          </cell>
          <cell r="F923">
            <v>174</v>
          </cell>
          <cell r="G923">
            <v>173</v>
          </cell>
          <cell r="H923">
            <v>180.32</v>
          </cell>
          <cell r="I923">
            <v>373596</v>
          </cell>
          <cell r="J923">
            <v>65399734.799999997</v>
          </cell>
          <cell r="K923">
            <v>44616</v>
          </cell>
          <cell r="L923">
            <v>2518</v>
          </cell>
        </row>
        <row r="924">
          <cell r="A924" t="str">
            <v>KOTAKNV20</v>
          </cell>
          <cell r="B924" t="str">
            <v>EQ</v>
          </cell>
          <cell r="C924">
            <v>88.8</v>
          </cell>
          <cell r="D924">
            <v>95.3</v>
          </cell>
          <cell r="E924">
            <v>86.9</v>
          </cell>
          <cell r="F924">
            <v>92</v>
          </cell>
          <cell r="G924">
            <v>92</v>
          </cell>
          <cell r="H924">
            <v>95.45</v>
          </cell>
          <cell r="I924">
            <v>42912</v>
          </cell>
          <cell r="J924">
            <v>3990672.89</v>
          </cell>
          <cell r="K924">
            <v>44616</v>
          </cell>
          <cell r="L924">
            <v>821</v>
          </cell>
        </row>
        <row r="925">
          <cell r="A925" t="str">
            <v>KOTAKPSUBK</v>
          </cell>
          <cell r="B925" t="str">
            <v>EQ</v>
          </cell>
          <cell r="C925">
            <v>266</v>
          </cell>
          <cell r="D925">
            <v>266</v>
          </cell>
          <cell r="E925">
            <v>244.06</v>
          </cell>
          <cell r="F925">
            <v>247.62</v>
          </cell>
          <cell r="G925">
            <v>249.1</v>
          </cell>
          <cell r="H925">
            <v>270.77</v>
          </cell>
          <cell r="I925">
            <v>43636</v>
          </cell>
          <cell r="J925">
            <v>11058498.800000001</v>
          </cell>
          <cell r="K925">
            <v>44616</v>
          </cell>
          <cell r="L925">
            <v>627</v>
          </cell>
        </row>
        <row r="926">
          <cell r="A926" t="str">
            <v>KOTARISUG</v>
          </cell>
          <cell r="B926" t="str">
            <v>EQ</v>
          </cell>
          <cell r="C926">
            <v>33</v>
          </cell>
          <cell r="D926">
            <v>33.9</v>
          </cell>
          <cell r="E926">
            <v>29.8</v>
          </cell>
          <cell r="F926">
            <v>30.15</v>
          </cell>
          <cell r="G926">
            <v>30.45</v>
          </cell>
          <cell r="H926">
            <v>34.15</v>
          </cell>
          <cell r="I926">
            <v>373223</v>
          </cell>
          <cell r="J926">
            <v>11786459.9</v>
          </cell>
          <cell r="K926">
            <v>44616</v>
          </cell>
          <cell r="L926">
            <v>4434</v>
          </cell>
        </row>
        <row r="927">
          <cell r="A927" t="str">
            <v>KOTHARIPET</v>
          </cell>
          <cell r="B927" t="str">
            <v>EQ</v>
          </cell>
          <cell r="C927">
            <v>75</v>
          </cell>
          <cell r="D927">
            <v>81.400000000000006</v>
          </cell>
          <cell r="E927">
            <v>75</v>
          </cell>
          <cell r="F927">
            <v>77.05</v>
          </cell>
          <cell r="G927">
            <v>77.599999999999994</v>
          </cell>
          <cell r="H927">
            <v>83.35</v>
          </cell>
          <cell r="I927">
            <v>279479</v>
          </cell>
          <cell r="J927">
            <v>21909691.949999999</v>
          </cell>
          <cell r="K927">
            <v>44616</v>
          </cell>
          <cell r="L927">
            <v>7559</v>
          </cell>
        </row>
        <row r="928">
          <cell r="A928" t="str">
            <v>KOTHARIPRO</v>
          </cell>
          <cell r="B928" t="str">
            <v>EQ</v>
          </cell>
          <cell r="C928">
            <v>88.45</v>
          </cell>
          <cell r="D928">
            <v>88.45</v>
          </cell>
          <cell r="E928">
            <v>75.7</v>
          </cell>
          <cell r="F928">
            <v>77.650000000000006</v>
          </cell>
          <cell r="G928">
            <v>78</v>
          </cell>
          <cell r="H928">
            <v>90.25</v>
          </cell>
          <cell r="I928">
            <v>20815</v>
          </cell>
          <cell r="J928">
            <v>1688078.15</v>
          </cell>
          <cell r="K928">
            <v>44616</v>
          </cell>
          <cell r="L928">
            <v>842</v>
          </cell>
        </row>
        <row r="929">
          <cell r="A929" t="str">
            <v>KOVAI</v>
          </cell>
          <cell r="B929" t="str">
            <v>EQ</v>
          </cell>
          <cell r="C929">
            <v>1595</v>
          </cell>
          <cell r="D929">
            <v>1595</v>
          </cell>
          <cell r="E929">
            <v>1512</v>
          </cell>
          <cell r="F929">
            <v>1548.9</v>
          </cell>
          <cell r="G929">
            <v>1562.4</v>
          </cell>
          <cell r="H929">
            <v>1602.4</v>
          </cell>
          <cell r="I929">
            <v>7952</v>
          </cell>
          <cell r="J929">
            <v>12374428.550000001</v>
          </cell>
          <cell r="K929">
            <v>44616</v>
          </cell>
          <cell r="L929">
            <v>933</v>
          </cell>
        </row>
        <row r="930">
          <cell r="A930" t="str">
            <v>KPIGLOBAL</v>
          </cell>
          <cell r="B930" t="str">
            <v>EQ</v>
          </cell>
          <cell r="C930">
            <v>372.6</v>
          </cell>
          <cell r="D930">
            <v>379.5</v>
          </cell>
          <cell r="E930">
            <v>370.75</v>
          </cell>
          <cell r="F930">
            <v>370.75</v>
          </cell>
          <cell r="G930">
            <v>370.75</v>
          </cell>
          <cell r="H930">
            <v>390.25</v>
          </cell>
          <cell r="I930">
            <v>50278</v>
          </cell>
          <cell r="J930">
            <v>18688746.25</v>
          </cell>
          <cell r="K930">
            <v>44616</v>
          </cell>
          <cell r="L930">
            <v>1258</v>
          </cell>
        </row>
        <row r="931">
          <cell r="A931" t="str">
            <v>KPITTECH</v>
          </cell>
          <cell r="B931" t="str">
            <v>EQ</v>
          </cell>
          <cell r="C931">
            <v>531.54999999999995</v>
          </cell>
          <cell r="D931">
            <v>564</v>
          </cell>
          <cell r="E931">
            <v>531.54999999999995</v>
          </cell>
          <cell r="F931">
            <v>543.35</v>
          </cell>
          <cell r="G931">
            <v>547.79999999999995</v>
          </cell>
          <cell r="H931">
            <v>571.35</v>
          </cell>
          <cell r="I931">
            <v>2762058</v>
          </cell>
          <cell r="J931">
            <v>1510543096.3</v>
          </cell>
          <cell r="K931">
            <v>44616</v>
          </cell>
          <cell r="L931">
            <v>114319</v>
          </cell>
        </row>
        <row r="932">
          <cell r="A932" t="str">
            <v>KPRMILL</v>
          </cell>
          <cell r="B932" t="str">
            <v>EQ</v>
          </cell>
          <cell r="C932">
            <v>633.65</v>
          </cell>
          <cell r="D932">
            <v>642.65</v>
          </cell>
          <cell r="E932">
            <v>591.5</v>
          </cell>
          <cell r="F932">
            <v>599.6</v>
          </cell>
          <cell r="G932">
            <v>596.04999999999995</v>
          </cell>
          <cell r="H932">
            <v>654.29999999999995</v>
          </cell>
          <cell r="I932">
            <v>706937</v>
          </cell>
          <cell r="J932">
            <v>435684724.25</v>
          </cell>
          <cell r="K932">
            <v>44616</v>
          </cell>
          <cell r="L932">
            <v>36725</v>
          </cell>
        </row>
        <row r="933">
          <cell r="A933" t="str">
            <v>KRBL</v>
          </cell>
          <cell r="B933" t="str">
            <v>EQ</v>
          </cell>
          <cell r="C933">
            <v>192</v>
          </cell>
          <cell r="D933">
            <v>195.65</v>
          </cell>
          <cell r="E933">
            <v>185</v>
          </cell>
          <cell r="F933">
            <v>187.55</v>
          </cell>
          <cell r="G933">
            <v>190</v>
          </cell>
          <cell r="H933">
            <v>197.5</v>
          </cell>
          <cell r="I933">
            <v>1085197</v>
          </cell>
          <cell r="J933">
            <v>207220934.40000001</v>
          </cell>
          <cell r="K933">
            <v>44616</v>
          </cell>
          <cell r="L933">
            <v>13991</v>
          </cell>
        </row>
        <row r="934">
          <cell r="A934" t="str">
            <v>KREBSBIO</v>
          </cell>
          <cell r="B934" t="str">
            <v>EQ</v>
          </cell>
          <cell r="C934">
            <v>150.4</v>
          </cell>
          <cell r="D934">
            <v>150.4</v>
          </cell>
          <cell r="E934">
            <v>140.1</v>
          </cell>
          <cell r="F934">
            <v>140.94999999999999</v>
          </cell>
          <cell r="G934">
            <v>142</v>
          </cell>
          <cell r="H934">
            <v>154.55000000000001</v>
          </cell>
          <cell r="I934">
            <v>52433</v>
          </cell>
          <cell r="J934">
            <v>7585635.2000000002</v>
          </cell>
          <cell r="K934">
            <v>44616</v>
          </cell>
          <cell r="L934">
            <v>1882</v>
          </cell>
        </row>
        <row r="935">
          <cell r="A935" t="str">
            <v>KRIDHANINF</v>
          </cell>
          <cell r="B935" t="str">
            <v>BE</v>
          </cell>
          <cell r="C935">
            <v>5.55</v>
          </cell>
          <cell r="D935">
            <v>5.55</v>
          </cell>
          <cell r="E935">
            <v>5.55</v>
          </cell>
          <cell r="F935">
            <v>5.55</v>
          </cell>
          <cell r="G935">
            <v>5.55</v>
          </cell>
          <cell r="H935">
            <v>5.8</v>
          </cell>
          <cell r="I935">
            <v>16384</v>
          </cell>
          <cell r="J935">
            <v>90931.199999999997</v>
          </cell>
          <cell r="K935">
            <v>44616</v>
          </cell>
          <cell r="L935">
            <v>85</v>
          </cell>
        </row>
        <row r="936">
          <cell r="A936" t="str">
            <v>KRISHANA</v>
          </cell>
          <cell r="B936" t="str">
            <v>EQ</v>
          </cell>
          <cell r="C936">
            <v>168.05</v>
          </cell>
          <cell r="D936">
            <v>175.6</v>
          </cell>
          <cell r="E936">
            <v>168</v>
          </cell>
          <cell r="F936">
            <v>171.45</v>
          </cell>
          <cell r="G936">
            <v>172.5</v>
          </cell>
          <cell r="H936">
            <v>180.05</v>
          </cell>
          <cell r="I936">
            <v>18064</v>
          </cell>
          <cell r="J936">
            <v>3114640.7</v>
          </cell>
          <cell r="K936">
            <v>44616</v>
          </cell>
          <cell r="L936">
            <v>399</v>
          </cell>
        </row>
        <row r="937">
          <cell r="A937" t="str">
            <v>KRITI</v>
          </cell>
          <cell r="B937" t="str">
            <v>EQ</v>
          </cell>
          <cell r="C937">
            <v>100</v>
          </cell>
          <cell r="D937">
            <v>107.2</v>
          </cell>
          <cell r="E937">
            <v>98</v>
          </cell>
          <cell r="F937">
            <v>100.9</v>
          </cell>
          <cell r="G937">
            <v>101</v>
          </cell>
          <cell r="H937">
            <v>108</v>
          </cell>
          <cell r="I937">
            <v>107137</v>
          </cell>
          <cell r="J937">
            <v>10981140.550000001</v>
          </cell>
          <cell r="K937">
            <v>44616</v>
          </cell>
          <cell r="L937">
            <v>4228</v>
          </cell>
        </row>
        <row r="938">
          <cell r="A938" t="str">
            <v>KRSNAA</v>
          </cell>
          <cell r="B938" t="str">
            <v>EQ</v>
          </cell>
          <cell r="C938">
            <v>580</v>
          </cell>
          <cell r="D938">
            <v>587.75</v>
          </cell>
          <cell r="E938">
            <v>533.04999999999995</v>
          </cell>
          <cell r="F938">
            <v>542.70000000000005</v>
          </cell>
          <cell r="G938">
            <v>536</v>
          </cell>
          <cell r="H938">
            <v>591.9</v>
          </cell>
          <cell r="I938">
            <v>176429</v>
          </cell>
          <cell r="J938">
            <v>98393427.900000006</v>
          </cell>
          <cell r="K938">
            <v>44616</v>
          </cell>
          <cell r="L938">
            <v>9599</v>
          </cell>
        </row>
        <row r="939">
          <cell r="A939" t="str">
            <v>KSB</v>
          </cell>
          <cell r="B939" t="str">
            <v>EQ</v>
          </cell>
          <cell r="C939">
            <v>1015</v>
          </cell>
          <cell r="D939">
            <v>1027.55</v>
          </cell>
          <cell r="E939">
            <v>960</v>
          </cell>
          <cell r="F939">
            <v>967.4</v>
          </cell>
          <cell r="G939">
            <v>966</v>
          </cell>
          <cell r="H939">
            <v>1030.7</v>
          </cell>
          <cell r="I939">
            <v>76013</v>
          </cell>
          <cell r="J939">
            <v>75305909.549999997</v>
          </cell>
          <cell r="K939">
            <v>44616</v>
          </cell>
          <cell r="L939">
            <v>3096</v>
          </cell>
        </row>
        <row r="940">
          <cell r="A940" t="str">
            <v>KSCL</v>
          </cell>
          <cell r="B940" t="str">
            <v>EQ</v>
          </cell>
          <cell r="C940">
            <v>495</v>
          </cell>
          <cell r="D940">
            <v>502.35</v>
          </cell>
          <cell r="E940">
            <v>480.05</v>
          </cell>
          <cell r="F940">
            <v>484</v>
          </cell>
          <cell r="G940">
            <v>481.65</v>
          </cell>
          <cell r="H940">
            <v>506.45</v>
          </cell>
          <cell r="I940">
            <v>130747</v>
          </cell>
          <cell r="J940">
            <v>64309475.049999997</v>
          </cell>
          <cell r="K940">
            <v>44616</v>
          </cell>
          <cell r="L940">
            <v>7360</v>
          </cell>
        </row>
        <row r="941">
          <cell r="A941" t="str">
            <v>KSL</v>
          </cell>
          <cell r="B941" t="str">
            <v>EQ</v>
          </cell>
          <cell r="C941">
            <v>281</v>
          </cell>
          <cell r="D941">
            <v>281</v>
          </cell>
          <cell r="E941">
            <v>265</v>
          </cell>
          <cell r="F941">
            <v>266.7</v>
          </cell>
          <cell r="G941">
            <v>265.2</v>
          </cell>
          <cell r="H941">
            <v>284.95</v>
          </cell>
          <cell r="I941">
            <v>51394</v>
          </cell>
          <cell r="J941">
            <v>14059237.300000001</v>
          </cell>
          <cell r="K941">
            <v>44616</v>
          </cell>
          <cell r="L941">
            <v>2347</v>
          </cell>
        </row>
        <row r="942">
          <cell r="A942" t="str">
            <v>KTKBANK</v>
          </cell>
          <cell r="B942" t="str">
            <v>EQ</v>
          </cell>
          <cell r="C942">
            <v>59.95</v>
          </cell>
          <cell r="D942">
            <v>59.95</v>
          </cell>
          <cell r="E942">
            <v>56.65</v>
          </cell>
          <cell r="F942">
            <v>56.9</v>
          </cell>
          <cell r="G942">
            <v>56.7</v>
          </cell>
          <cell r="H942">
            <v>61</v>
          </cell>
          <cell r="I942">
            <v>2225422</v>
          </cell>
          <cell r="J942">
            <v>128811453</v>
          </cell>
          <cell r="K942">
            <v>44616</v>
          </cell>
          <cell r="L942">
            <v>9284</v>
          </cell>
        </row>
        <row r="943">
          <cell r="A943" t="str">
            <v>KUANTUM</v>
          </cell>
          <cell r="B943" t="str">
            <v>EQ</v>
          </cell>
          <cell r="C943">
            <v>70.099999999999994</v>
          </cell>
          <cell r="D943">
            <v>72.900000000000006</v>
          </cell>
          <cell r="E943">
            <v>63.8</v>
          </cell>
          <cell r="F943">
            <v>66.599999999999994</v>
          </cell>
          <cell r="G943">
            <v>66</v>
          </cell>
          <cell r="H943">
            <v>73.7</v>
          </cell>
          <cell r="I943">
            <v>59377</v>
          </cell>
          <cell r="J943">
            <v>4043344.05</v>
          </cell>
          <cell r="K943">
            <v>44616</v>
          </cell>
          <cell r="L943">
            <v>1125</v>
          </cell>
        </row>
        <row r="944">
          <cell r="A944" t="str">
            <v>L&amp;TFH</v>
          </cell>
          <cell r="B944" t="str">
            <v>EQ</v>
          </cell>
          <cell r="C944">
            <v>67</v>
          </cell>
          <cell r="D944">
            <v>67.900000000000006</v>
          </cell>
          <cell r="E944">
            <v>61.8</v>
          </cell>
          <cell r="F944">
            <v>62.3</v>
          </cell>
          <cell r="G944">
            <v>62.1</v>
          </cell>
          <cell r="H944">
            <v>69.75</v>
          </cell>
          <cell r="I944">
            <v>14926651</v>
          </cell>
          <cell r="J944">
            <v>962741239.64999998</v>
          </cell>
          <cell r="K944">
            <v>44616</v>
          </cell>
          <cell r="L944">
            <v>67532</v>
          </cell>
        </row>
        <row r="945">
          <cell r="A945" t="str">
            <v>LAGNAM</v>
          </cell>
          <cell r="B945" t="str">
            <v>EQ</v>
          </cell>
          <cell r="C945">
            <v>79.900000000000006</v>
          </cell>
          <cell r="D945">
            <v>83</v>
          </cell>
          <cell r="E945">
            <v>74.95</v>
          </cell>
          <cell r="F945">
            <v>75</v>
          </cell>
          <cell r="G945">
            <v>75</v>
          </cell>
          <cell r="H945">
            <v>83.25</v>
          </cell>
          <cell r="I945">
            <v>131673</v>
          </cell>
          <cell r="J945">
            <v>10101598.300000001</v>
          </cell>
          <cell r="K945">
            <v>44616</v>
          </cell>
          <cell r="L945">
            <v>1420</v>
          </cell>
        </row>
        <row r="946">
          <cell r="A946" t="str">
            <v>LALPATHLAB</v>
          </cell>
          <cell r="B946" t="str">
            <v>EQ</v>
          </cell>
          <cell r="C946">
            <v>2623</v>
          </cell>
          <cell r="D946">
            <v>2623</v>
          </cell>
          <cell r="E946">
            <v>2495</v>
          </cell>
          <cell r="F946">
            <v>2547.85</v>
          </cell>
          <cell r="G946">
            <v>2574</v>
          </cell>
          <cell r="H946">
            <v>2664.45</v>
          </cell>
          <cell r="I946">
            <v>409361</v>
          </cell>
          <cell r="J946">
            <v>1040460097.6</v>
          </cell>
          <cell r="K946">
            <v>44616</v>
          </cell>
          <cell r="L946">
            <v>39051</v>
          </cell>
        </row>
        <row r="947">
          <cell r="A947" t="str">
            <v>LAMBODHARA</v>
          </cell>
          <cell r="B947" t="str">
            <v>EQ</v>
          </cell>
          <cell r="C947">
            <v>85</v>
          </cell>
          <cell r="D947">
            <v>86.6</v>
          </cell>
          <cell r="E947">
            <v>79.45</v>
          </cell>
          <cell r="F947">
            <v>80.8</v>
          </cell>
          <cell r="G947">
            <v>79.5</v>
          </cell>
          <cell r="H947">
            <v>88.25</v>
          </cell>
          <cell r="I947">
            <v>25035</v>
          </cell>
          <cell r="J947">
            <v>2043081.15</v>
          </cell>
          <cell r="K947">
            <v>44616</v>
          </cell>
          <cell r="L947">
            <v>616</v>
          </cell>
        </row>
        <row r="948">
          <cell r="A948" t="str">
            <v>LAOPALA</v>
          </cell>
          <cell r="B948" t="str">
            <v>EQ</v>
          </cell>
          <cell r="C948">
            <v>331.25</v>
          </cell>
          <cell r="D948">
            <v>338</v>
          </cell>
          <cell r="E948">
            <v>315</v>
          </cell>
          <cell r="F948">
            <v>318.14999999999998</v>
          </cell>
          <cell r="G948">
            <v>315</v>
          </cell>
          <cell r="H948">
            <v>346.1</v>
          </cell>
          <cell r="I948">
            <v>201650</v>
          </cell>
          <cell r="J948">
            <v>65891424.649999999</v>
          </cell>
          <cell r="K948">
            <v>44616</v>
          </cell>
          <cell r="L948">
            <v>10546</v>
          </cell>
        </row>
        <row r="949">
          <cell r="A949" t="str">
            <v>LASA</v>
          </cell>
          <cell r="B949" t="str">
            <v>EQ</v>
          </cell>
          <cell r="C949">
            <v>44</v>
          </cell>
          <cell r="D949">
            <v>46.7</v>
          </cell>
          <cell r="E949">
            <v>41.25</v>
          </cell>
          <cell r="F949">
            <v>42.2</v>
          </cell>
          <cell r="G949">
            <v>42.85</v>
          </cell>
          <cell r="H949">
            <v>47.6</v>
          </cell>
          <cell r="I949">
            <v>220583</v>
          </cell>
          <cell r="J949">
            <v>9621289.3499999996</v>
          </cell>
          <cell r="K949">
            <v>44616</v>
          </cell>
          <cell r="L949">
            <v>2849</v>
          </cell>
        </row>
        <row r="950">
          <cell r="A950" t="str">
            <v>LATENTVIEW</v>
          </cell>
          <cell r="B950" t="str">
            <v>EQ</v>
          </cell>
          <cell r="C950">
            <v>390</v>
          </cell>
          <cell r="D950">
            <v>408.75</v>
          </cell>
          <cell r="E950">
            <v>368.1</v>
          </cell>
          <cell r="F950">
            <v>375.05</v>
          </cell>
          <cell r="G950">
            <v>377</v>
          </cell>
          <cell r="H950">
            <v>424.25</v>
          </cell>
          <cell r="I950">
            <v>2300890</v>
          </cell>
          <cell r="J950">
            <v>884513015.60000002</v>
          </cell>
          <cell r="K950">
            <v>44616</v>
          </cell>
          <cell r="L950">
            <v>115535</v>
          </cell>
        </row>
        <row r="951">
          <cell r="A951" t="str">
            <v>LAURUSLABS</v>
          </cell>
          <cell r="B951" t="str">
            <v>EQ</v>
          </cell>
          <cell r="C951">
            <v>520</v>
          </cell>
          <cell r="D951">
            <v>522.9</v>
          </cell>
          <cell r="E951">
            <v>496</v>
          </cell>
          <cell r="F951">
            <v>500.85</v>
          </cell>
          <cell r="G951">
            <v>499.7</v>
          </cell>
          <cell r="H951">
            <v>532</v>
          </cell>
          <cell r="I951">
            <v>4052198</v>
          </cell>
          <cell r="J951">
            <v>2046252129.5</v>
          </cell>
          <cell r="K951">
            <v>44616</v>
          </cell>
          <cell r="L951">
            <v>63684</v>
          </cell>
        </row>
        <row r="952">
          <cell r="A952" t="str">
            <v>LAXMICOT</v>
          </cell>
          <cell r="B952" t="str">
            <v>EQ</v>
          </cell>
          <cell r="C952">
            <v>24.85</v>
          </cell>
          <cell r="D952">
            <v>24.85</v>
          </cell>
          <cell r="E952">
            <v>21.5</v>
          </cell>
          <cell r="F952">
            <v>21.5</v>
          </cell>
          <cell r="G952">
            <v>21.6</v>
          </cell>
          <cell r="H952">
            <v>23.85</v>
          </cell>
          <cell r="I952">
            <v>32138</v>
          </cell>
          <cell r="J952">
            <v>709707.85</v>
          </cell>
          <cell r="K952">
            <v>44616</v>
          </cell>
          <cell r="L952">
            <v>189</v>
          </cell>
        </row>
        <row r="953">
          <cell r="A953" t="str">
            <v>LAXMIMACH</v>
          </cell>
          <cell r="B953" t="str">
            <v>EQ</v>
          </cell>
          <cell r="C953">
            <v>9501.1</v>
          </cell>
          <cell r="D953">
            <v>9680</v>
          </cell>
          <cell r="E953">
            <v>9410</v>
          </cell>
          <cell r="F953">
            <v>9615.25</v>
          </cell>
          <cell r="G953">
            <v>9575.25</v>
          </cell>
          <cell r="H953">
            <v>9888.5499999999993</v>
          </cell>
          <cell r="I953">
            <v>22322</v>
          </cell>
          <cell r="J953">
            <v>213907324.19999999</v>
          </cell>
          <cell r="K953">
            <v>44616</v>
          </cell>
          <cell r="L953">
            <v>5384</v>
          </cell>
        </row>
        <row r="954">
          <cell r="A954" t="str">
            <v>LCCINFOTEC</v>
          </cell>
          <cell r="B954" t="str">
            <v>BE</v>
          </cell>
          <cell r="C954">
            <v>3.35</v>
          </cell>
          <cell r="D954">
            <v>3.35</v>
          </cell>
          <cell r="E954">
            <v>3.35</v>
          </cell>
          <cell r="F954">
            <v>3.35</v>
          </cell>
          <cell r="G954">
            <v>3.35</v>
          </cell>
          <cell r="H954">
            <v>3.5</v>
          </cell>
          <cell r="I954">
            <v>94772</v>
          </cell>
          <cell r="J954">
            <v>317486.2</v>
          </cell>
          <cell r="K954">
            <v>44616</v>
          </cell>
          <cell r="L954">
            <v>228</v>
          </cell>
        </row>
        <row r="955">
          <cell r="A955" t="str">
            <v>LEMONTREE</v>
          </cell>
          <cell r="B955" t="str">
            <v>EQ</v>
          </cell>
          <cell r="C955">
            <v>47.05</v>
          </cell>
          <cell r="D955">
            <v>48.5</v>
          </cell>
          <cell r="E955">
            <v>45.3</v>
          </cell>
          <cell r="F955">
            <v>45.8</v>
          </cell>
          <cell r="G955">
            <v>45.7</v>
          </cell>
          <cell r="H955">
            <v>49.75</v>
          </cell>
          <cell r="I955">
            <v>6831794</v>
          </cell>
          <cell r="J955">
            <v>320931678.44999999</v>
          </cell>
          <cell r="K955">
            <v>44616</v>
          </cell>
          <cell r="L955">
            <v>24585</v>
          </cell>
        </row>
        <row r="956">
          <cell r="A956" t="str">
            <v>LFIC</v>
          </cell>
          <cell r="B956" t="str">
            <v>EQ</v>
          </cell>
          <cell r="C956">
            <v>99</v>
          </cell>
          <cell r="D956">
            <v>99</v>
          </cell>
          <cell r="E956">
            <v>91.9</v>
          </cell>
          <cell r="F956">
            <v>91.9</v>
          </cell>
          <cell r="G956">
            <v>92</v>
          </cell>
          <cell r="H956">
            <v>96.7</v>
          </cell>
          <cell r="I956">
            <v>1659</v>
          </cell>
          <cell r="J956">
            <v>157499.20000000001</v>
          </cell>
          <cell r="K956">
            <v>44616</v>
          </cell>
          <cell r="L956">
            <v>122</v>
          </cell>
        </row>
        <row r="957">
          <cell r="A957" t="str">
            <v>LGBBROSLTD</v>
          </cell>
          <cell r="B957" t="str">
            <v>EQ</v>
          </cell>
          <cell r="C957">
            <v>572.9</v>
          </cell>
          <cell r="D957">
            <v>575.9</v>
          </cell>
          <cell r="E957">
            <v>545.65</v>
          </cell>
          <cell r="F957">
            <v>549.6</v>
          </cell>
          <cell r="G957">
            <v>554</v>
          </cell>
          <cell r="H957">
            <v>591.65</v>
          </cell>
          <cell r="I957">
            <v>141953</v>
          </cell>
          <cell r="J957">
            <v>79636900.150000006</v>
          </cell>
          <cell r="K957">
            <v>44616</v>
          </cell>
          <cell r="L957">
            <v>12665</v>
          </cell>
        </row>
        <row r="958">
          <cell r="A958" t="str">
            <v>LGBFORGE</v>
          </cell>
          <cell r="B958" t="str">
            <v>BE</v>
          </cell>
          <cell r="C958">
            <v>10.25</v>
          </cell>
          <cell r="D958">
            <v>10.7</v>
          </cell>
          <cell r="E958">
            <v>9.9</v>
          </cell>
          <cell r="F958">
            <v>9.9</v>
          </cell>
          <cell r="G958">
            <v>9.9</v>
          </cell>
          <cell r="H958">
            <v>10.4</v>
          </cell>
          <cell r="I958">
            <v>180280</v>
          </cell>
          <cell r="J958">
            <v>1802668.05</v>
          </cell>
          <cell r="K958">
            <v>44616</v>
          </cell>
          <cell r="L958">
            <v>507</v>
          </cell>
        </row>
        <row r="959">
          <cell r="A959" t="str">
            <v>LIBAS</v>
          </cell>
          <cell r="B959" t="str">
            <v>EQ</v>
          </cell>
          <cell r="C959">
            <v>30.1</v>
          </cell>
          <cell r="D959">
            <v>30.1</v>
          </cell>
          <cell r="E959">
            <v>26.3</v>
          </cell>
          <cell r="F959">
            <v>27.05</v>
          </cell>
          <cell r="G959">
            <v>26.9</v>
          </cell>
          <cell r="H959">
            <v>31</v>
          </cell>
          <cell r="I959">
            <v>338926</v>
          </cell>
          <cell r="J959">
            <v>9494921.0500000007</v>
          </cell>
          <cell r="K959">
            <v>44616</v>
          </cell>
          <cell r="L959">
            <v>4130</v>
          </cell>
        </row>
        <row r="960">
          <cell r="A960" t="str">
            <v>LIBERTSHOE</v>
          </cell>
          <cell r="B960" t="str">
            <v>EQ</v>
          </cell>
          <cell r="C960">
            <v>133</v>
          </cell>
          <cell r="D960">
            <v>136.69999999999999</v>
          </cell>
          <cell r="E960">
            <v>124.05</v>
          </cell>
          <cell r="F960">
            <v>125.9</v>
          </cell>
          <cell r="G960">
            <v>126.75</v>
          </cell>
          <cell r="H960">
            <v>139.69999999999999</v>
          </cell>
          <cell r="I960">
            <v>102115</v>
          </cell>
          <cell r="J960">
            <v>13326544.449999999</v>
          </cell>
          <cell r="K960">
            <v>44616</v>
          </cell>
          <cell r="L960">
            <v>2602</v>
          </cell>
        </row>
        <row r="961">
          <cell r="A961" t="str">
            <v>LICHSGFIN</v>
          </cell>
          <cell r="B961" t="str">
            <v>EQ</v>
          </cell>
          <cell r="C961">
            <v>352.2</v>
          </cell>
          <cell r="D961">
            <v>354.75</v>
          </cell>
          <cell r="E961">
            <v>328.1</v>
          </cell>
          <cell r="F961">
            <v>330.1</v>
          </cell>
          <cell r="G961">
            <v>329.6</v>
          </cell>
          <cell r="H961">
            <v>363.05</v>
          </cell>
          <cell r="I961">
            <v>6765144</v>
          </cell>
          <cell r="J961">
            <v>2301110023.0500002</v>
          </cell>
          <cell r="K961">
            <v>44616</v>
          </cell>
          <cell r="L961">
            <v>93219</v>
          </cell>
        </row>
        <row r="962">
          <cell r="A962" t="str">
            <v>LICNETFGSC</v>
          </cell>
          <cell r="B962" t="str">
            <v>EQ</v>
          </cell>
          <cell r="C962">
            <v>22.22</v>
          </cell>
          <cell r="D962">
            <v>22.71</v>
          </cell>
          <cell r="E962">
            <v>21.9</v>
          </cell>
          <cell r="F962">
            <v>22.12</v>
          </cell>
          <cell r="G962">
            <v>21.9</v>
          </cell>
          <cell r="H962">
            <v>22.22</v>
          </cell>
          <cell r="I962">
            <v>12422</v>
          </cell>
          <cell r="J962">
            <v>273564.79999999999</v>
          </cell>
          <cell r="K962">
            <v>44616</v>
          </cell>
          <cell r="L962">
            <v>225</v>
          </cell>
        </row>
        <row r="963">
          <cell r="A963" t="str">
            <v>LICNETFN50</v>
          </cell>
          <cell r="B963" t="str">
            <v>EQ</v>
          </cell>
          <cell r="C963">
            <v>184.05</v>
          </cell>
          <cell r="D963">
            <v>184.25</v>
          </cell>
          <cell r="E963">
            <v>174</v>
          </cell>
          <cell r="F963">
            <v>175.56</v>
          </cell>
          <cell r="G963">
            <v>174</v>
          </cell>
          <cell r="H963">
            <v>184.25</v>
          </cell>
          <cell r="I963">
            <v>7754</v>
          </cell>
          <cell r="J963">
            <v>1383754.02</v>
          </cell>
          <cell r="K963">
            <v>44616</v>
          </cell>
          <cell r="L963">
            <v>245</v>
          </cell>
        </row>
        <row r="964">
          <cell r="A964" t="str">
            <v>LICNETFSEN</v>
          </cell>
          <cell r="B964" t="str">
            <v>EQ</v>
          </cell>
          <cell r="C964">
            <v>625.85</v>
          </cell>
          <cell r="D964">
            <v>625.85</v>
          </cell>
          <cell r="E964">
            <v>585.37</v>
          </cell>
          <cell r="F964">
            <v>590.16</v>
          </cell>
          <cell r="G964">
            <v>589.4</v>
          </cell>
          <cell r="H964">
            <v>613.54</v>
          </cell>
          <cell r="I964">
            <v>1268</v>
          </cell>
          <cell r="J964">
            <v>758566.27</v>
          </cell>
          <cell r="K964">
            <v>44616</v>
          </cell>
          <cell r="L964">
            <v>101</v>
          </cell>
        </row>
        <row r="965">
          <cell r="A965" t="str">
            <v>LICNFNHGP</v>
          </cell>
          <cell r="B965" t="str">
            <v>EQ</v>
          </cell>
          <cell r="C965">
            <v>185.98</v>
          </cell>
          <cell r="D965">
            <v>186.1</v>
          </cell>
          <cell r="E965">
            <v>174.75</v>
          </cell>
          <cell r="F965">
            <v>178.07</v>
          </cell>
          <cell r="G965">
            <v>178.5</v>
          </cell>
          <cell r="H965">
            <v>182.99</v>
          </cell>
          <cell r="I965">
            <v>10668</v>
          </cell>
          <cell r="J965">
            <v>1894247.01</v>
          </cell>
          <cell r="K965">
            <v>44616</v>
          </cell>
          <cell r="L965">
            <v>194</v>
          </cell>
        </row>
        <row r="966">
          <cell r="A966" t="str">
            <v>LIKHITHA</v>
          </cell>
          <cell r="B966" t="str">
            <v>EQ</v>
          </cell>
          <cell r="C966">
            <v>294</v>
          </cell>
          <cell r="D966">
            <v>302.85000000000002</v>
          </cell>
          <cell r="E966">
            <v>280</v>
          </cell>
          <cell r="F966">
            <v>280.60000000000002</v>
          </cell>
          <cell r="G966">
            <v>281</v>
          </cell>
          <cell r="H966">
            <v>307.45</v>
          </cell>
          <cell r="I966">
            <v>62276</v>
          </cell>
          <cell r="J966">
            <v>17960586.050000001</v>
          </cell>
          <cell r="K966">
            <v>44616</v>
          </cell>
          <cell r="L966">
            <v>3188</v>
          </cell>
        </row>
        <row r="967">
          <cell r="A967" t="str">
            <v>LINC</v>
          </cell>
          <cell r="B967" t="str">
            <v>EQ</v>
          </cell>
          <cell r="C967">
            <v>279</v>
          </cell>
          <cell r="D967">
            <v>286.45</v>
          </cell>
          <cell r="E967">
            <v>255</v>
          </cell>
          <cell r="F967">
            <v>260.39999999999998</v>
          </cell>
          <cell r="G967">
            <v>263</v>
          </cell>
          <cell r="H967">
            <v>288.89999999999998</v>
          </cell>
          <cell r="I967">
            <v>19318</v>
          </cell>
          <cell r="J967">
            <v>5247716.75</v>
          </cell>
          <cell r="K967">
            <v>44616</v>
          </cell>
          <cell r="L967">
            <v>1162</v>
          </cell>
        </row>
        <row r="968">
          <cell r="A968" t="str">
            <v>LINCOLN</v>
          </cell>
          <cell r="B968" t="str">
            <v>EQ</v>
          </cell>
          <cell r="C968">
            <v>296.89999999999998</v>
          </cell>
          <cell r="D968">
            <v>308.64999999999998</v>
          </cell>
          <cell r="E968">
            <v>286</v>
          </cell>
          <cell r="F968">
            <v>288.39999999999998</v>
          </cell>
          <cell r="G968">
            <v>289.95</v>
          </cell>
          <cell r="H968">
            <v>301.85000000000002</v>
          </cell>
          <cell r="I968">
            <v>98856</v>
          </cell>
          <cell r="J968">
            <v>29253320.649999999</v>
          </cell>
          <cell r="K968">
            <v>44616</v>
          </cell>
          <cell r="L968">
            <v>6726</v>
          </cell>
        </row>
        <row r="969">
          <cell r="A969" t="str">
            <v>LINDEINDIA</v>
          </cell>
          <cell r="B969" t="str">
            <v>EQ</v>
          </cell>
          <cell r="C969">
            <v>2735.05</v>
          </cell>
          <cell r="D969">
            <v>2816.65</v>
          </cell>
          <cell r="E969">
            <v>2640.1</v>
          </cell>
          <cell r="F969">
            <v>2687.35</v>
          </cell>
          <cell r="G969">
            <v>2649.9</v>
          </cell>
          <cell r="H969">
            <v>2825.85</v>
          </cell>
          <cell r="I969">
            <v>322474</v>
          </cell>
          <cell r="J969">
            <v>882973386.5</v>
          </cell>
          <cell r="K969">
            <v>44616</v>
          </cell>
          <cell r="L969">
            <v>26033</v>
          </cell>
        </row>
        <row r="970">
          <cell r="A970" t="str">
            <v>LIQUIDBEES</v>
          </cell>
          <cell r="B970" t="str">
            <v>EQ</v>
          </cell>
          <cell r="C970">
            <v>999.01</v>
          </cell>
          <cell r="D970">
            <v>1002.25</v>
          </cell>
          <cell r="E970">
            <v>999.01</v>
          </cell>
          <cell r="F970">
            <v>999.99</v>
          </cell>
          <cell r="G970">
            <v>1000.01</v>
          </cell>
          <cell r="H970">
            <v>1000</v>
          </cell>
          <cell r="I970">
            <v>1741657</v>
          </cell>
          <cell r="J970">
            <v>1741654242.0799999</v>
          </cell>
          <cell r="K970">
            <v>44616</v>
          </cell>
          <cell r="L970">
            <v>9377</v>
          </cell>
        </row>
        <row r="971">
          <cell r="A971" t="str">
            <v>LIQUIDETF</v>
          </cell>
          <cell r="B971" t="str">
            <v>EQ</v>
          </cell>
          <cell r="C971">
            <v>995.1</v>
          </cell>
          <cell r="D971">
            <v>1000.01</v>
          </cell>
          <cell r="E971">
            <v>990.15</v>
          </cell>
          <cell r="F971">
            <v>1000</v>
          </cell>
          <cell r="G971">
            <v>1000.01</v>
          </cell>
          <cell r="H971">
            <v>1000</v>
          </cell>
          <cell r="I971">
            <v>59497</v>
          </cell>
          <cell r="J971">
            <v>59489878.439999998</v>
          </cell>
          <cell r="K971">
            <v>44616</v>
          </cell>
          <cell r="L971">
            <v>103</v>
          </cell>
        </row>
        <row r="972">
          <cell r="A972" t="str">
            <v>LODHA</v>
          </cell>
          <cell r="B972" t="str">
            <v>EQ</v>
          </cell>
          <cell r="C972">
            <v>1101</v>
          </cell>
          <cell r="D972">
            <v>1158.8</v>
          </cell>
          <cell r="E972">
            <v>1025</v>
          </cell>
          <cell r="F972">
            <v>1054.0999999999999</v>
          </cell>
          <cell r="G972">
            <v>1050</v>
          </cell>
          <cell r="H972">
            <v>1192.3499999999999</v>
          </cell>
          <cell r="I972">
            <v>1128040</v>
          </cell>
          <cell r="J972">
            <v>1249136564.4000001</v>
          </cell>
          <cell r="K972">
            <v>44616</v>
          </cell>
          <cell r="L972">
            <v>45709</v>
          </cell>
        </row>
        <row r="973">
          <cell r="A973" t="str">
            <v>LOKESHMACH</v>
          </cell>
          <cell r="B973" t="str">
            <v>EQ</v>
          </cell>
          <cell r="C973">
            <v>68.2</v>
          </cell>
          <cell r="D973">
            <v>69.650000000000006</v>
          </cell>
          <cell r="E973">
            <v>62.05</v>
          </cell>
          <cell r="F973">
            <v>62.75</v>
          </cell>
          <cell r="G973">
            <v>62.5</v>
          </cell>
          <cell r="H973">
            <v>69.25</v>
          </cell>
          <cell r="I973">
            <v>151928</v>
          </cell>
          <cell r="J973">
            <v>9988837.9499999993</v>
          </cell>
          <cell r="K973">
            <v>44616</v>
          </cell>
          <cell r="L973">
            <v>2455</v>
          </cell>
        </row>
        <row r="974">
          <cell r="A974" t="str">
            <v>LOTUSEYE</v>
          </cell>
          <cell r="B974" t="str">
            <v>BE</v>
          </cell>
          <cell r="C974">
            <v>61</v>
          </cell>
          <cell r="D974">
            <v>61</v>
          </cell>
          <cell r="E974">
            <v>59.7</v>
          </cell>
          <cell r="F974">
            <v>59.7</v>
          </cell>
          <cell r="G974">
            <v>59.7</v>
          </cell>
          <cell r="H974">
            <v>62.8</v>
          </cell>
          <cell r="I974">
            <v>4353</v>
          </cell>
          <cell r="J974">
            <v>261597.2</v>
          </cell>
          <cell r="K974">
            <v>44616</v>
          </cell>
          <cell r="L974">
            <v>59</v>
          </cell>
        </row>
        <row r="975">
          <cell r="A975" t="str">
            <v>LOVABLE</v>
          </cell>
          <cell r="B975" t="str">
            <v>BE</v>
          </cell>
          <cell r="C975">
            <v>139</v>
          </cell>
          <cell r="D975">
            <v>139</v>
          </cell>
          <cell r="E975">
            <v>134.65</v>
          </cell>
          <cell r="F975">
            <v>134.75</v>
          </cell>
          <cell r="G975">
            <v>134.65</v>
          </cell>
          <cell r="H975">
            <v>141.69999999999999</v>
          </cell>
          <cell r="I975">
            <v>26318</v>
          </cell>
          <cell r="J975">
            <v>3559907</v>
          </cell>
          <cell r="K975">
            <v>44616</v>
          </cell>
          <cell r="L975">
            <v>412</v>
          </cell>
        </row>
        <row r="976">
          <cell r="A976" t="str">
            <v>LPDC</v>
          </cell>
          <cell r="B976" t="str">
            <v>BE</v>
          </cell>
          <cell r="C976">
            <v>7.9</v>
          </cell>
          <cell r="D976">
            <v>7.9</v>
          </cell>
          <cell r="E976">
            <v>7.65</v>
          </cell>
          <cell r="F976">
            <v>7.65</v>
          </cell>
          <cell r="G976">
            <v>7.65</v>
          </cell>
          <cell r="H976">
            <v>8.0500000000000007</v>
          </cell>
          <cell r="I976">
            <v>21168</v>
          </cell>
          <cell r="J976">
            <v>162795.04999999999</v>
          </cell>
          <cell r="K976">
            <v>44616</v>
          </cell>
          <cell r="L976">
            <v>254</v>
          </cell>
        </row>
        <row r="977">
          <cell r="A977" t="str">
            <v>LSIL</v>
          </cell>
          <cell r="B977" t="str">
            <v>BE</v>
          </cell>
          <cell r="C977">
            <v>13.3</v>
          </cell>
          <cell r="D977">
            <v>13.3</v>
          </cell>
          <cell r="E977">
            <v>13.3</v>
          </cell>
          <cell r="F977">
            <v>13.3</v>
          </cell>
          <cell r="G977">
            <v>13.3</v>
          </cell>
          <cell r="H977">
            <v>13.95</v>
          </cell>
          <cell r="I977">
            <v>531610</v>
          </cell>
          <cell r="J977">
            <v>7070413</v>
          </cell>
          <cell r="K977">
            <v>44616</v>
          </cell>
          <cell r="L977">
            <v>3328</v>
          </cell>
        </row>
        <row r="978">
          <cell r="A978" t="str">
            <v>LT</v>
          </cell>
          <cell r="B978" t="str">
            <v>EQ</v>
          </cell>
          <cell r="C978">
            <v>1783.25</v>
          </cell>
          <cell r="D978">
            <v>1800</v>
          </cell>
          <cell r="E978">
            <v>1751</v>
          </cell>
          <cell r="F978">
            <v>1757.35</v>
          </cell>
          <cell r="G978">
            <v>1757.75</v>
          </cell>
          <cell r="H978">
            <v>1820.3</v>
          </cell>
          <cell r="I978">
            <v>3616355</v>
          </cell>
          <cell r="J978">
            <v>6423797117.1999998</v>
          </cell>
          <cell r="K978">
            <v>44616</v>
          </cell>
          <cell r="L978">
            <v>217872</v>
          </cell>
        </row>
        <row r="979">
          <cell r="A979" t="str">
            <v>LTI</v>
          </cell>
          <cell r="B979" t="str">
            <v>EQ</v>
          </cell>
          <cell r="C979">
            <v>5769</v>
          </cell>
          <cell r="D979">
            <v>5787.25</v>
          </cell>
          <cell r="E979">
            <v>5580</v>
          </cell>
          <cell r="F979">
            <v>5600.95</v>
          </cell>
          <cell r="G979">
            <v>5604.95</v>
          </cell>
          <cell r="H979">
            <v>5911.8</v>
          </cell>
          <cell r="I979">
            <v>403007</v>
          </cell>
          <cell r="J979">
            <v>2282950461.25</v>
          </cell>
          <cell r="K979">
            <v>44616</v>
          </cell>
          <cell r="L979">
            <v>47837</v>
          </cell>
        </row>
        <row r="980">
          <cell r="A980" t="str">
            <v>LTTS</v>
          </cell>
          <cell r="B980" t="str">
            <v>EQ</v>
          </cell>
          <cell r="C980">
            <v>4300</v>
          </cell>
          <cell r="D980">
            <v>4362.05</v>
          </cell>
          <cell r="E980">
            <v>4241.5</v>
          </cell>
          <cell r="F980">
            <v>4290.6000000000004</v>
          </cell>
          <cell r="G980">
            <v>4310.05</v>
          </cell>
          <cell r="H980">
            <v>4455.3500000000004</v>
          </cell>
          <cell r="I980">
            <v>405302</v>
          </cell>
          <cell r="J980">
            <v>1740023017.1500001</v>
          </cell>
          <cell r="K980">
            <v>44616</v>
          </cell>
          <cell r="L980">
            <v>34438</v>
          </cell>
        </row>
        <row r="981">
          <cell r="A981" t="str">
            <v>LUMAXIND</v>
          </cell>
          <cell r="B981" t="str">
            <v>EQ</v>
          </cell>
          <cell r="C981">
            <v>1030.55</v>
          </cell>
          <cell r="D981">
            <v>1030.55</v>
          </cell>
          <cell r="E981">
            <v>959.9</v>
          </cell>
          <cell r="F981">
            <v>970.35</v>
          </cell>
          <cell r="G981">
            <v>965</v>
          </cell>
          <cell r="H981">
            <v>1030.55</v>
          </cell>
          <cell r="I981">
            <v>13924</v>
          </cell>
          <cell r="J981">
            <v>13849729.699999999</v>
          </cell>
          <cell r="K981">
            <v>44616</v>
          </cell>
          <cell r="L981">
            <v>2403</v>
          </cell>
        </row>
        <row r="982">
          <cell r="A982" t="str">
            <v>LUMAXTECH</v>
          </cell>
          <cell r="B982" t="str">
            <v>EQ</v>
          </cell>
          <cell r="C982">
            <v>169</v>
          </cell>
          <cell r="D982">
            <v>169</v>
          </cell>
          <cell r="E982">
            <v>155.6</v>
          </cell>
          <cell r="F982">
            <v>159.25</v>
          </cell>
          <cell r="G982">
            <v>157</v>
          </cell>
          <cell r="H982">
            <v>174</v>
          </cell>
          <cell r="I982">
            <v>122481</v>
          </cell>
          <cell r="J982">
            <v>19877702.550000001</v>
          </cell>
          <cell r="K982">
            <v>44616</v>
          </cell>
          <cell r="L982">
            <v>4266</v>
          </cell>
        </row>
        <row r="983">
          <cell r="A983" t="str">
            <v>LUPIN</v>
          </cell>
          <cell r="B983" t="str">
            <v>EQ</v>
          </cell>
          <cell r="C983">
            <v>740</v>
          </cell>
          <cell r="D983">
            <v>742</v>
          </cell>
          <cell r="E983">
            <v>711</v>
          </cell>
          <cell r="F983">
            <v>713.2</v>
          </cell>
          <cell r="G983">
            <v>712.9</v>
          </cell>
          <cell r="H983">
            <v>756</v>
          </cell>
          <cell r="I983">
            <v>1977871</v>
          </cell>
          <cell r="J983">
            <v>1429911410.4000001</v>
          </cell>
          <cell r="K983">
            <v>44616</v>
          </cell>
          <cell r="L983">
            <v>64647</v>
          </cell>
        </row>
        <row r="984">
          <cell r="A984" t="str">
            <v>LUXIND</v>
          </cell>
          <cell r="B984" t="str">
            <v>EQ</v>
          </cell>
          <cell r="C984">
            <v>2520.1</v>
          </cell>
          <cell r="D984">
            <v>2520.1</v>
          </cell>
          <cell r="E984">
            <v>2428.1</v>
          </cell>
          <cell r="F984">
            <v>2443.1</v>
          </cell>
          <cell r="G984">
            <v>2455</v>
          </cell>
          <cell r="H984">
            <v>2571.5</v>
          </cell>
          <cell r="I984">
            <v>61956</v>
          </cell>
          <cell r="J984">
            <v>152580333.44999999</v>
          </cell>
          <cell r="K984">
            <v>44616</v>
          </cell>
          <cell r="L984">
            <v>10455</v>
          </cell>
        </row>
        <row r="985">
          <cell r="A985" t="str">
            <v>LXCHEM</v>
          </cell>
          <cell r="B985" t="str">
            <v>EQ</v>
          </cell>
          <cell r="C985">
            <v>395</v>
          </cell>
          <cell r="D985">
            <v>402.1</v>
          </cell>
          <cell r="E985">
            <v>370.45</v>
          </cell>
          <cell r="F985">
            <v>371.8</v>
          </cell>
          <cell r="G985">
            <v>371</v>
          </cell>
          <cell r="H985">
            <v>411.6</v>
          </cell>
          <cell r="I985">
            <v>1567679</v>
          </cell>
          <cell r="J985">
            <v>603946248.5</v>
          </cell>
          <cell r="K985">
            <v>44616</v>
          </cell>
          <cell r="L985">
            <v>68242</v>
          </cell>
        </row>
        <row r="986">
          <cell r="A986" t="str">
            <v>LYKALABS</v>
          </cell>
          <cell r="B986" t="str">
            <v>BE</v>
          </cell>
          <cell r="C986">
            <v>133.30000000000001</v>
          </cell>
          <cell r="D986">
            <v>137.9</v>
          </cell>
          <cell r="E986">
            <v>133.30000000000001</v>
          </cell>
          <cell r="F986">
            <v>133.30000000000001</v>
          </cell>
          <cell r="G986">
            <v>133.30000000000001</v>
          </cell>
          <cell r="H986">
            <v>140.30000000000001</v>
          </cell>
          <cell r="I986">
            <v>63862</v>
          </cell>
          <cell r="J986">
            <v>8536283.4000000004</v>
          </cell>
          <cell r="K986">
            <v>44616</v>
          </cell>
          <cell r="L986">
            <v>263</v>
          </cell>
        </row>
        <row r="987">
          <cell r="A987" t="str">
            <v>LYPSAGEMS</v>
          </cell>
          <cell r="B987" t="str">
            <v>BE</v>
          </cell>
          <cell r="C987">
            <v>6.65</v>
          </cell>
          <cell r="D987">
            <v>6.65</v>
          </cell>
          <cell r="E987">
            <v>6.65</v>
          </cell>
          <cell r="F987">
            <v>6.65</v>
          </cell>
          <cell r="G987">
            <v>6.65</v>
          </cell>
          <cell r="H987">
            <v>6.95</v>
          </cell>
          <cell r="I987">
            <v>28735</v>
          </cell>
          <cell r="J987">
            <v>191087.75</v>
          </cell>
          <cell r="K987">
            <v>44616</v>
          </cell>
          <cell r="L987">
            <v>98</v>
          </cell>
        </row>
        <row r="988">
          <cell r="A988" t="str">
            <v>M&amp;M</v>
          </cell>
          <cell r="B988" t="str">
            <v>EQ</v>
          </cell>
          <cell r="C988">
            <v>818.1</v>
          </cell>
          <cell r="D988">
            <v>831.9</v>
          </cell>
          <cell r="E988">
            <v>790.5</v>
          </cell>
          <cell r="F988">
            <v>795.8</v>
          </cell>
          <cell r="G988">
            <v>796.6</v>
          </cell>
          <cell r="H988">
            <v>850.3</v>
          </cell>
          <cell r="I988">
            <v>5677898</v>
          </cell>
          <cell r="J988">
            <v>4596804093.0500002</v>
          </cell>
          <cell r="K988">
            <v>44616</v>
          </cell>
          <cell r="L988">
            <v>162423</v>
          </cell>
        </row>
        <row r="989">
          <cell r="A989" t="str">
            <v>M&amp;MFIN</v>
          </cell>
          <cell r="B989" t="str">
            <v>EQ</v>
          </cell>
          <cell r="C989">
            <v>149.35</v>
          </cell>
          <cell r="D989">
            <v>150.35</v>
          </cell>
          <cell r="E989">
            <v>139</v>
          </cell>
          <cell r="F989">
            <v>140.75</v>
          </cell>
          <cell r="G989">
            <v>143.65</v>
          </cell>
          <cell r="H989">
            <v>152.75</v>
          </cell>
          <cell r="I989">
            <v>10830538</v>
          </cell>
          <cell r="J989">
            <v>1554544552.1500001</v>
          </cell>
          <cell r="K989">
            <v>44616</v>
          </cell>
          <cell r="L989">
            <v>46516</v>
          </cell>
        </row>
        <row r="990">
          <cell r="A990" t="str">
            <v>MAANALU</v>
          </cell>
          <cell r="B990" t="str">
            <v>EQ</v>
          </cell>
          <cell r="C990">
            <v>109.25</v>
          </cell>
          <cell r="D990">
            <v>112.7</v>
          </cell>
          <cell r="E990">
            <v>102.35</v>
          </cell>
          <cell r="F990">
            <v>103.8</v>
          </cell>
          <cell r="G990">
            <v>102.65</v>
          </cell>
          <cell r="H990">
            <v>113.55</v>
          </cell>
          <cell r="I990">
            <v>52214</v>
          </cell>
          <cell r="J990">
            <v>5590900.1500000004</v>
          </cell>
          <cell r="K990">
            <v>44616</v>
          </cell>
          <cell r="L990">
            <v>2709</v>
          </cell>
        </row>
        <row r="991">
          <cell r="A991" t="str">
            <v>MACPOWER</v>
          </cell>
          <cell r="B991" t="str">
            <v>EQ</v>
          </cell>
          <cell r="C991">
            <v>197</v>
          </cell>
          <cell r="D991">
            <v>214.4</v>
          </cell>
          <cell r="E991">
            <v>195</v>
          </cell>
          <cell r="F991">
            <v>199.8</v>
          </cell>
          <cell r="G991">
            <v>200</v>
          </cell>
          <cell r="H991">
            <v>212.1</v>
          </cell>
          <cell r="I991">
            <v>34188</v>
          </cell>
          <cell r="J991">
            <v>6884711.9500000002</v>
          </cell>
          <cell r="K991">
            <v>44616</v>
          </cell>
          <cell r="L991">
            <v>950</v>
          </cell>
        </row>
        <row r="992">
          <cell r="A992" t="str">
            <v>MADHAV</v>
          </cell>
          <cell r="B992" t="str">
            <v>EQ</v>
          </cell>
          <cell r="C992">
            <v>52.9</v>
          </cell>
          <cell r="D992">
            <v>56.25</v>
          </cell>
          <cell r="E992">
            <v>48.75</v>
          </cell>
          <cell r="F992">
            <v>50.05</v>
          </cell>
          <cell r="G992">
            <v>50</v>
          </cell>
          <cell r="H992">
            <v>54.05</v>
          </cell>
          <cell r="I992">
            <v>263399</v>
          </cell>
          <cell r="J992">
            <v>13843592.85</v>
          </cell>
          <cell r="K992">
            <v>44616</v>
          </cell>
          <cell r="L992">
            <v>1174</v>
          </cell>
        </row>
        <row r="993">
          <cell r="A993" t="str">
            <v>MADHUCON</v>
          </cell>
          <cell r="B993" t="str">
            <v>BE</v>
          </cell>
          <cell r="C993">
            <v>7.35</v>
          </cell>
          <cell r="D993">
            <v>7.35</v>
          </cell>
          <cell r="E993">
            <v>7</v>
          </cell>
          <cell r="F993">
            <v>7</v>
          </cell>
          <cell r="G993">
            <v>7</v>
          </cell>
          <cell r="H993">
            <v>7.35</v>
          </cell>
          <cell r="I993">
            <v>20617</v>
          </cell>
          <cell r="J993">
            <v>145390.45000000001</v>
          </cell>
          <cell r="K993">
            <v>44616</v>
          </cell>
          <cell r="L993">
            <v>83</v>
          </cell>
        </row>
        <row r="994">
          <cell r="A994" t="str">
            <v>MADRASFERT</v>
          </cell>
          <cell r="B994" t="str">
            <v>EQ</v>
          </cell>
          <cell r="C994">
            <v>29.95</v>
          </cell>
          <cell r="D994">
            <v>30.45</v>
          </cell>
          <cell r="E994">
            <v>27.75</v>
          </cell>
          <cell r="F994">
            <v>28.1</v>
          </cell>
          <cell r="G994">
            <v>28.3</v>
          </cell>
          <cell r="H994">
            <v>31.4</v>
          </cell>
          <cell r="I994">
            <v>175702</v>
          </cell>
          <cell r="J994">
            <v>5125356.5999999996</v>
          </cell>
          <cell r="K994">
            <v>44616</v>
          </cell>
          <cell r="L994">
            <v>2152</v>
          </cell>
        </row>
        <row r="995">
          <cell r="A995" t="str">
            <v>MAESGETF</v>
          </cell>
          <cell r="B995" t="str">
            <v>EQ</v>
          </cell>
          <cell r="C995">
            <v>28.89</v>
          </cell>
          <cell r="D995">
            <v>28.89</v>
          </cell>
          <cell r="E995">
            <v>27.5</v>
          </cell>
          <cell r="F995">
            <v>27.56</v>
          </cell>
          <cell r="G995">
            <v>27.5</v>
          </cell>
          <cell r="H995">
            <v>28.91</v>
          </cell>
          <cell r="I995">
            <v>304244</v>
          </cell>
          <cell r="J995">
            <v>8457470.6099999994</v>
          </cell>
          <cell r="K995">
            <v>44616</v>
          </cell>
          <cell r="L995">
            <v>1094</v>
          </cell>
        </row>
        <row r="996">
          <cell r="A996" t="str">
            <v>MAFANG</v>
          </cell>
          <cell r="B996" t="str">
            <v>EQ</v>
          </cell>
          <cell r="C996">
            <v>48.6</v>
          </cell>
          <cell r="D996">
            <v>48.6</v>
          </cell>
          <cell r="E996">
            <v>44.25</v>
          </cell>
          <cell r="F996">
            <v>44.81</v>
          </cell>
          <cell r="G996">
            <v>45.4</v>
          </cell>
          <cell r="H996">
            <v>48.43</v>
          </cell>
          <cell r="I996">
            <v>2711163</v>
          </cell>
          <cell r="J996">
            <v>122452732.25</v>
          </cell>
          <cell r="K996">
            <v>44616</v>
          </cell>
          <cell r="L996">
            <v>15011</v>
          </cell>
        </row>
        <row r="997">
          <cell r="A997" t="str">
            <v>MAFSETF</v>
          </cell>
          <cell r="B997" t="str">
            <v>EQ</v>
          </cell>
          <cell r="C997">
            <v>17.5</v>
          </cell>
          <cell r="D997">
            <v>17.5</v>
          </cell>
          <cell r="E997">
            <v>16.46</v>
          </cell>
          <cell r="F997">
            <v>16.55</v>
          </cell>
          <cell r="G997">
            <v>16.47</v>
          </cell>
          <cell r="H997">
            <v>17.45</v>
          </cell>
          <cell r="I997">
            <v>312332</v>
          </cell>
          <cell r="J997">
            <v>5236268.01</v>
          </cell>
          <cell r="K997">
            <v>44616</v>
          </cell>
          <cell r="L997">
            <v>979</v>
          </cell>
        </row>
        <row r="998">
          <cell r="A998" t="str">
            <v>MAGADSUGAR</v>
          </cell>
          <cell r="B998" t="str">
            <v>EQ</v>
          </cell>
          <cell r="C998">
            <v>276.5</v>
          </cell>
          <cell r="D998">
            <v>276.85000000000002</v>
          </cell>
          <cell r="E998">
            <v>255.9</v>
          </cell>
          <cell r="F998">
            <v>258.85000000000002</v>
          </cell>
          <cell r="G998">
            <v>258</v>
          </cell>
          <cell r="H998">
            <v>284.2</v>
          </cell>
          <cell r="I998">
            <v>48746</v>
          </cell>
          <cell r="J998">
            <v>12983350.25</v>
          </cell>
          <cell r="K998">
            <v>44616</v>
          </cell>
          <cell r="L998">
            <v>2741</v>
          </cell>
        </row>
        <row r="999">
          <cell r="A999" t="str">
            <v>MAGNUM</v>
          </cell>
          <cell r="B999" t="str">
            <v>EQ</v>
          </cell>
          <cell r="C999">
            <v>10.35</v>
          </cell>
          <cell r="D999">
            <v>10.5</v>
          </cell>
          <cell r="E999">
            <v>10.3</v>
          </cell>
          <cell r="F999">
            <v>10.3</v>
          </cell>
          <cell r="G999">
            <v>10.3</v>
          </cell>
          <cell r="H999">
            <v>10.8</v>
          </cell>
          <cell r="I999">
            <v>30476</v>
          </cell>
          <cell r="J999">
            <v>314320.84999999998</v>
          </cell>
          <cell r="K999">
            <v>44616</v>
          </cell>
          <cell r="L999">
            <v>151</v>
          </cell>
        </row>
        <row r="1000">
          <cell r="A1000" t="str">
            <v>MAHABANK</v>
          </cell>
          <cell r="B1000" t="str">
            <v>EQ</v>
          </cell>
          <cell r="C1000">
            <v>17.8</v>
          </cell>
          <cell r="D1000">
            <v>18.100000000000001</v>
          </cell>
          <cell r="E1000">
            <v>16.95</v>
          </cell>
          <cell r="F1000">
            <v>17.3</v>
          </cell>
          <cell r="G1000">
            <v>17.3</v>
          </cell>
          <cell r="H1000">
            <v>18.45</v>
          </cell>
          <cell r="I1000">
            <v>7235237</v>
          </cell>
          <cell r="J1000">
            <v>127491969.59999999</v>
          </cell>
          <cell r="K1000">
            <v>44616</v>
          </cell>
          <cell r="L1000">
            <v>11965</v>
          </cell>
        </row>
        <row r="1001">
          <cell r="A1001" t="str">
            <v>MAHAPEXLTD</v>
          </cell>
          <cell r="B1001" t="str">
            <v>EQ</v>
          </cell>
          <cell r="C1001">
            <v>93.55</v>
          </cell>
          <cell r="D1001">
            <v>96.95</v>
          </cell>
          <cell r="E1001">
            <v>93.5</v>
          </cell>
          <cell r="F1001">
            <v>94.25</v>
          </cell>
          <cell r="G1001">
            <v>93.55</v>
          </cell>
          <cell r="H1001">
            <v>98.4</v>
          </cell>
          <cell r="I1001">
            <v>2440</v>
          </cell>
          <cell r="J1001">
            <v>229952.15</v>
          </cell>
          <cell r="K1001">
            <v>44616</v>
          </cell>
          <cell r="L1001">
            <v>37</v>
          </cell>
        </row>
        <row r="1002">
          <cell r="A1002" t="str">
            <v>MAHASTEEL</v>
          </cell>
          <cell r="B1002" t="str">
            <v>EQ</v>
          </cell>
          <cell r="C1002">
            <v>74.45</v>
          </cell>
          <cell r="D1002">
            <v>76</v>
          </cell>
          <cell r="E1002">
            <v>65.8</v>
          </cell>
          <cell r="F1002">
            <v>68.5</v>
          </cell>
          <cell r="G1002">
            <v>70</v>
          </cell>
          <cell r="H1002">
            <v>74.45</v>
          </cell>
          <cell r="I1002">
            <v>30402</v>
          </cell>
          <cell r="J1002">
            <v>2111504.5499999998</v>
          </cell>
          <cell r="K1002">
            <v>44616</v>
          </cell>
          <cell r="L1002">
            <v>1164</v>
          </cell>
        </row>
        <row r="1003">
          <cell r="A1003" t="str">
            <v>MAHEPC</v>
          </cell>
          <cell r="B1003" t="str">
            <v>EQ</v>
          </cell>
          <cell r="C1003">
            <v>99.5</v>
          </cell>
          <cell r="D1003">
            <v>100.05</v>
          </cell>
          <cell r="E1003">
            <v>93.3</v>
          </cell>
          <cell r="F1003">
            <v>96.35</v>
          </cell>
          <cell r="G1003">
            <v>96.9</v>
          </cell>
          <cell r="H1003">
            <v>101.4</v>
          </cell>
          <cell r="I1003">
            <v>80848</v>
          </cell>
          <cell r="J1003">
            <v>7795116.2999999998</v>
          </cell>
          <cell r="K1003">
            <v>44616</v>
          </cell>
          <cell r="L1003">
            <v>2403</v>
          </cell>
        </row>
        <row r="1004">
          <cell r="A1004" t="str">
            <v>MAHESHWARI</v>
          </cell>
          <cell r="B1004" t="str">
            <v>EQ</v>
          </cell>
          <cell r="C1004">
            <v>76.7</v>
          </cell>
          <cell r="D1004">
            <v>76.7</v>
          </cell>
          <cell r="E1004">
            <v>64</v>
          </cell>
          <cell r="F1004">
            <v>65.75</v>
          </cell>
          <cell r="G1004">
            <v>66</v>
          </cell>
          <cell r="H1004">
            <v>78.400000000000006</v>
          </cell>
          <cell r="I1004">
            <v>91741</v>
          </cell>
          <cell r="J1004">
            <v>6339593.9000000004</v>
          </cell>
          <cell r="K1004">
            <v>44616</v>
          </cell>
          <cell r="L1004">
            <v>1061</v>
          </cell>
        </row>
        <row r="1005">
          <cell r="A1005" t="str">
            <v>MAHINDCIE</v>
          </cell>
          <cell r="B1005" t="str">
            <v>EQ</v>
          </cell>
          <cell r="C1005">
            <v>194</v>
          </cell>
          <cell r="D1005">
            <v>198</v>
          </cell>
          <cell r="E1005">
            <v>180</v>
          </cell>
          <cell r="F1005">
            <v>188.45</v>
          </cell>
          <cell r="G1005">
            <v>191</v>
          </cell>
          <cell r="H1005">
            <v>196.55</v>
          </cell>
          <cell r="I1005">
            <v>604582</v>
          </cell>
          <cell r="J1005">
            <v>112039208.25</v>
          </cell>
          <cell r="K1005">
            <v>44616</v>
          </cell>
          <cell r="L1005">
            <v>12668</v>
          </cell>
        </row>
        <row r="1006">
          <cell r="A1006" t="str">
            <v>MAHKTECH</v>
          </cell>
          <cell r="B1006" t="str">
            <v>EQ</v>
          </cell>
          <cell r="C1006">
            <v>17.25</v>
          </cell>
          <cell r="D1006">
            <v>17.25</v>
          </cell>
          <cell r="E1006">
            <v>16.34</v>
          </cell>
          <cell r="F1006">
            <v>16.48</v>
          </cell>
          <cell r="G1006">
            <v>16.5</v>
          </cell>
          <cell r="H1006">
            <v>17.12</v>
          </cell>
          <cell r="I1006">
            <v>124638</v>
          </cell>
          <cell r="J1006">
            <v>2050244.78</v>
          </cell>
          <cell r="K1006">
            <v>44616</v>
          </cell>
          <cell r="L1006">
            <v>540</v>
          </cell>
        </row>
        <row r="1007">
          <cell r="A1007" t="str">
            <v>MAHLIFE</v>
          </cell>
          <cell r="B1007" t="str">
            <v>EQ</v>
          </cell>
          <cell r="C1007">
            <v>289.7</v>
          </cell>
          <cell r="D1007">
            <v>297.39999999999998</v>
          </cell>
          <cell r="E1007">
            <v>280</v>
          </cell>
          <cell r="F1007">
            <v>283.25</v>
          </cell>
          <cell r="G1007">
            <v>285</v>
          </cell>
          <cell r="H1007">
            <v>302.95</v>
          </cell>
          <cell r="I1007">
            <v>177715</v>
          </cell>
          <cell r="J1007">
            <v>51262378.700000003</v>
          </cell>
          <cell r="K1007">
            <v>44616</v>
          </cell>
          <cell r="L1007">
            <v>8595</v>
          </cell>
        </row>
        <row r="1008">
          <cell r="A1008" t="str">
            <v>MAHLOG</v>
          </cell>
          <cell r="B1008" t="str">
            <v>EQ</v>
          </cell>
          <cell r="C1008">
            <v>406</v>
          </cell>
          <cell r="D1008">
            <v>429.95</v>
          </cell>
          <cell r="E1008">
            <v>406</v>
          </cell>
          <cell r="F1008">
            <v>421.6</v>
          </cell>
          <cell r="G1008">
            <v>420</v>
          </cell>
          <cell r="H1008">
            <v>431</v>
          </cell>
          <cell r="I1008">
            <v>313569</v>
          </cell>
          <cell r="J1008">
            <v>132489096.45</v>
          </cell>
          <cell r="K1008">
            <v>44616</v>
          </cell>
          <cell r="L1008">
            <v>12364</v>
          </cell>
        </row>
        <row r="1009">
          <cell r="A1009" t="str">
            <v>MAHSCOOTER</v>
          </cell>
          <cell r="B1009" t="str">
            <v>EQ</v>
          </cell>
          <cell r="C1009">
            <v>3551.1</v>
          </cell>
          <cell r="D1009">
            <v>3603.25</v>
          </cell>
          <cell r="E1009">
            <v>3409.2</v>
          </cell>
          <cell r="F1009">
            <v>3481.95</v>
          </cell>
          <cell r="G1009">
            <v>3475</v>
          </cell>
          <cell r="H1009">
            <v>3654</v>
          </cell>
          <cell r="I1009">
            <v>14221</v>
          </cell>
          <cell r="J1009">
            <v>50552588</v>
          </cell>
          <cell r="K1009">
            <v>44616</v>
          </cell>
          <cell r="L1009">
            <v>2179</v>
          </cell>
        </row>
        <row r="1010">
          <cell r="A1010" t="str">
            <v>MAHSEAMLES</v>
          </cell>
          <cell r="B1010" t="str">
            <v>EQ</v>
          </cell>
          <cell r="C1010">
            <v>494</v>
          </cell>
          <cell r="D1010">
            <v>497</v>
          </cell>
          <cell r="E1010">
            <v>476.6</v>
          </cell>
          <cell r="F1010">
            <v>487.5</v>
          </cell>
          <cell r="G1010">
            <v>496</v>
          </cell>
          <cell r="H1010">
            <v>498.25</v>
          </cell>
          <cell r="I1010">
            <v>93835</v>
          </cell>
          <cell r="J1010">
            <v>45510155.850000001</v>
          </cell>
          <cell r="K1010">
            <v>44616</v>
          </cell>
          <cell r="L1010">
            <v>4341</v>
          </cell>
        </row>
        <row r="1011">
          <cell r="A1011" t="str">
            <v>MAITHANALL</v>
          </cell>
          <cell r="B1011" t="str">
            <v>EQ</v>
          </cell>
          <cell r="C1011">
            <v>1050</v>
          </cell>
          <cell r="D1011">
            <v>1052.55</v>
          </cell>
          <cell r="E1011">
            <v>983</v>
          </cell>
          <cell r="F1011">
            <v>987.8</v>
          </cell>
          <cell r="G1011">
            <v>983</v>
          </cell>
          <cell r="H1011">
            <v>1074.3499999999999</v>
          </cell>
          <cell r="I1011">
            <v>182568</v>
          </cell>
          <cell r="J1011">
            <v>185419270.55000001</v>
          </cell>
          <cell r="K1011">
            <v>44616</v>
          </cell>
          <cell r="L1011">
            <v>12014</v>
          </cell>
        </row>
        <row r="1012">
          <cell r="A1012" t="str">
            <v>MALLCOM</v>
          </cell>
          <cell r="B1012" t="str">
            <v>EQ</v>
          </cell>
          <cell r="C1012">
            <v>749.45</v>
          </cell>
          <cell r="D1012">
            <v>764</v>
          </cell>
          <cell r="E1012">
            <v>680</v>
          </cell>
          <cell r="F1012">
            <v>699.65</v>
          </cell>
          <cell r="G1012">
            <v>694.55</v>
          </cell>
          <cell r="H1012">
            <v>770.65</v>
          </cell>
          <cell r="I1012">
            <v>1329</v>
          </cell>
          <cell r="J1012">
            <v>951148.6</v>
          </cell>
          <cell r="K1012">
            <v>44616</v>
          </cell>
          <cell r="L1012">
            <v>253</v>
          </cell>
        </row>
        <row r="1013">
          <cell r="A1013" t="str">
            <v>MALUPAPER</v>
          </cell>
          <cell r="B1013" t="str">
            <v>EQ</v>
          </cell>
          <cell r="C1013">
            <v>29.9</v>
          </cell>
          <cell r="D1013">
            <v>29.9</v>
          </cell>
          <cell r="E1013">
            <v>25.75</v>
          </cell>
          <cell r="F1013">
            <v>26.15</v>
          </cell>
          <cell r="G1013">
            <v>26</v>
          </cell>
          <cell r="H1013">
            <v>30.45</v>
          </cell>
          <cell r="I1013">
            <v>32981</v>
          </cell>
          <cell r="J1013">
            <v>900136.7</v>
          </cell>
          <cell r="K1013">
            <v>44616</v>
          </cell>
          <cell r="L1013">
            <v>528</v>
          </cell>
        </row>
        <row r="1014">
          <cell r="A1014" t="str">
            <v>MAMFGETF</v>
          </cell>
          <cell r="B1014" t="str">
            <v>EQ</v>
          </cell>
          <cell r="C1014">
            <v>75.7</v>
          </cell>
          <cell r="D1014">
            <v>75.7</v>
          </cell>
          <cell r="E1014">
            <v>73.349999999999994</v>
          </cell>
          <cell r="F1014">
            <v>73.48</v>
          </cell>
          <cell r="G1014">
            <v>73.47</v>
          </cell>
          <cell r="H1014">
            <v>77.25</v>
          </cell>
          <cell r="I1014">
            <v>38738</v>
          </cell>
          <cell r="J1014">
            <v>2868438.92</v>
          </cell>
          <cell r="K1014">
            <v>44616</v>
          </cell>
          <cell r="L1014">
            <v>281</v>
          </cell>
        </row>
        <row r="1015">
          <cell r="A1015" t="str">
            <v>MAN50ETF</v>
          </cell>
          <cell r="B1015" t="str">
            <v>EQ</v>
          </cell>
          <cell r="C1015">
            <v>168.25</v>
          </cell>
          <cell r="D1015">
            <v>172.69</v>
          </cell>
          <cell r="E1015">
            <v>167.5</v>
          </cell>
          <cell r="F1015">
            <v>168.02</v>
          </cell>
          <cell r="G1015">
            <v>167.76</v>
          </cell>
          <cell r="H1015">
            <v>176.51</v>
          </cell>
          <cell r="I1015">
            <v>194820</v>
          </cell>
          <cell r="J1015">
            <v>33345320.670000002</v>
          </cell>
          <cell r="K1015">
            <v>44616</v>
          </cell>
          <cell r="L1015">
            <v>613</v>
          </cell>
        </row>
        <row r="1016">
          <cell r="A1016" t="str">
            <v>MANAKALUCO</v>
          </cell>
          <cell r="B1016" t="str">
            <v>BE</v>
          </cell>
          <cell r="C1016">
            <v>22.1</v>
          </cell>
          <cell r="D1016">
            <v>23.25</v>
          </cell>
          <cell r="E1016">
            <v>21.85</v>
          </cell>
          <cell r="F1016">
            <v>21.9</v>
          </cell>
          <cell r="G1016">
            <v>21.9</v>
          </cell>
          <cell r="H1016">
            <v>22.95</v>
          </cell>
          <cell r="I1016">
            <v>65018</v>
          </cell>
          <cell r="J1016">
            <v>1434877.6</v>
          </cell>
          <cell r="K1016">
            <v>44616</v>
          </cell>
          <cell r="L1016">
            <v>352</v>
          </cell>
        </row>
        <row r="1017">
          <cell r="A1017" t="str">
            <v>MANAKCOAT</v>
          </cell>
          <cell r="B1017" t="str">
            <v>BE</v>
          </cell>
          <cell r="C1017">
            <v>24.45</v>
          </cell>
          <cell r="D1017">
            <v>24.45</v>
          </cell>
          <cell r="E1017">
            <v>24.45</v>
          </cell>
          <cell r="F1017">
            <v>24.45</v>
          </cell>
          <cell r="G1017">
            <v>24.45</v>
          </cell>
          <cell r="H1017">
            <v>25.7</v>
          </cell>
          <cell r="I1017">
            <v>11999</v>
          </cell>
          <cell r="J1017">
            <v>293375.55</v>
          </cell>
          <cell r="K1017">
            <v>44616</v>
          </cell>
          <cell r="L1017">
            <v>228</v>
          </cell>
        </row>
        <row r="1018">
          <cell r="A1018" t="str">
            <v>MANAKSIA</v>
          </cell>
          <cell r="B1018" t="str">
            <v>EQ</v>
          </cell>
          <cell r="C1018">
            <v>69.099999999999994</v>
          </cell>
          <cell r="D1018">
            <v>71</v>
          </cell>
          <cell r="E1018">
            <v>64.5</v>
          </cell>
          <cell r="F1018">
            <v>65.05</v>
          </cell>
          <cell r="G1018">
            <v>64.900000000000006</v>
          </cell>
          <cell r="H1018">
            <v>72.75</v>
          </cell>
          <cell r="I1018">
            <v>160219</v>
          </cell>
          <cell r="J1018">
            <v>10728068.800000001</v>
          </cell>
          <cell r="K1018">
            <v>44616</v>
          </cell>
          <cell r="L1018">
            <v>2567</v>
          </cell>
        </row>
        <row r="1019">
          <cell r="A1019" t="str">
            <v>MANAKSTEEL</v>
          </cell>
          <cell r="B1019" t="str">
            <v>EQ</v>
          </cell>
          <cell r="C1019">
            <v>36.049999999999997</v>
          </cell>
          <cell r="D1019">
            <v>36.75</v>
          </cell>
          <cell r="E1019">
            <v>32.049999999999997</v>
          </cell>
          <cell r="F1019">
            <v>32.9</v>
          </cell>
          <cell r="G1019">
            <v>32.9</v>
          </cell>
          <cell r="H1019">
            <v>37</v>
          </cell>
          <cell r="I1019">
            <v>177563</v>
          </cell>
          <cell r="J1019">
            <v>6114916.0499999998</v>
          </cell>
          <cell r="K1019">
            <v>44616</v>
          </cell>
          <cell r="L1019">
            <v>2058</v>
          </cell>
        </row>
        <row r="1020">
          <cell r="A1020" t="str">
            <v>MANALIPETC</v>
          </cell>
          <cell r="B1020" t="str">
            <v>EQ</v>
          </cell>
          <cell r="C1020">
            <v>89.25</v>
          </cell>
          <cell r="D1020">
            <v>98</v>
          </cell>
          <cell r="E1020">
            <v>87.05</v>
          </cell>
          <cell r="F1020">
            <v>90.05</v>
          </cell>
          <cell r="G1020">
            <v>90.65</v>
          </cell>
          <cell r="H1020">
            <v>93.35</v>
          </cell>
          <cell r="I1020">
            <v>1203183</v>
          </cell>
          <cell r="J1020">
            <v>110777901.09999999</v>
          </cell>
          <cell r="K1020">
            <v>44616</v>
          </cell>
          <cell r="L1020">
            <v>11145</v>
          </cell>
        </row>
        <row r="1021">
          <cell r="A1021" t="str">
            <v>MANAPPURAM</v>
          </cell>
          <cell r="B1021" t="str">
            <v>EQ</v>
          </cell>
          <cell r="C1021">
            <v>116</v>
          </cell>
          <cell r="D1021">
            <v>117.35</v>
          </cell>
          <cell r="E1021">
            <v>109</v>
          </cell>
          <cell r="F1021">
            <v>110.1</v>
          </cell>
          <cell r="G1021">
            <v>109.4</v>
          </cell>
          <cell r="H1021">
            <v>119.5</v>
          </cell>
          <cell r="I1021">
            <v>12160004</v>
          </cell>
          <cell r="J1021">
            <v>1376806000.95</v>
          </cell>
          <cell r="K1021">
            <v>44616</v>
          </cell>
          <cell r="L1021">
            <v>58886</v>
          </cell>
        </row>
        <row r="1022">
          <cell r="A1022" t="str">
            <v>MANGALAM</v>
          </cell>
          <cell r="B1022" t="str">
            <v>EQ</v>
          </cell>
          <cell r="C1022">
            <v>113.7</v>
          </cell>
          <cell r="D1022">
            <v>113.7</v>
          </cell>
          <cell r="E1022">
            <v>101.85</v>
          </cell>
          <cell r="F1022">
            <v>105.2</v>
          </cell>
          <cell r="G1022">
            <v>105.75</v>
          </cell>
          <cell r="H1022">
            <v>114.85</v>
          </cell>
          <cell r="I1022">
            <v>41135</v>
          </cell>
          <cell r="J1022">
            <v>4417263.9000000004</v>
          </cell>
          <cell r="K1022">
            <v>44616</v>
          </cell>
          <cell r="L1022">
            <v>1366</v>
          </cell>
        </row>
        <row r="1023">
          <cell r="A1023" t="str">
            <v>MANGCHEFER</v>
          </cell>
          <cell r="B1023" t="str">
            <v>EQ</v>
          </cell>
          <cell r="C1023">
            <v>68.099999999999994</v>
          </cell>
          <cell r="D1023">
            <v>70.349999999999994</v>
          </cell>
          <cell r="E1023">
            <v>66.25</v>
          </cell>
          <cell r="F1023">
            <v>67.45</v>
          </cell>
          <cell r="G1023">
            <v>66.25</v>
          </cell>
          <cell r="H1023">
            <v>71.55</v>
          </cell>
          <cell r="I1023">
            <v>364098</v>
          </cell>
          <cell r="J1023">
            <v>25077537.850000001</v>
          </cell>
          <cell r="K1023">
            <v>44616</v>
          </cell>
          <cell r="L1023">
            <v>5461</v>
          </cell>
        </row>
        <row r="1024">
          <cell r="A1024" t="str">
            <v>MANGLMCEM</v>
          </cell>
          <cell r="B1024" t="str">
            <v>EQ</v>
          </cell>
          <cell r="C1024">
            <v>344.9</v>
          </cell>
          <cell r="D1024">
            <v>345.85</v>
          </cell>
          <cell r="E1024">
            <v>321.2</v>
          </cell>
          <cell r="F1024">
            <v>328.85</v>
          </cell>
          <cell r="G1024">
            <v>329</v>
          </cell>
          <cell r="H1024">
            <v>351.85</v>
          </cell>
          <cell r="I1024">
            <v>98417</v>
          </cell>
          <cell r="J1024">
            <v>33021824.899999999</v>
          </cell>
          <cell r="K1024">
            <v>44616</v>
          </cell>
          <cell r="L1024">
            <v>2881</v>
          </cell>
        </row>
        <row r="1025">
          <cell r="A1025" t="str">
            <v>MANINDS</v>
          </cell>
          <cell r="B1025" t="str">
            <v>EQ</v>
          </cell>
          <cell r="C1025">
            <v>86.5</v>
          </cell>
          <cell r="D1025">
            <v>86.5</v>
          </cell>
          <cell r="E1025">
            <v>78.8</v>
          </cell>
          <cell r="F1025">
            <v>79.55</v>
          </cell>
          <cell r="G1025">
            <v>79.900000000000006</v>
          </cell>
          <cell r="H1025">
            <v>87.8</v>
          </cell>
          <cell r="I1025">
            <v>288657</v>
          </cell>
          <cell r="J1025">
            <v>23595336.550000001</v>
          </cell>
          <cell r="K1025">
            <v>44616</v>
          </cell>
          <cell r="L1025">
            <v>5927</v>
          </cell>
        </row>
        <row r="1026">
          <cell r="A1026" t="str">
            <v>MANINFRA</v>
          </cell>
          <cell r="B1026" t="str">
            <v>EQ</v>
          </cell>
          <cell r="C1026">
            <v>100.1</v>
          </cell>
          <cell r="D1026">
            <v>105.2</v>
          </cell>
          <cell r="E1026">
            <v>91</v>
          </cell>
          <cell r="F1026">
            <v>94.4</v>
          </cell>
          <cell r="G1026">
            <v>93.85</v>
          </cell>
          <cell r="H1026">
            <v>107.2</v>
          </cell>
          <cell r="I1026">
            <v>1610433</v>
          </cell>
          <cell r="J1026">
            <v>158268940.94999999</v>
          </cell>
          <cell r="K1026">
            <v>44616</v>
          </cell>
          <cell r="L1026">
            <v>17300</v>
          </cell>
        </row>
        <row r="1027">
          <cell r="A1027" t="str">
            <v>MANORG</v>
          </cell>
          <cell r="B1027" t="str">
            <v>EQ</v>
          </cell>
          <cell r="C1027">
            <v>889</v>
          </cell>
          <cell r="D1027">
            <v>889</v>
          </cell>
          <cell r="E1027">
            <v>781.15</v>
          </cell>
          <cell r="F1027">
            <v>800.85</v>
          </cell>
          <cell r="G1027">
            <v>812</v>
          </cell>
          <cell r="H1027">
            <v>866.85</v>
          </cell>
          <cell r="I1027">
            <v>30554</v>
          </cell>
          <cell r="J1027">
            <v>24817702.25</v>
          </cell>
          <cell r="K1027">
            <v>44616</v>
          </cell>
          <cell r="L1027">
            <v>4141</v>
          </cell>
        </row>
        <row r="1028">
          <cell r="A1028" t="str">
            <v>MANUGRAPH</v>
          </cell>
          <cell r="B1028" t="str">
            <v>EQ</v>
          </cell>
          <cell r="C1028">
            <v>14.25</v>
          </cell>
          <cell r="D1028">
            <v>15.75</v>
          </cell>
          <cell r="E1028">
            <v>14.25</v>
          </cell>
          <cell r="F1028">
            <v>15.2</v>
          </cell>
          <cell r="G1028">
            <v>15.7</v>
          </cell>
          <cell r="H1028">
            <v>15</v>
          </cell>
          <cell r="I1028">
            <v>41350</v>
          </cell>
          <cell r="J1028">
            <v>633218.15</v>
          </cell>
          <cell r="K1028">
            <v>44616</v>
          </cell>
          <cell r="L1028">
            <v>197</v>
          </cell>
        </row>
        <row r="1029">
          <cell r="A1029" t="str">
            <v>MANXT50</v>
          </cell>
          <cell r="B1029" t="str">
            <v>EQ</v>
          </cell>
          <cell r="C1029">
            <v>400</v>
          </cell>
          <cell r="D1029">
            <v>400</v>
          </cell>
          <cell r="E1029">
            <v>382</v>
          </cell>
          <cell r="F1029">
            <v>382.64</v>
          </cell>
          <cell r="G1029">
            <v>382.5</v>
          </cell>
          <cell r="H1029">
            <v>405.75</v>
          </cell>
          <cell r="I1029">
            <v>11705</v>
          </cell>
          <cell r="J1029">
            <v>4546145.6500000004</v>
          </cell>
          <cell r="K1029">
            <v>44616</v>
          </cell>
          <cell r="L1029">
            <v>331</v>
          </cell>
        </row>
        <row r="1030">
          <cell r="A1030" t="str">
            <v>MANYAVAR</v>
          </cell>
          <cell r="B1030" t="str">
            <v>EQ</v>
          </cell>
          <cell r="C1030">
            <v>790.2</v>
          </cell>
          <cell r="D1030">
            <v>900</v>
          </cell>
          <cell r="E1030">
            <v>790.2</v>
          </cell>
          <cell r="F1030">
            <v>813.35</v>
          </cell>
          <cell r="G1030">
            <v>806.6</v>
          </cell>
          <cell r="H1030">
            <v>854.95</v>
          </cell>
          <cell r="I1030">
            <v>778427</v>
          </cell>
          <cell r="J1030">
            <v>646063967.85000002</v>
          </cell>
          <cell r="K1030">
            <v>44616</v>
          </cell>
          <cell r="L1030">
            <v>25362</v>
          </cell>
        </row>
        <row r="1031">
          <cell r="A1031" t="str">
            <v>MAPMYINDIA</v>
          </cell>
          <cell r="B1031" t="str">
            <v>EQ</v>
          </cell>
          <cell r="C1031">
            <v>1350</v>
          </cell>
          <cell r="D1031">
            <v>1393.65</v>
          </cell>
          <cell r="E1031">
            <v>1331.15</v>
          </cell>
          <cell r="F1031">
            <v>1366.35</v>
          </cell>
          <cell r="G1031">
            <v>1367</v>
          </cell>
          <cell r="H1031">
            <v>1421.75</v>
          </cell>
          <cell r="I1031">
            <v>511305</v>
          </cell>
          <cell r="J1031">
            <v>696914386</v>
          </cell>
          <cell r="K1031">
            <v>44616</v>
          </cell>
          <cell r="L1031">
            <v>47937</v>
          </cell>
        </row>
        <row r="1032">
          <cell r="A1032" t="str">
            <v>MARALOVER</v>
          </cell>
          <cell r="B1032" t="str">
            <v>EQ</v>
          </cell>
          <cell r="C1032">
            <v>85.5</v>
          </cell>
          <cell r="D1032">
            <v>85.5</v>
          </cell>
          <cell r="E1032">
            <v>81.95</v>
          </cell>
          <cell r="F1032">
            <v>81.95</v>
          </cell>
          <cell r="G1032">
            <v>81.95</v>
          </cell>
          <cell r="H1032">
            <v>86.25</v>
          </cell>
          <cell r="I1032">
            <v>24719</v>
          </cell>
          <cell r="J1032">
            <v>2055647.8</v>
          </cell>
          <cell r="K1032">
            <v>44616</v>
          </cell>
          <cell r="L1032">
            <v>362</v>
          </cell>
        </row>
        <row r="1033">
          <cell r="A1033" t="str">
            <v>MARATHON</v>
          </cell>
          <cell r="B1033" t="str">
            <v>EQ</v>
          </cell>
          <cell r="C1033">
            <v>91.4</v>
          </cell>
          <cell r="D1033">
            <v>99</v>
          </cell>
          <cell r="E1033">
            <v>89.55</v>
          </cell>
          <cell r="F1033">
            <v>90</v>
          </cell>
          <cell r="G1033">
            <v>91.9</v>
          </cell>
          <cell r="H1033">
            <v>99.5</v>
          </cell>
          <cell r="I1033">
            <v>72022</v>
          </cell>
          <cell r="J1033">
            <v>6614421.3499999996</v>
          </cell>
          <cell r="K1033">
            <v>44616</v>
          </cell>
          <cell r="L1033">
            <v>1113</v>
          </cell>
        </row>
        <row r="1034">
          <cell r="A1034" t="str">
            <v>MARICO</v>
          </cell>
          <cell r="B1034" t="str">
            <v>EQ</v>
          </cell>
          <cell r="C1034">
            <v>477</v>
          </cell>
          <cell r="D1034">
            <v>495.45</v>
          </cell>
          <cell r="E1034">
            <v>477</v>
          </cell>
          <cell r="F1034">
            <v>483.45</v>
          </cell>
          <cell r="G1034">
            <v>481.1</v>
          </cell>
          <cell r="H1034">
            <v>501</v>
          </cell>
          <cell r="I1034">
            <v>3229880</v>
          </cell>
          <cell r="J1034">
            <v>1580213222.55</v>
          </cell>
          <cell r="K1034">
            <v>44616</v>
          </cell>
          <cell r="L1034">
            <v>52965</v>
          </cell>
        </row>
        <row r="1035">
          <cell r="A1035" t="str">
            <v>MARINE</v>
          </cell>
          <cell r="B1035" t="str">
            <v>BE</v>
          </cell>
          <cell r="C1035">
            <v>30.35</v>
          </cell>
          <cell r="D1035">
            <v>31</v>
          </cell>
          <cell r="E1035">
            <v>30.35</v>
          </cell>
          <cell r="F1035">
            <v>30.35</v>
          </cell>
          <cell r="G1035">
            <v>30.35</v>
          </cell>
          <cell r="H1035">
            <v>31.9</v>
          </cell>
          <cell r="I1035">
            <v>89727</v>
          </cell>
          <cell r="J1035">
            <v>2725306.8</v>
          </cell>
          <cell r="K1035">
            <v>44616</v>
          </cell>
          <cell r="L1035">
            <v>928</v>
          </cell>
        </row>
        <row r="1036">
          <cell r="A1036" t="str">
            <v>MARKSANS</v>
          </cell>
          <cell r="B1036" t="str">
            <v>EQ</v>
          </cell>
          <cell r="C1036">
            <v>47</v>
          </cell>
          <cell r="D1036">
            <v>47.1</v>
          </cell>
          <cell r="E1036">
            <v>43.55</v>
          </cell>
          <cell r="F1036">
            <v>43.95</v>
          </cell>
          <cell r="G1036">
            <v>44.25</v>
          </cell>
          <cell r="H1036">
            <v>48.4</v>
          </cell>
          <cell r="I1036">
            <v>1922770</v>
          </cell>
          <cell r="J1036">
            <v>87523542.200000003</v>
          </cell>
          <cell r="K1036">
            <v>44616</v>
          </cell>
          <cell r="L1036">
            <v>11641</v>
          </cell>
        </row>
        <row r="1037">
          <cell r="A1037" t="str">
            <v>MARSHALL</v>
          </cell>
          <cell r="B1037" t="str">
            <v>BE</v>
          </cell>
          <cell r="C1037">
            <v>38.799999999999997</v>
          </cell>
          <cell r="D1037">
            <v>39.9</v>
          </cell>
          <cell r="E1037">
            <v>38.049999999999997</v>
          </cell>
          <cell r="F1037">
            <v>38.049999999999997</v>
          </cell>
          <cell r="G1037">
            <v>38.049999999999997</v>
          </cell>
          <cell r="H1037">
            <v>40.049999999999997</v>
          </cell>
          <cell r="I1037">
            <v>9938</v>
          </cell>
          <cell r="J1037">
            <v>383342.4</v>
          </cell>
          <cell r="K1037">
            <v>44616</v>
          </cell>
          <cell r="L1037">
            <v>146</v>
          </cell>
        </row>
        <row r="1038">
          <cell r="A1038" t="str">
            <v>MARUTI</v>
          </cell>
          <cell r="B1038" t="str">
            <v>EQ</v>
          </cell>
          <cell r="C1038">
            <v>8402</v>
          </cell>
          <cell r="D1038">
            <v>8587.25</v>
          </cell>
          <cell r="E1038">
            <v>8155</v>
          </cell>
          <cell r="F1038">
            <v>8210.15</v>
          </cell>
          <cell r="G1038">
            <v>8195</v>
          </cell>
          <cell r="H1038">
            <v>8698.85</v>
          </cell>
          <cell r="I1038">
            <v>947351</v>
          </cell>
          <cell r="J1038">
            <v>7895854502.1499996</v>
          </cell>
          <cell r="K1038">
            <v>44616</v>
          </cell>
          <cell r="L1038">
            <v>141883</v>
          </cell>
        </row>
        <row r="1039">
          <cell r="A1039" t="str">
            <v>MASFIN</v>
          </cell>
          <cell r="B1039" t="str">
            <v>EQ</v>
          </cell>
          <cell r="C1039">
            <v>576.9</v>
          </cell>
          <cell r="D1039">
            <v>576.9</v>
          </cell>
          <cell r="E1039">
            <v>531</v>
          </cell>
          <cell r="F1039">
            <v>538.4</v>
          </cell>
          <cell r="G1039">
            <v>537</v>
          </cell>
          <cell r="H1039">
            <v>581.15</v>
          </cell>
          <cell r="I1039">
            <v>96578</v>
          </cell>
          <cell r="J1039">
            <v>53059528.950000003</v>
          </cell>
          <cell r="K1039">
            <v>44616</v>
          </cell>
          <cell r="L1039">
            <v>7381</v>
          </cell>
        </row>
        <row r="1040">
          <cell r="A1040" t="str">
            <v>MASKINVEST</v>
          </cell>
          <cell r="B1040" t="str">
            <v>BE</v>
          </cell>
          <cell r="C1040">
            <v>37.1</v>
          </cell>
          <cell r="D1040">
            <v>37.1</v>
          </cell>
          <cell r="E1040">
            <v>35.1</v>
          </cell>
          <cell r="F1040">
            <v>35.1</v>
          </cell>
          <cell r="G1040">
            <v>35.1</v>
          </cell>
          <cell r="H1040">
            <v>36.85</v>
          </cell>
          <cell r="I1040">
            <v>195</v>
          </cell>
          <cell r="J1040">
            <v>7010.95</v>
          </cell>
          <cell r="K1040">
            <v>44616</v>
          </cell>
          <cell r="L1040">
            <v>4</v>
          </cell>
        </row>
        <row r="1041">
          <cell r="A1041" t="str">
            <v>MASPTOP50</v>
          </cell>
          <cell r="B1041" t="str">
            <v>EQ</v>
          </cell>
          <cell r="C1041">
            <v>29.43</v>
          </cell>
          <cell r="D1041">
            <v>29.43</v>
          </cell>
          <cell r="E1041">
            <v>26.5</v>
          </cell>
          <cell r="F1041">
            <v>26.75</v>
          </cell>
          <cell r="G1041">
            <v>26.89</v>
          </cell>
          <cell r="H1041">
            <v>27.91</v>
          </cell>
          <cell r="I1041">
            <v>339486</v>
          </cell>
          <cell r="J1041">
            <v>9142336.5</v>
          </cell>
          <cell r="K1041">
            <v>44616</v>
          </cell>
          <cell r="L1041">
            <v>1834</v>
          </cell>
        </row>
        <row r="1042">
          <cell r="A1042" t="str">
            <v>MASTEK</v>
          </cell>
          <cell r="B1042" t="str">
            <v>EQ</v>
          </cell>
          <cell r="C1042">
            <v>2600</v>
          </cell>
          <cell r="D1042">
            <v>2644</v>
          </cell>
          <cell r="E1042">
            <v>2497.6</v>
          </cell>
          <cell r="F1042">
            <v>2543.9499999999998</v>
          </cell>
          <cell r="G1042">
            <v>2548.85</v>
          </cell>
          <cell r="H1042">
            <v>2687.6</v>
          </cell>
          <cell r="I1042">
            <v>98406</v>
          </cell>
          <cell r="J1042">
            <v>251518259.80000001</v>
          </cell>
          <cell r="K1042">
            <v>44616</v>
          </cell>
          <cell r="L1042">
            <v>17078</v>
          </cell>
        </row>
        <row r="1043">
          <cell r="A1043" t="str">
            <v>MATRIMONY</v>
          </cell>
          <cell r="B1043" t="str">
            <v>EQ</v>
          </cell>
          <cell r="C1043">
            <v>764.55</v>
          </cell>
          <cell r="D1043">
            <v>764.55</v>
          </cell>
          <cell r="E1043">
            <v>718</v>
          </cell>
          <cell r="F1043">
            <v>720.95</v>
          </cell>
          <cell r="G1043">
            <v>720</v>
          </cell>
          <cell r="H1043">
            <v>770.15</v>
          </cell>
          <cell r="I1043">
            <v>14104</v>
          </cell>
          <cell r="J1043">
            <v>10362649.6</v>
          </cell>
          <cell r="K1043">
            <v>44616</v>
          </cell>
          <cell r="L1043">
            <v>1858</v>
          </cell>
        </row>
        <row r="1044">
          <cell r="A1044" t="str">
            <v>MAWANASUG</v>
          </cell>
          <cell r="B1044" t="str">
            <v>EQ</v>
          </cell>
          <cell r="C1044">
            <v>105</v>
          </cell>
          <cell r="D1044">
            <v>109.75</v>
          </cell>
          <cell r="E1044">
            <v>94.4</v>
          </cell>
          <cell r="F1044">
            <v>96.45</v>
          </cell>
          <cell r="G1044">
            <v>94.9</v>
          </cell>
          <cell r="H1044">
            <v>111.5</v>
          </cell>
          <cell r="I1044">
            <v>1150931</v>
          </cell>
          <cell r="J1044">
            <v>118254094</v>
          </cell>
          <cell r="K1044">
            <v>44616</v>
          </cell>
          <cell r="L1044">
            <v>19006</v>
          </cell>
        </row>
        <row r="1045">
          <cell r="A1045" t="str">
            <v>MAXHEALTH</v>
          </cell>
          <cell r="B1045" t="str">
            <v>EQ</v>
          </cell>
          <cell r="C1045">
            <v>351</v>
          </cell>
          <cell r="D1045">
            <v>359.8</v>
          </cell>
          <cell r="E1045">
            <v>343.45</v>
          </cell>
          <cell r="F1045">
            <v>346.3</v>
          </cell>
          <cell r="G1045">
            <v>345.2</v>
          </cell>
          <cell r="H1045">
            <v>368.35</v>
          </cell>
          <cell r="I1045">
            <v>1341504</v>
          </cell>
          <cell r="J1045">
            <v>470561471.94999999</v>
          </cell>
          <cell r="K1045">
            <v>44616</v>
          </cell>
          <cell r="L1045">
            <v>47474</v>
          </cell>
        </row>
        <row r="1046">
          <cell r="A1046" t="str">
            <v>MAXIND</v>
          </cell>
          <cell r="B1046" t="str">
            <v>EQ</v>
          </cell>
          <cell r="C1046">
            <v>74.150000000000006</v>
          </cell>
          <cell r="D1046">
            <v>75.2</v>
          </cell>
          <cell r="E1046">
            <v>73</v>
          </cell>
          <cell r="F1046">
            <v>74.2</v>
          </cell>
          <cell r="G1046">
            <v>74</v>
          </cell>
          <cell r="H1046">
            <v>75.650000000000006</v>
          </cell>
          <cell r="I1046">
            <v>276620</v>
          </cell>
          <cell r="J1046">
            <v>20511765.5</v>
          </cell>
          <cell r="K1046">
            <v>44616</v>
          </cell>
          <cell r="L1046">
            <v>1065</v>
          </cell>
        </row>
        <row r="1047">
          <cell r="A1047" t="str">
            <v>MAXVIL</v>
          </cell>
          <cell r="B1047" t="str">
            <v>EQ</v>
          </cell>
          <cell r="C1047">
            <v>103</v>
          </cell>
          <cell r="D1047">
            <v>103.8</v>
          </cell>
          <cell r="E1047">
            <v>96.45</v>
          </cell>
          <cell r="F1047">
            <v>97.5</v>
          </cell>
          <cell r="G1047">
            <v>97</v>
          </cell>
          <cell r="H1047">
            <v>106.8</v>
          </cell>
          <cell r="I1047">
            <v>220948</v>
          </cell>
          <cell r="J1047">
            <v>21930343.800000001</v>
          </cell>
          <cell r="K1047">
            <v>44616</v>
          </cell>
          <cell r="L1047">
            <v>3651</v>
          </cell>
        </row>
        <row r="1048">
          <cell r="A1048" t="str">
            <v>MAYURUNIQ</v>
          </cell>
          <cell r="B1048" t="str">
            <v>EQ</v>
          </cell>
          <cell r="C1048">
            <v>425</v>
          </cell>
          <cell r="D1048">
            <v>429.9</v>
          </cell>
          <cell r="E1048">
            <v>395</v>
          </cell>
          <cell r="F1048">
            <v>399.5</v>
          </cell>
          <cell r="G1048">
            <v>401</v>
          </cell>
          <cell r="H1048">
            <v>431.9</v>
          </cell>
          <cell r="I1048">
            <v>147205</v>
          </cell>
          <cell r="J1048">
            <v>59346301.950000003</v>
          </cell>
          <cell r="K1048">
            <v>44616</v>
          </cell>
          <cell r="L1048">
            <v>9295</v>
          </cell>
        </row>
        <row r="1049">
          <cell r="A1049" t="str">
            <v>MAZDA</v>
          </cell>
          <cell r="B1049" t="str">
            <v>EQ</v>
          </cell>
          <cell r="C1049">
            <v>504</v>
          </cell>
          <cell r="D1049">
            <v>506.5</v>
          </cell>
          <cell r="E1049">
            <v>470</v>
          </cell>
          <cell r="F1049">
            <v>477.85</v>
          </cell>
          <cell r="G1049">
            <v>480.1</v>
          </cell>
          <cell r="H1049">
            <v>507.05</v>
          </cell>
          <cell r="I1049">
            <v>8027</v>
          </cell>
          <cell r="J1049">
            <v>3863921.55</v>
          </cell>
          <cell r="K1049">
            <v>44616</v>
          </cell>
          <cell r="L1049">
            <v>459</v>
          </cell>
        </row>
        <row r="1050">
          <cell r="A1050" t="str">
            <v>MAZDOCK</v>
          </cell>
          <cell r="B1050" t="str">
            <v>EQ</v>
          </cell>
          <cell r="C1050">
            <v>237</v>
          </cell>
          <cell r="D1050">
            <v>237.75</v>
          </cell>
          <cell r="E1050">
            <v>225.4</v>
          </cell>
          <cell r="F1050">
            <v>226.6</v>
          </cell>
          <cell r="G1050">
            <v>226.95</v>
          </cell>
          <cell r="H1050">
            <v>241.15</v>
          </cell>
          <cell r="I1050">
            <v>356253</v>
          </cell>
          <cell r="J1050">
            <v>82282181.549999997</v>
          </cell>
          <cell r="K1050">
            <v>44616</v>
          </cell>
          <cell r="L1050">
            <v>10133</v>
          </cell>
        </row>
        <row r="1051">
          <cell r="A1051" t="str">
            <v>MBAPL</v>
          </cell>
          <cell r="B1051" t="str">
            <v>EQ</v>
          </cell>
          <cell r="C1051">
            <v>249.7</v>
          </cell>
          <cell r="D1051">
            <v>258.95</v>
          </cell>
          <cell r="E1051">
            <v>238.05</v>
          </cell>
          <cell r="F1051">
            <v>241.65</v>
          </cell>
          <cell r="G1051">
            <v>239.55</v>
          </cell>
          <cell r="H1051">
            <v>261.89999999999998</v>
          </cell>
          <cell r="I1051">
            <v>43652</v>
          </cell>
          <cell r="J1051">
            <v>10771786.949999999</v>
          </cell>
          <cell r="K1051">
            <v>44616</v>
          </cell>
          <cell r="L1051">
            <v>1390</v>
          </cell>
        </row>
        <row r="1052">
          <cell r="A1052" t="str">
            <v>MBECL</v>
          </cell>
          <cell r="B1052" t="str">
            <v>BE</v>
          </cell>
          <cell r="C1052">
            <v>5.6</v>
          </cell>
          <cell r="D1052">
            <v>5.8</v>
          </cell>
          <cell r="E1052">
            <v>5.55</v>
          </cell>
          <cell r="F1052">
            <v>5.55</v>
          </cell>
          <cell r="G1052">
            <v>5.55</v>
          </cell>
          <cell r="H1052">
            <v>5.8</v>
          </cell>
          <cell r="I1052">
            <v>265266</v>
          </cell>
          <cell r="J1052">
            <v>1481452.65</v>
          </cell>
          <cell r="K1052">
            <v>44616</v>
          </cell>
          <cell r="L1052">
            <v>604</v>
          </cell>
        </row>
        <row r="1053">
          <cell r="A1053" t="str">
            <v>MBLINFRA</v>
          </cell>
          <cell r="B1053" t="str">
            <v>EQ</v>
          </cell>
          <cell r="C1053">
            <v>27.65</v>
          </cell>
          <cell r="D1053">
            <v>27.65</v>
          </cell>
          <cell r="E1053">
            <v>26.6</v>
          </cell>
          <cell r="F1053">
            <v>26.6</v>
          </cell>
          <cell r="G1053">
            <v>26.6</v>
          </cell>
          <cell r="H1053">
            <v>27.95</v>
          </cell>
          <cell r="I1053">
            <v>156407</v>
          </cell>
          <cell r="J1053">
            <v>4171504.85</v>
          </cell>
          <cell r="K1053">
            <v>44616</v>
          </cell>
          <cell r="L1053">
            <v>536</v>
          </cell>
        </row>
        <row r="1054">
          <cell r="A1054" t="str">
            <v>MCDOWELL-N</v>
          </cell>
          <cell r="B1054" t="str">
            <v>EQ</v>
          </cell>
          <cell r="C1054">
            <v>840.1</v>
          </cell>
          <cell r="D1054">
            <v>859.2</v>
          </cell>
          <cell r="E1054">
            <v>829.4</v>
          </cell>
          <cell r="F1054">
            <v>844.55</v>
          </cell>
          <cell r="G1054">
            <v>849.9</v>
          </cell>
          <cell r="H1054">
            <v>856.7</v>
          </cell>
          <cell r="I1054">
            <v>5468778</v>
          </cell>
          <cell r="J1054">
            <v>4644520087.1999998</v>
          </cell>
          <cell r="K1054">
            <v>44616</v>
          </cell>
          <cell r="L1054">
            <v>124033</v>
          </cell>
        </row>
        <row r="1055">
          <cell r="A1055" t="str">
            <v>MCL</v>
          </cell>
          <cell r="B1055" t="str">
            <v>EQ</v>
          </cell>
          <cell r="C1055">
            <v>25</v>
          </cell>
          <cell r="D1055">
            <v>26.4</v>
          </cell>
          <cell r="E1055">
            <v>22.4</v>
          </cell>
          <cell r="F1055">
            <v>23</v>
          </cell>
          <cell r="G1055">
            <v>23</v>
          </cell>
          <cell r="H1055">
            <v>26.6</v>
          </cell>
          <cell r="I1055">
            <v>236360</v>
          </cell>
          <cell r="J1055">
            <v>5620978.5</v>
          </cell>
          <cell r="K1055">
            <v>44616</v>
          </cell>
          <cell r="L1055">
            <v>1920</v>
          </cell>
        </row>
        <row r="1056">
          <cell r="A1056" t="str">
            <v>MCLEODRUSS</v>
          </cell>
          <cell r="B1056" t="str">
            <v>EQ</v>
          </cell>
          <cell r="C1056">
            <v>22.6</v>
          </cell>
          <cell r="D1056">
            <v>23.45</v>
          </cell>
          <cell r="E1056">
            <v>21.55</v>
          </cell>
          <cell r="F1056">
            <v>21.9</v>
          </cell>
          <cell r="G1056">
            <v>22.1</v>
          </cell>
          <cell r="H1056">
            <v>23.9</v>
          </cell>
          <cell r="I1056">
            <v>1010962</v>
          </cell>
          <cell r="J1056">
            <v>22366585.300000001</v>
          </cell>
          <cell r="K1056">
            <v>44616</v>
          </cell>
          <cell r="L1056">
            <v>3136</v>
          </cell>
        </row>
        <row r="1057">
          <cell r="A1057" t="str">
            <v>MCX</v>
          </cell>
          <cell r="B1057" t="str">
            <v>EQ</v>
          </cell>
          <cell r="C1057">
            <v>1249</v>
          </cell>
          <cell r="D1057">
            <v>1249</v>
          </cell>
          <cell r="E1057">
            <v>1165</v>
          </cell>
          <cell r="F1057">
            <v>1179.05</v>
          </cell>
          <cell r="G1057">
            <v>1175</v>
          </cell>
          <cell r="H1057">
            <v>1293.45</v>
          </cell>
          <cell r="I1057">
            <v>1712462</v>
          </cell>
          <cell r="J1057">
            <v>2051685327.1500001</v>
          </cell>
          <cell r="K1057">
            <v>44616</v>
          </cell>
          <cell r="L1057">
            <v>96162</v>
          </cell>
        </row>
        <row r="1058">
          <cell r="A1058" t="str">
            <v>MEDICAMEQ</v>
          </cell>
          <cell r="B1058" t="str">
            <v>EQ</v>
          </cell>
          <cell r="C1058">
            <v>604</v>
          </cell>
          <cell r="D1058">
            <v>649.79999999999995</v>
          </cell>
          <cell r="E1058">
            <v>585</v>
          </cell>
          <cell r="F1058">
            <v>597.04999999999995</v>
          </cell>
          <cell r="G1058">
            <v>603.54999999999995</v>
          </cell>
          <cell r="H1058">
            <v>620.04999999999995</v>
          </cell>
          <cell r="I1058">
            <v>23441</v>
          </cell>
          <cell r="J1058">
            <v>14329109.4</v>
          </cell>
          <cell r="K1058">
            <v>44616</v>
          </cell>
          <cell r="L1058">
            <v>1616</v>
          </cell>
        </row>
        <row r="1059">
          <cell r="A1059" t="str">
            <v>MEDPLUS</v>
          </cell>
          <cell r="B1059" t="str">
            <v>EQ</v>
          </cell>
          <cell r="C1059">
            <v>937</v>
          </cell>
          <cell r="D1059">
            <v>978.7</v>
          </cell>
          <cell r="E1059">
            <v>921</v>
          </cell>
          <cell r="F1059">
            <v>967.4</v>
          </cell>
          <cell r="G1059">
            <v>948</v>
          </cell>
          <cell r="H1059">
            <v>988.65</v>
          </cell>
          <cell r="I1059">
            <v>380963</v>
          </cell>
          <cell r="J1059">
            <v>362770652.89999998</v>
          </cell>
          <cell r="K1059">
            <v>44616</v>
          </cell>
          <cell r="L1059">
            <v>15568</v>
          </cell>
        </row>
        <row r="1060">
          <cell r="A1060" t="str">
            <v>MEGASOFT</v>
          </cell>
          <cell r="B1060" t="str">
            <v>BE</v>
          </cell>
          <cell r="C1060">
            <v>43.4</v>
          </cell>
          <cell r="D1060">
            <v>43.4</v>
          </cell>
          <cell r="E1060">
            <v>42.45</v>
          </cell>
          <cell r="F1060">
            <v>42.45</v>
          </cell>
          <cell r="G1060">
            <v>42.45</v>
          </cell>
          <cell r="H1060">
            <v>44.65</v>
          </cell>
          <cell r="I1060">
            <v>28616</v>
          </cell>
          <cell r="J1060">
            <v>1216779.8999999999</v>
          </cell>
          <cell r="K1060">
            <v>44616</v>
          </cell>
          <cell r="L1060">
            <v>200</v>
          </cell>
        </row>
        <row r="1061">
          <cell r="A1061" t="str">
            <v>MEGASTAR</v>
          </cell>
          <cell r="B1061" t="str">
            <v>EQ</v>
          </cell>
          <cell r="C1061">
            <v>159.19999999999999</v>
          </cell>
          <cell r="D1061">
            <v>159.19999999999999</v>
          </cell>
          <cell r="E1061">
            <v>152.25</v>
          </cell>
          <cell r="F1061">
            <v>159.19999999999999</v>
          </cell>
          <cell r="G1061">
            <v>159.19999999999999</v>
          </cell>
          <cell r="H1061">
            <v>151.65</v>
          </cell>
          <cell r="I1061">
            <v>90596</v>
          </cell>
          <cell r="J1061">
            <v>14366229.75</v>
          </cell>
          <cell r="K1061">
            <v>44616</v>
          </cell>
          <cell r="L1061">
            <v>301</v>
          </cell>
        </row>
        <row r="1062">
          <cell r="A1062" t="str">
            <v>MENONBE</v>
          </cell>
          <cell r="B1062" t="str">
            <v>EQ</v>
          </cell>
          <cell r="C1062">
            <v>79.8</v>
          </cell>
          <cell r="D1062">
            <v>79.8</v>
          </cell>
          <cell r="E1062">
            <v>72.5</v>
          </cell>
          <cell r="F1062">
            <v>74.2</v>
          </cell>
          <cell r="G1062">
            <v>73.95</v>
          </cell>
          <cell r="H1062">
            <v>81.349999999999994</v>
          </cell>
          <cell r="I1062">
            <v>167570</v>
          </cell>
          <cell r="J1062">
            <v>12778241.35</v>
          </cell>
          <cell r="K1062">
            <v>44616</v>
          </cell>
          <cell r="L1062">
            <v>3107</v>
          </cell>
        </row>
        <row r="1063">
          <cell r="A1063" t="str">
            <v>MEP</v>
          </cell>
          <cell r="B1063" t="str">
            <v>EQ</v>
          </cell>
          <cell r="C1063">
            <v>21.5</v>
          </cell>
          <cell r="D1063">
            <v>22.35</v>
          </cell>
          <cell r="E1063">
            <v>21.35</v>
          </cell>
          <cell r="F1063">
            <v>21.35</v>
          </cell>
          <cell r="G1063">
            <v>21.35</v>
          </cell>
          <cell r="H1063">
            <v>22.45</v>
          </cell>
          <cell r="I1063">
            <v>303539</v>
          </cell>
          <cell r="J1063">
            <v>6525508.7000000002</v>
          </cell>
          <cell r="K1063">
            <v>44616</v>
          </cell>
          <cell r="L1063">
            <v>712</v>
          </cell>
        </row>
        <row r="1064">
          <cell r="A1064" t="str">
            <v>MERCATOR</v>
          </cell>
          <cell r="B1064" t="str">
            <v>BE</v>
          </cell>
          <cell r="C1064">
            <v>2.1</v>
          </cell>
          <cell r="D1064">
            <v>2.15</v>
          </cell>
          <cell r="E1064">
            <v>2.1</v>
          </cell>
          <cell r="F1064">
            <v>2.1</v>
          </cell>
          <cell r="G1064">
            <v>2.1</v>
          </cell>
          <cell r="H1064">
            <v>2.2000000000000002</v>
          </cell>
          <cell r="I1064">
            <v>387400</v>
          </cell>
          <cell r="J1064">
            <v>813572.75</v>
          </cell>
          <cell r="K1064">
            <v>44616</v>
          </cell>
          <cell r="L1064">
            <v>575</v>
          </cell>
        </row>
        <row r="1065">
          <cell r="A1065" t="str">
            <v>METROBRAND</v>
          </cell>
          <cell r="B1065" t="str">
            <v>EQ</v>
          </cell>
          <cell r="C1065">
            <v>520</v>
          </cell>
          <cell r="D1065">
            <v>532.25</v>
          </cell>
          <cell r="E1065">
            <v>510.55</v>
          </cell>
          <cell r="F1065">
            <v>522.79999999999995</v>
          </cell>
          <cell r="G1065">
            <v>520.15</v>
          </cell>
          <cell r="H1065">
            <v>542.79999999999995</v>
          </cell>
          <cell r="I1065">
            <v>564698</v>
          </cell>
          <cell r="J1065">
            <v>295647981.5</v>
          </cell>
          <cell r="K1065">
            <v>44616</v>
          </cell>
          <cell r="L1065">
            <v>18243</v>
          </cell>
        </row>
        <row r="1066">
          <cell r="A1066" t="str">
            <v>METROPOLIS</v>
          </cell>
          <cell r="B1066" t="str">
            <v>EQ</v>
          </cell>
          <cell r="C1066">
            <v>2027.4</v>
          </cell>
          <cell r="D1066">
            <v>2073.1999999999998</v>
          </cell>
          <cell r="E1066">
            <v>1972</v>
          </cell>
          <cell r="F1066">
            <v>1998.15</v>
          </cell>
          <cell r="G1066">
            <v>1986.45</v>
          </cell>
          <cell r="H1066">
            <v>2086.5</v>
          </cell>
          <cell r="I1066">
            <v>449428</v>
          </cell>
          <cell r="J1066">
            <v>909473437.45000005</v>
          </cell>
          <cell r="K1066">
            <v>44616</v>
          </cell>
          <cell r="L1066">
            <v>24103</v>
          </cell>
        </row>
        <row r="1067">
          <cell r="A1067" t="str">
            <v>MFL</v>
          </cell>
          <cell r="B1067" t="str">
            <v>EQ</v>
          </cell>
          <cell r="C1067">
            <v>765.3</v>
          </cell>
          <cell r="D1067">
            <v>800.05</v>
          </cell>
          <cell r="E1067">
            <v>762.75</v>
          </cell>
          <cell r="F1067">
            <v>762.75</v>
          </cell>
          <cell r="G1067">
            <v>762.75</v>
          </cell>
          <cell r="H1067">
            <v>802.85</v>
          </cell>
          <cell r="I1067">
            <v>69585</v>
          </cell>
          <cell r="J1067">
            <v>53866516.600000001</v>
          </cell>
          <cell r="K1067">
            <v>44616</v>
          </cell>
          <cell r="L1067">
            <v>4114</v>
          </cell>
        </row>
        <row r="1068">
          <cell r="A1068" t="str">
            <v>MFSL</v>
          </cell>
          <cell r="B1068" t="str">
            <v>EQ</v>
          </cell>
          <cell r="C1068">
            <v>815</v>
          </cell>
          <cell r="D1068">
            <v>818.05</v>
          </cell>
          <cell r="E1068">
            <v>802</v>
          </cell>
          <cell r="F1068">
            <v>809.75</v>
          </cell>
          <cell r="G1068">
            <v>814</v>
          </cell>
          <cell r="H1068">
            <v>831.8</v>
          </cell>
          <cell r="I1068">
            <v>915583</v>
          </cell>
          <cell r="J1068">
            <v>739465532.54999995</v>
          </cell>
          <cell r="K1068">
            <v>44616</v>
          </cell>
          <cell r="L1068">
            <v>33236</v>
          </cell>
        </row>
        <row r="1069">
          <cell r="A1069" t="str">
            <v>MGEL</v>
          </cell>
          <cell r="B1069" t="str">
            <v>EQ</v>
          </cell>
          <cell r="C1069">
            <v>157.25</v>
          </cell>
          <cell r="D1069">
            <v>157.25</v>
          </cell>
          <cell r="E1069">
            <v>157.25</v>
          </cell>
          <cell r="F1069">
            <v>157.25</v>
          </cell>
          <cell r="G1069">
            <v>157.25</v>
          </cell>
          <cell r="H1069">
            <v>165.5</v>
          </cell>
          <cell r="I1069">
            <v>14271</v>
          </cell>
          <cell r="J1069">
            <v>2244114.75</v>
          </cell>
          <cell r="K1069">
            <v>44616</v>
          </cell>
          <cell r="L1069">
            <v>73</v>
          </cell>
        </row>
        <row r="1070">
          <cell r="A1070" t="str">
            <v>MGL</v>
          </cell>
          <cell r="B1070" t="str">
            <v>EQ</v>
          </cell>
          <cell r="C1070">
            <v>725</v>
          </cell>
          <cell r="D1070">
            <v>739.5</v>
          </cell>
          <cell r="E1070">
            <v>680</v>
          </cell>
          <cell r="F1070">
            <v>681.3</v>
          </cell>
          <cell r="G1070">
            <v>684</v>
          </cell>
          <cell r="H1070">
            <v>747.75</v>
          </cell>
          <cell r="I1070">
            <v>887399</v>
          </cell>
          <cell r="J1070">
            <v>625963234.20000005</v>
          </cell>
          <cell r="K1070">
            <v>44616</v>
          </cell>
          <cell r="L1070">
            <v>34133</v>
          </cell>
        </row>
        <row r="1071">
          <cell r="A1071" t="str">
            <v>MHLXMIRU</v>
          </cell>
          <cell r="B1071" t="str">
            <v>EQ</v>
          </cell>
          <cell r="C1071">
            <v>122.5</v>
          </cell>
          <cell r="D1071">
            <v>134.4</v>
          </cell>
          <cell r="E1071">
            <v>122.15</v>
          </cell>
          <cell r="F1071">
            <v>123.35</v>
          </cell>
          <cell r="G1071">
            <v>123.95</v>
          </cell>
          <cell r="H1071">
            <v>128.55000000000001</v>
          </cell>
          <cell r="I1071">
            <v>96315</v>
          </cell>
          <cell r="J1071">
            <v>12234722.65</v>
          </cell>
          <cell r="K1071">
            <v>44616</v>
          </cell>
          <cell r="L1071">
            <v>1653</v>
          </cell>
        </row>
        <row r="1072">
          <cell r="A1072" t="str">
            <v>MHRIL</v>
          </cell>
          <cell r="B1072" t="str">
            <v>EQ</v>
          </cell>
          <cell r="C1072">
            <v>205.05</v>
          </cell>
          <cell r="D1072">
            <v>213</v>
          </cell>
          <cell r="E1072">
            <v>198.4</v>
          </cell>
          <cell r="F1072">
            <v>202.35</v>
          </cell>
          <cell r="G1072">
            <v>202.3</v>
          </cell>
          <cell r="H1072">
            <v>214.15</v>
          </cell>
          <cell r="I1072">
            <v>428892</v>
          </cell>
          <cell r="J1072">
            <v>87322623.650000006</v>
          </cell>
          <cell r="K1072">
            <v>44616</v>
          </cell>
          <cell r="L1072">
            <v>8277</v>
          </cell>
        </row>
        <row r="1073">
          <cell r="A1073" t="str">
            <v>MICEL</v>
          </cell>
          <cell r="B1073" t="str">
            <v>BE</v>
          </cell>
          <cell r="C1073">
            <v>17.75</v>
          </cell>
          <cell r="D1073">
            <v>17.75</v>
          </cell>
          <cell r="E1073">
            <v>17.75</v>
          </cell>
          <cell r="F1073">
            <v>17.75</v>
          </cell>
          <cell r="G1073">
            <v>17.75</v>
          </cell>
          <cell r="H1073">
            <v>18.649999999999999</v>
          </cell>
          <cell r="I1073">
            <v>23346</v>
          </cell>
          <cell r="J1073">
            <v>414391.5</v>
          </cell>
          <cell r="K1073">
            <v>44616</v>
          </cell>
          <cell r="L1073">
            <v>238</v>
          </cell>
        </row>
        <row r="1074">
          <cell r="A1074" t="str">
            <v>MIDHANI</v>
          </cell>
          <cell r="B1074" t="str">
            <v>EQ</v>
          </cell>
          <cell r="C1074">
            <v>170</v>
          </cell>
          <cell r="D1074">
            <v>172.4</v>
          </cell>
          <cell r="E1074">
            <v>165.65</v>
          </cell>
          <cell r="F1074">
            <v>170.4</v>
          </cell>
          <cell r="G1074">
            <v>168</v>
          </cell>
          <cell r="H1074">
            <v>176.95</v>
          </cell>
          <cell r="I1074">
            <v>257481</v>
          </cell>
          <cell r="J1074">
            <v>43837593.100000001</v>
          </cell>
          <cell r="K1074">
            <v>44616</v>
          </cell>
          <cell r="L1074">
            <v>6482</v>
          </cell>
        </row>
        <row r="1075">
          <cell r="A1075" t="str">
            <v>MINDACORP</v>
          </cell>
          <cell r="B1075" t="str">
            <v>EQ</v>
          </cell>
          <cell r="C1075">
            <v>185.2</v>
          </cell>
          <cell r="D1075">
            <v>193.2</v>
          </cell>
          <cell r="E1075">
            <v>183.05</v>
          </cell>
          <cell r="F1075">
            <v>188.1</v>
          </cell>
          <cell r="G1075">
            <v>190</v>
          </cell>
          <cell r="H1075">
            <v>199.85</v>
          </cell>
          <cell r="I1075">
            <v>1163339</v>
          </cell>
          <cell r="J1075">
            <v>218203551.25</v>
          </cell>
          <cell r="K1075">
            <v>44616</v>
          </cell>
          <cell r="L1075">
            <v>17690</v>
          </cell>
        </row>
        <row r="1076">
          <cell r="A1076" t="str">
            <v>MINDAIND</v>
          </cell>
          <cell r="B1076" t="str">
            <v>EQ</v>
          </cell>
          <cell r="C1076">
            <v>910</v>
          </cell>
          <cell r="D1076">
            <v>928</v>
          </cell>
          <cell r="E1076">
            <v>877</v>
          </cell>
          <cell r="F1076">
            <v>885.2</v>
          </cell>
          <cell r="G1076">
            <v>878</v>
          </cell>
          <cell r="H1076">
            <v>940.2</v>
          </cell>
          <cell r="I1076">
            <v>427622</v>
          </cell>
          <cell r="J1076">
            <v>385630914</v>
          </cell>
          <cell r="K1076">
            <v>44616</v>
          </cell>
          <cell r="L1076">
            <v>27596</v>
          </cell>
        </row>
        <row r="1077">
          <cell r="A1077" t="str">
            <v>MINDTECK</v>
          </cell>
          <cell r="B1077" t="str">
            <v>BE</v>
          </cell>
          <cell r="C1077">
            <v>125</v>
          </cell>
          <cell r="D1077">
            <v>125</v>
          </cell>
          <cell r="E1077">
            <v>125</v>
          </cell>
          <cell r="F1077">
            <v>125</v>
          </cell>
          <cell r="G1077">
            <v>125</v>
          </cell>
          <cell r="H1077">
            <v>131.55000000000001</v>
          </cell>
          <cell r="I1077">
            <v>12111</v>
          </cell>
          <cell r="J1077">
            <v>1513875</v>
          </cell>
          <cell r="K1077">
            <v>44616</v>
          </cell>
          <cell r="L1077">
            <v>336</v>
          </cell>
        </row>
        <row r="1078">
          <cell r="A1078" t="str">
            <v>MINDTREE</v>
          </cell>
          <cell r="B1078" t="str">
            <v>EQ</v>
          </cell>
          <cell r="C1078">
            <v>3685</v>
          </cell>
          <cell r="D1078">
            <v>3705.65</v>
          </cell>
          <cell r="E1078">
            <v>3542.1</v>
          </cell>
          <cell r="F1078">
            <v>3565.9</v>
          </cell>
          <cell r="G1078">
            <v>3550</v>
          </cell>
          <cell r="H1078">
            <v>3801.8</v>
          </cell>
          <cell r="I1078">
            <v>1036474</v>
          </cell>
          <cell r="J1078">
            <v>3751750110.3000002</v>
          </cell>
          <cell r="K1078">
            <v>44616</v>
          </cell>
          <cell r="L1078">
            <v>80156</v>
          </cell>
        </row>
        <row r="1079">
          <cell r="A1079" t="str">
            <v>MIRCELECTR</v>
          </cell>
          <cell r="B1079" t="str">
            <v>EQ</v>
          </cell>
          <cell r="C1079">
            <v>20.85</v>
          </cell>
          <cell r="D1079">
            <v>21.4</v>
          </cell>
          <cell r="E1079">
            <v>20.85</v>
          </cell>
          <cell r="F1079">
            <v>20.85</v>
          </cell>
          <cell r="G1079">
            <v>20.85</v>
          </cell>
          <cell r="H1079">
            <v>21.9</v>
          </cell>
          <cell r="I1079">
            <v>361533</v>
          </cell>
          <cell r="J1079">
            <v>7564511.0999999996</v>
          </cell>
          <cell r="K1079">
            <v>44616</v>
          </cell>
          <cell r="L1079">
            <v>1033</v>
          </cell>
        </row>
        <row r="1080">
          <cell r="A1080" t="str">
            <v>MIRZAINT</v>
          </cell>
          <cell r="B1080" t="str">
            <v>EQ</v>
          </cell>
          <cell r="C1080">
            <v>146.15</v>
          </cell>
          <cell r="D1080">
            <v>149.30000000000001</v>
          </cell>
          <cell r="E1080">
            <v>138.44999999999999</v>
          </cell>
          <cell r="F1080">
            <v>141.25</v>
          </cell>
          <cell r="G1080">
            <v>141.4</v>
          </cell>
          <cell r="H1080">
            <v>152</v>
          </cell>
          <cell r="I1080">
            <v>1651141</v>
          </cell>
          <cell r="J1080">
            <v>237572214.09999999</v>
          </cell>
          <cell r="K1080">
            <v>44616</v>
          </cell>
          <cell r="L1080">
            <v>20516</v>
          </cell>
        </row>
        <row r="1081">
          <cell r="A1081" t="str">
            <v>MITTAL</v>
          </cell>
          <cell r="B1081" t="str">
            <v>BE</v>
          </cell>
          <cell r="C1081">
            <v>14.75</v>
          </cell>
          <cell r="D1081">
            <v>14.75</v>
          </cell>
          <cell r="E1081">
            <v>14.55</v>
          </cell>
          <cell r="F1081">
            <v>14.55</v>
          </cell>
          <cell r="G1081">
            <v>14.55</v>
          </cell>
          <cell r="H1081">
            <v>15.3</v>
          </cell>
          <cell r="I1081">
            <v>19202</v>
          </cell>
          <cell r="J1081">
            <v>279478.5</v>
          </cell>
          <cell r="K1081">
            <v>44616</v>
          </cell>
          <cell r="L1081">
            <v>186</v>
          </cell>
        </row>
        <row r="1082">
          <cell r="A1082" t="str">
            <v>MMFL</v>
          </cell>
          <cell r="B1082" t="str">
            <v>EQ</v>
          </cell>
          <cell r="C1082">
            <v>757.65</v>
          </cell>
          <cell r="D1082">
            <v>809.9</v>
          </cell>
          <cell r="E1082">
            <v>757.65</v>
          </cell>
          <cell r="F1082">
            <v>778.8</v>
          </cell>
          <cell r="G1082">
            <v>777</v>
          </cell>
          <cell r="H1082">
            <v>813.5</v>
          </cell>
          <cell r="I1082">
            <v>30249</v>
          </cell>
          <cell r="J1082">
            <v>23907092.199999999</v>
          </cell>
          <cell r="K1082">
            <v>44616</v>
          </cell>
          <cell r="L1082">
            <v>3302</v>
          </cell>
        </row>
        <row r="1083">
          <cell r="A1083" t="str">
            <v>MMP</v>
          </cell>
          <cell r="B1083" t="str">
            <v>EQ</v>
          </cell>
          <cell r="C1083">
            <v>156</v>
          </cell>
          <cell r="D1083">
            <v>158</v>
          </cell>
          <cell r="E1083">
            <v>142</v>
          </cell>
          <cell r="F1083">
            <v>143.9</v>
          </cell>
          <cell r="G1083">
            <v>147</v>
          </cell>
          <cell r="H1083">
            <v>163.65</v>
          </cell>
          <cell r="I1083">
            <v>33904</v>
          </cell>
          <cell r="J1083">
            <v>5107446.75</v>
          </cell>
          <cell r="K1083">
            <v>44616</v>
          </cell>
          <cell r="L1083">
            <v>924</v>
          </cell>
        </row>
        <row r="1084">
          <cell r="A1084" t="str">
            <v>MMTC</v>
          </cell>
          <cell r="B1084" t="str">
            <v>EQ</v>
          </cell>
          <cell r="C1084">
            <v>43.5</v>
          </cell>
          <cell r="D1084">
            <v>44.65</v>
          </cell>
          <cell r="E1084">
            <v>41.05</v>
          </cell>
          <cell r="F1084">
            <v>41.75</v>
          </cell>
          <cell r="G1084">
            <v>41.7</v>
          </cell>
          <cell r="H1084">
            <v>46.35</v>
          </cell>
          <cell r="I1084">
            <v>5298139</v>
          </cell>
          <cell r="J1084">
            <v>227618228.80000001</v>
          </cell>
          <cell r="K1084">
            <v>44616</v>
          </cell>
          <cell r="L1084">
            <v>19475</v>
          </cell>
        </row>
        <row r="1085">
          <cell r="A1085" t="str">
            <v>MODIRUBBER</v>
          </cell>
          <cell r="B1085" t="str">
            <v>BE</v>
          </cell>
          <cell r="C1085">
            <v>66.2</v>
          </cell>
          <cell r="D1085">
            <v>69.900000000000006</v>
          </cell>
          <cell r="E1085">
            <v>66.099999999999994</v>
          </cell>
          <cell r="F1085">
            <v>66.099999999999994</v>
          </cell>
          <cell r="G1085">
            <v>66.099999999999994</v>
          </cell>
          <cell r="H1085">
            <v>69.55</v>
          </cell>
          <cell r="I1085">
            <v>2548</v>
          </cell>
          <cell r="J1085">
            <v>169772.15</v>
          </cell>
          <cell r="K1085">
            <v>44616</v>
          </cell>
          <cell r="L1085">
            <v>75</v>
          </cell>
        </row>
        <row r="1086">
          <cell r="A1086" t="str">
            <v>MODISNME</v>
          </cell>
          <cell r="B1086" t="str">
            <v>EQ</v>
          </cell>
          <cell r="C1086">
            <v>71.650000000000006</v>
          </cell>
          <cell r="D1086">
            <v>71.650000000000006</v>
          </cell>
          <cell r="E1086">
            <v>64.95</v>
          </cell>
          <cell r="F1086">
            <v>65.400000000000006</v>
          </cell>
          <cell r="G1086">
            <v>65</v>
          </cell>
          <cell r="H1086">
            <v>72.8</v>
          </cell>
          <cell r="I1086">
            <v>82752</v>
          </cell>
          <cell r="J1086">
            <v>5590604.2999999998</v>
          </cell>
          <cell r="K1086">
            <v>44616</v>
          </cell>
          <cell r="L1086">
            <v>2266</v>
          </cell>
        </row>
        <row r="1087">
          <cell r="A1087" t="str">
            <v>MOGSEC</v>
          </cell>
          <cell r="B1087" t="str">
            <v>EQ</v>
          </cell>
          <cell r="C1087">
            <v>49.4</v>
          </cell>
          <cell r="D1087">
            <v>49.7</v>
          </cell>
          <cell r="E1087">
            <v>49.16</v>
          </cell>
          <cell r="F1087">
            <v>49.34</v>
          </cell>
          <cell r="G1087">
            <v>49.4</v>
          </cell>
          <cell r="H1087">
            <v>49.55</v>
          </cell>
          <cell r="I1087">
            <v>6463</v>
          </cell>
          <cell r="J1087">
            <v>319007.45</v>
          </cell>
          <cell r="K1087">
            <v>44616</v>
          </cell>
          <cell r="L1087">
            <v>183</v>
          </cell>
        </row>
        <row r="1088">
          <cell r="A1088" t="str">
            <v>MOHITIND</v>
          </cell>
          <cell r="B1088" t="str">
            <v>EQ</v>
          </cell>
          <cell r="C1088">
            <v>16.75</v>
          </cell>
          <cell r="D1088">
            <v>16.8</v>
          </cell>
          <cell r="E1088">
            <v>14.8</v>
          </cell>
          <cell r="F1088">
            <v>16.2</v>
          </cell>
          <cell r="G1088">
            <v>15.5</v>
          </cell>
          <cell r="H1088">
            <v>16.399999999999999</v>
          </cell>
          <cell r="I1088">
            <v>54744</v>
          </cell>
          <cell r="J1088">
            <v>860303.1</v>
          </cell>
          <cell r="K1088">
            <v>44616</v>
          </cell>
          <cell r="L1088">
            <v>605</v>
          </cell>
        </row>
        <row r="1089">
          <cell r="A1089" t="str">
            <v>MOIL</v>
          </cell>
          <cell r="B1089" t="str">
            <v>EQ</v>
          </cell>
          <cell r="C1089">
            <v>165</v>
          </cell>
          <cell r="D1089">
            <v>168.1</v>
          </cell>
          <cell r="E1089">
            <v>163.19999999999999</v>
          </cell>
          <cell r="F1089">
            <v>164.3</v>
          </cell>
          <cell r="G1089">
            <v>164.25</v>
          </cell>
          <cell r="H1089">
            <v>171.5</v>
          </cell>
          <cell r="I1089">
            <v>533770</v>
          </cell>
          <cell r="J1089">
            <v>88380717.599999994</v>
          </cell>
          <cell r="K1089">
            <v>44616</v>
          </cell>
          <cell r="L1089">
            <v>10397</v>
          </cell>
        </row>
        <row r="1090">
          <cell r="A1090" t="str">
            <v>MOKSH</v>
          </cell>
          <cell r="B1090" t="str">
            <v>EQ</v>
          </cell>
          <cell r="C1090">
            <v>19.399999999999999</v>
          </cell>
          <cell r="D1090">
            <v>19.399999999999999</v>
          </cell>
          <cell r="E1090">
            <v>19.399999999999999</v>
          </cell>
          <cell r="F1090">
            <v>19.399999999999999</v>
          </cell>
          <cell r="G1090">
            <v>19.399999999999999</v>
          </cell>
          <cell r="H1090">
            <v>20.399999999999999</v>
          </cell>
          <cell r="I1090">
            <v>61038</v>
          </cell>
          <cell r="J1090">
            <v>1184137.2</v>
          </cell>
          <cell r="K1090">
            <v>44616</v>
          </cell>
          <cell r="L1090">
            <v>600</v>
          </cell>
        </row>
        <row r="1091">
          <cell r="A1091" t="str">
            <v>MOL</v>
          </cell>
          <cell r="B1091" t="str">
            <v>EQ</v>
          </cell>
          <cell r="C1091">
            <v>90.5</v>
          </cell>
          <cell r="D1091">
            <v>94.9</v>
          </cell>
          <cell r="E1091">
            <v>89</v>
          </cell>
          <cell r="F1091">
            <v>89.4</v>
          </cell>
          <cell r="G1091">
            <v>89.45</v>
          </cell>
          <cell r="H1091">
            <v>96</v>
          </cell>
          <cell r="I1091">
            <v>1126856</v>
          </cell>
          <cell r="J1091">
            <v>102780213.55</v>
          </cell>
          <cell r="K1091">
            <v>44616</v>
          </cell>
          <cell r="L1091">
            <v>11557</v>
          </cell>
        </row>
        <row r="1092">
          <cell r="A1092" t="str">
            <v>MOLDTECH</v>
          </cell>
          <cell r="B1092" t="str">
            <v>EQ</v>
          </cell>
          <cell r="C1092">
            <v>65.8</v>
          </cell>
          <cell r="D1092">
            <v>71.900000000000006</v>
          </cell>
          <cell r="E1092">
            <v>63</v>
          </cell>
          <cell r="F1092">
            <v>64.8</v>
          </cell>
          <cell r="G1092">
            <v>65.400000000000006</v>
          </cell>
          <cell r="H1092">
            <v>72.5</v>
          </cell>
          <cell r="I1092">
            <v>61743</v>
          </cell>
          <cell r="J1092">
            <v>4108747.4</v>
          </cell>
          <cell r="K1092">
            <v>44616</v>
          </cell>
          <cell r="L1092">
            <v>1642</v>
          </cell>
        </row>
        <row r="1093">
          <cell r="A1093" t="str">
            <v>MOLDTKPAC</v>
          </cell>
          <cell r="B1093" t="str">
            <v>EQ</v>
          </cell>
          <cell r="C1093">
            <v>680</v>
          </cell>
          <cell r="D1093">
            <v>680.8</v>
          </cell>
          <cell r="E1093">
            <v>666.4</v>
          </cell>
          <cell r="F1093">
            <v>675.05</v>
          </cell>
          <cell r="G1093">
            <v>676.9</v>
          </cell>
          <cell r="H1093">
            <v>685.45</v>
          </cell>
          <cell r="I1093">
            <v>91148</v>
          </cell>
          <cell r="J1093">
            <v>61458374.5</v>
          </cell>
          <cell r="K1093">
            <v>44616</v>
          </cell>
          <cell r="L1093">
            <v>9016</v>
          </cell>
        </row>
        <row r="1094">
          <cell r="A1094" t="str">
            <v>MOM100</v>
          </cell>
          <cell r="B1094" t="str">
            <v>EQ</v>
          </cell>
          <cell r="C1094">
            <v>29.85</v>
          </cell>
          <cell r="D1094">
            <v>29.85</v>
          </cell>
          <cell r="E1094">
            <v>28.41</v>
          </cell>
          <cell r="F1094">
            <v>28.63</v>
          </cell>
          <cell r="G1094">
            <v>28.65</v>
          </cell>
          <cell r="H1094">
            <v>29.85</v>
          </cell>
          <cell r="I1094">
            <v>368712</v>
          </cell>
          <cell r="J1094">
            <v>10674240.130000001</v>
          </cell>
          <cell r="K1094">
            <v>44616</v>
          </cell>
          <cell r="L1094">
            <v>4514</v>
          </cell>
        </row>
        <row r="1095">
          <cell r="A1095" t="str">
            <v>MOM50</v>
          </cell>
          <cell r="B1095" t="str">
            <v>EQ</v>
          </cell>
          <cell r="C1095">
            <v>169.99</v>
          </cell>
          <cell r="D1095">
            <v>169.99</v>
          </cell>
          <cell r="E1095">
            <v>161</v>
          </cell>
          <cell r="F1095">
            <v>162.38999999999999</v>
          </cell>
          <cell r="G1095">
            <v>161.25</v>
          </cell>
          <cell r="H1095">
            <v>169.96</v>
          </cell>
          <cell r="I1095">
            <v>15099</v>
          </cell>
          <cell r="J1095">
            <v>2478566.04</v>
          </cell>
          <cell r="K1095">
            <v>44616</v>
          </cell>
          <cell r="L1095">
            <v>279</v>
          </cell>
        </row>
        <row r="1096">
          <cell r="A1096" t="str">
            <v>MOMOMENTUM</v>
          </cell>
          <cell r="B1096" t="str">
            <v>EQ</v>
          </cell>
          <cell r="C1096">
            <v>194.99</v>
          </cell>
          <cell r="D1096">
            <v>194.99</v>
          </cell>
          <cell r="E1096">
            <v>185.7</v>
          </cell>
          <cell r="F1096">
            <v>187.22</v>
          </cell>
          <cell r="G1096">
            <v>187.99</v>
          </cell>
          <cell r="H1096">
            <v>195.76</v>
          </cell>
          <cell r="I1096">
            <v>11504</v>
          </cell>
          <cell r="J1096">
            <v>2170479.15</v>
          </cell>
          <cell r="K1096">
            <v>44616</v>
          </cell>
          <cell r="L1096">
            <v>349</v>
          </cell>
        </row>
        <row r="1097">
          <cell r="A1097" t="str">
            <v>MON100</v>
          </cell>
          <cell r="B1097" t="str">
            <v>EQ</v>
          </cell>
          <cell r="C1097">
            <v>103.75</v>
          </cell>
          <cell r="D1097">
            <v>103.75</v>
          </cell>
          <cell r="E1097">
            <v>96.55</v>
          </cell>
          <cell r="F1097">
            <v>98.36</v>
          </cell>
          <cell r="G1097">
            <v>98.89</v>
          </cell>
          <cell r="H1097">
            <v>102.57</v>
          </cell>
          <cell r="I1097">
            <v>4756936</v>
          </cell>
          <cell r="J1097">
            <v>469929554.25</v>
          </cell>
          <cell r="K1097">
            <v>44616</v>
          </cell>
          <cell r="L1097">
            <v>31883</v>
          </cell>
        </row>
        <row r="1098">
          <cell r="A1098" t="str">
            <v>MONARCH</v>
          </cell>
          <cell r="B1098" t="str">
            <v>EQ</v>
          </cell>
          <cell r="C1098">
            <v>161.4</v>
          </cell>
          <cell r="D1098">
            <v>167.9</v>
          </cell>
          <cell r="E1098">
            <v>156</v>
          </cell>
          <cell r="F1098">
            <v>156.94999999999999</v>
          </cell>
          <cell r="G1098">
            <v>156</v>
          </cell>
          <cell r="H1098">
            <v>172.5</v>
          </cell>
          <cell r="I1098">
            <v>27077</v>
          </cell>
          <cell r="J1098">
            <v>4320605.95</v>
          </cell>
          <cell r="K1098">
            <v>44616</v>
          </cell>
          <cell r="L1098">
            <v>495</v>
          </cell>
        </row>
        <row r="1099">
          <cell r="A1099" t="str">
            <v>MONQ50</v>
          </cell>
          <cell r="B1099" t="str">
            <v>EQ</v>
          </cell>
          <cell r="C1099">
            <v>60.7</v>
          </cell>
          <cell r="D1099">
            <v>60.7</v>
          </cell>
          <cell r="E1099">
            <v>54.3</v>
          </cell>
          <cell r="F1099">
            <v>56.33</v>
          </cell>
          <cell r="G1099">
            <v>56.54</v>
          </cell>
          <cell r="H1099">
            <v>57.85</v>
          </cell>
          <cell r="I1099">
            <v>26879</v>
          </cell>
          <cell r="J1099">
            <v>1502629.04</v>
          </cell>
          <cell r="K1099">
            <v>44616</v>
          </cell>
          <cell r="L1099">
            <v>473</v>
          </cell>
        </row>
        <row r="1100">
          <cell r="A1100" t="str">
            <v>MONTECARLO</v>
          </cell>
          <cell r="B1100" t="str">
            <v>EQ</v>
          </cell>
          <cell r="C1100">
            <v>470</v>
          </cell>
          <cell r="D1100">
            <v>483.95</v>
          </cell>
          <cell r="E1100">
            <v>450</v>
          </cell>
          <cell r="F1100">
            <v>450.75</v>
          </cell>
          <cell r="G1100">
            <v>450.05</v>
          </cell>
          <cell r="H1100">
            <v>490.1</v>
          </cell>
          <cell r="I1100">
            <v>52693</v>
          </cell>
          <cell r="J1100">
            <v>24315182.300000001</v>
          </cell>
          <cell r="K1100">
            <v>44616</v>
          </cell>
          <cell r="L1100">
            <v>2990</v>
          </cell>
        </row>
        <row r="1101">
          <cell r="A1101" t="str">
            <v>MORARJEE</v>
          </cell>
          <cell r="B1101" t="str">
            <v>BE</v>
          </cell>
          <cell r="C1101">
            <v>21.55</v>
          </cell>
          <cell r="D1101">
            <v>22.6</v>
          </cell>
          <cell r="E1101">
            <v>20.5</v>
          </cell>
          <cell r="F1101">
            <v>20.6</v>
          </cell>
          <cell r="G1101">
            <v>20.5</v>
          </cell>
          <cell r="H1101">
            <v>21.55</v>
          </cell>
          <cell r="I1101">
            <v>19979</v>
          </cell>
          <cell r="J1101">
            <v>425256.35</v>
          </cell>
          <cell r="K1101">
            <v>44616</v>
          </cell>
          <cell r="L1101">
            <v>101</v>
          </cell>
        </row>
        <row r="1102">
          <cell r="A1102" t="str">
            <v>MOREPENLAB</v>
          </cell>
          <cell r="B1102" t="str">
            <v>EQ</v>
          </cell>
          <cell r="C1102">
            <v>38</v>
          </cell>
          <cell r="D1102">
            <v>40</v>
          </cell>
          <cell r="E1102">
            <v>36.549999999999997</v>
          </cell>
          <cell r="F1102">
            <v>36.75</v>
          </cell>
          <cell r="G1102">
            <v>36.9</v>
          </cell>
          <cell r="H1102">
            <v>40.85</v>
          </cell>
          <cell r="I1102">
            <v>2197047</v>
          </cell>
          <cell r="J1102">
            <v>83041029.700000003</v>
          </cell>
          <cell r="K1102">
            <v>44616</v>
          </cell>
          <cell r="L1102">
            <v>14597</v>
          </cell>
        </row>
        <row r="1103">
          <cell r="A1103" t="str">
            <v>MOTHERSUMI</v>
          </cell>
          <cell r="B1103" t="str">
            <v>EQ</v>
          </cell>
          <cell r="C1103">
            <v>149.05000000000001</v>
          </cell>
          <cell r="D1103">
            <v>150.75</v>
          </cell>
          <cell r="E1103">
            <v>143.44999999999999</v>
          </cell>
          <cell r="F1103">
            <v>144.55000000000001</v>
          </cell>
          <cell r="G1103">
            <v>144.15</v>
          </cell>
          <cell r="H1103">
            <v>156</v>
          </cell>
          <cell r="I1103">
            <v>17805519</v>
          </cell>
          <cell r="J1103">
            <v>2613160795.9000001</v>
          </cell>
          <cell r="K1103">
            <v>44616</v>
          </cell>
          <cell r="L1103">
            <v>152526</v>
          </cell>
        </row>
        <row r="1104">
          <cell r="A1104" t="str">
            <v>MOTILALOFS</v>
          </cell>
          <cell r="B1104" t="str">
            <v>EQ</v>
          </cell>
          <cell r="C1104">
            <v>855</v>
          </cell>
          <cell r="D1104">
            <v>872.5</v>
          </cell>
          <cell r="E1104">
            <v>824</v>
          </cell>
          <cell r="F1104">
            <v>829.4</v>
          </cell>
          <cell r="G1104">
            <v>850</v>
          </cell>
          <cell r="H1104">
            <v>889.15</v>
          </cell>
          <cell r="I1104">
            <v>170583</v>
          </cell>
          <cell r="J1104">
            <v>143375179.25</v>
          </cell>
          <cell r="K1104">
            <v>44616</v>
          </cell>
          <cell r="L1104">
            <v>11187</v>
          </cell>
        </row>
        <row r="1105">
          <cell r="A1105" t="str">
            <v>MOTOGENFIN</v>
          </cell>
          <cell r="B1105" t="str">
            <v>BE</v>
          </cell>
          <cell r="C1105">
            <v>27</v>
          </cell>
          <cell r="D1105">
            <v>27</v>
          </cell>
          <cell r="E1105">
            <v>26</v>
          </cell>
          <cell r="F1105">
            <v>26.4</v>
          </cell>
          <cell r="G1105">
            <v>26.15</v>
          </cell>
          <cell r="H1105">
            <v>27.15</v>
          </cell>
          <cell r="I1105">
            <v>13788</v>
          </cell>
          <cell r="J1105">
            <v>363513.4</v>
          </cell>
          <cell r="K1105">
            <v>44616</v>
          </cell>
          <cell r="L1105">
            <v>67</v>
          </cell>
        </row>
        <row r="1106">
          <cell r="A1106" t="str">
            <v>MPHASIS</v>
          </cell>
          <cell r="B1106" t="str">
            <v>EQ</v>
          </cell>
          <cell r="C1106">
            <v>2986</v>
          </cell>
          <cell r="D1106">
            <v>3063.95</v>
          </cell>
          <cell r="E1106">
            <v>2930</v>
          </cell>
          <cell r="F1106">
            <v>2951.95</v>
          </cell>
          <cell r="G1106">
            <v>2953</v>
          </cell>
          <cell r="H1106">
            <v>3108.4</v>
          </cell>
          <cell r="I1106">
            <v>432597</v>
          </cell>
          <cell r="J1106">
            <v>1293431907.3499999</v>
          </cell>
          <cell r="K1106">
            <v>44616</v>
          </cell>
          <cell r="L1106">
            <v>33969</v>
          </cell>
        </row>
        <row r="1107">
          <cell r="A1107" t="str">
            <v>MPSLTD</v>
          </cell>
          <cell r="B1107" t="str">
            <v>EQ</v>
          </cell>
          <cell r="C1107">
            <v>601</v>
          </cell>
          <cell r="D1107">
            <v>610.9</v>
          </cell>
          <cell r="E1107">
            <v>576.20000000000005</v>
          </cell>
          <cell r="F1107">
            <v>588.45000000000005</v>
          </cell>
          <cell r="G1107">
            <v>590.45000000000005</v>
          </cell>
          <cell r="H1107">
            <v>625.20000000000005</v>
          </cell>
          <cell r="I1107">
            <v>22149</v>
          </cell>
          <cell r="J1107">
            <v>13166925.35</v>
          </cell>
          <cell r="K1107">
            <v>44616</v>
          </cell>
          <cell r="L1107">
            <v>1582</v>
          </cell>
        </row>
        <row r="1108">
          <cell r="A1108" t="str">
            <v>MRF</v>
          </cell>
          <cell r="B1108" t="str">
            <v>EQ</v>
          </cell>
          <cell r="C1108">
            <v>64350</v>
          </cell>
          <cell r="D1108">
            <v>65850</v>
          </cell>
          <cell r="E1108">
            <v>63000</v>
          </cell>
          <cell r="F1108">
            <v>63945.599999999999</v>
          </cell>
          <cell r="G1108">
            <v>63000</v>
          </cell>
          <cell r="H1108">
            <v>65803.600000000006</v>
          </cell>
          <cell r="I1108">
            <v>43260</v>
          </cell>
          <cell r="J1108">
            <v>2758665077.4000001</v>
          </cell>
          <cell r="K1108">
            <v>44616</v>
          </cell>
          <cell r="L1108">
            <v>16702</v>
          </cell>
        </row>
        <row r="1109">
          <cell r="A1109" t="str">
            <v>MRO-TEK</v>
          </cell>
          <cell r="B1109" t="str">
            <v>EQ</v>
          </cell>
          <cell r="C1109">
            <v>53.35</v>
          </cell>
          <cell r="D1109">
            <v>54.55</v>
          </cell>
          <cell r="E1109">
            <v>49.65</v>
          </cell>
          <cell r="F1109">
            <v>50.1</v>
          </cell>
          <cell r="G1109">
            <v>49.65</v>
          </cell>
          <cell r="H1109">
            <v>55.15</v>
          </cell>
          <cell r="I1109">
            <v>20594</v>
          </cell>
          <cell r="J1109">
            <v>1061944.3</v>
          </cell>
          <cell r="K1109">
            <v>44616</v>
          </cell>
          <cell r="L1109">
            <v>432</v>
          </cell>
        </row>
        <row r="1110">
          <cell r="A1110" t="str">
            <v>MRPL</v>
          </cell>
          <cell r="B1110" t="str">
            <v>EQ</v>
          </cell>
          <cell r="C1110">
            <v>40</v>
          </cell>
          <cell r="D1110">
            <v>40.85</v>
          </cell>
          <cell r="E1110">
            <v>37.049999999999997</v>
          </cell>
          <cell r="F1110">
            <v>37.35</v>
          </cell>
          <cell r="G1110">
            <v>37.450000000000003</v>
          </cell>
          <cell r="H1110">
            <v>41.75</v>
          </cell>
          <cell r="I1110">
            <v>2100040</v>
          </cell>
          <cell r="J1110">
            <v>81492229.599999994</v>
          </cell>
          <cell r="K1110">
            <v>44616</v>
          </cell>
          <cell r="L1110">
            <v>11842</v>
          </cell>
        </row>
        <row r="1111">
          <cell r="A1111" t="str">
            <v>MSPL</v>
          </cell>
          <cell r="B1111" t="str">
            <v>EQ</v>
          </cell>
          <cell r="C1111">
            <v>11.4</v>
          </cell>
          <cell r="D1111">
            <v>11.5</v>
          </cell>
          <cell r="E1111">
            <v>10.5</v>
          </cell>
          <cell r="F1111">
            <v>10.6</v>
          </cell>
          <cell r="G1111">
            <v>10.5</v>
          </cell>
          <cell r="H1111">
            <v>11.9</v>
          </cell>
          <cell r="I1111">
            <v>1380206</v>
          </cell>
          <cell r="J1111">
            <v>15211191.65</v>
          </cell>
          <cell r="K1111">
            <v>44616</v>
          </cell>
          <cell r="L1111">
            <v>3434</v>
          </cell>
        </row>
        <row r="1112">
          <cell r="A1112" t="str">
            <v>MSTCLTD</v>
          </cell>
          <cell r="B1112" t="str">
            <v>EQ</v>
          </cell>
          <cell r="C1112">
            <v>302</v>
          </cell>
          <cell r="D1112">
            <v>309.45</v>
          </cell>
          <cell r="E1112">
            <v>282</v>
          </cell>
          <cell r="F1112">
            <v>283.39999999999998</v>
          </cell>
          <cell r="G1112">
            <v>284.89999999999998</v>
          </cell>
          <cell r="H1112">
            <v>318</v>
          </cell>
          <cell r="I1112">
            <v>646627</v>
          </cell>
          <cell r="J1112">
            <v>191406302.84999999</v>
          </cell>
          <cell r="K1112">
            <v>44616</v>
          </cell>
          <cell r="L1112">
            <v>19173</v>
          </cell>
        </row>
        <row r="1113">
          <cell r="A1113" t="str">
            <v>MTARTECH</v>
          </cell>
          <cell r="B1113" t="str">
            <v>EQ</v>
          </cell>
          <cell r="C1113">
            <v>1728</v>
          </cell>
          <cell r="D1113">
            <v>1759.95</v>
          </cell>
          <cell r="E1113">
            <v>1650</v>
          </cell>
          <cell r="F1113">
            <v>1670.9</v>
          </cell>
          <cell r="G1113">
            <v>1652</v>
          </cell>
          <cell r="H1113">
            <v>1804.8</v>
          </cell>
          <cell r="I1113">
            <v>197711</v>
          </cell>
          <cell r="J1113">
            <v>337429951.89999998</v>
          </cell>
          <cell r="K1113">
            <v>44616</v>
          </cell>
          <cell r="L1113">
            <v>30361</v>
          </cell>
        </row>
        <row r="1114">
          <cell r="A1114" t="str">
            <v>MTEDUCARE</v>
          </cell>
          <cell r="B1114" t="str">
            <v>EQ</v>
          </cell>
          <cell r="C1114">
            <v>8.9</v>
          </cell>
          <cell r="D1114">
            <v>8.9</v>
          </cell>
          <cell r="E1114">
            <v>8.5500000000000007</v>
          </cell>
          <cell r="F1114">
            <v>8.5500000000000007</v>
          </cell>
          <cell r="G1114">
            <v>8.5500000000000007</v>
          </cell>
          <cell r="H1114">
            <v>8.9499999999999993</v>
          </cell>
          <cell r="I1114">
            <v>199596</v>
          </cell>
          <cell r="J1114">
            <v>1715909.15</v>
          </cell>
          <cell r="K1114">
            <v>44616</v>
          </cell>
          <cell r="L1114">
            <v>423</v>
          </cell>
        </row>
        <row r="1115">
          <cell r="A1115" t="str">
            <v>MTNL</v>
          </cell>
          <cell r="B1115" t="str">
            <v>EQ</v>
          </cell>
          <cell r="C1115">
            <v>21.25</v>
          </cell>
          <cell r="D1115">
            <v>22.3</v>
          </cell>
          <cell r="E1115">
            <v>20.85</v>
          </cell>
          <cell r="F1115">
            <v>20.85</v>
          </cell>
          <cell r="G1115">
            <v>20.85</v>
          </cell>
          <cell r="H1115">
            <v>23.15</v>
          </cell>
          <cell r="I1115">
            <v>2433024</v>
          </cell>
          <cell r="J1115">
            <v>52085011.75</v>
          </cell>
          <cell r="K1115">
            <v>44616</v>
          </cell>
          <cell r="L1115">
            <v>6357</v>
          </cell>
        </row>
        <row r="1116">
          <cell r="A1116" t="str">
            <v>MUKANDLTD</v>
          </cell>
          <cell r="B1116" t="str">
            <v>EQ</v>
          </cell>
          <cell r="C1116">
            <v>122.1</v>
          </cell>
          <cell r="D1116">
            <v>124.9</v>
          </cell>
          <cell r="E1116">
            <v>117.1</v>
          </cell>
          <cell r="F1116">
            <v>120.5</v>
          </cell>
          <cell r="G1116">
            <v>122.6</v>
          </cell>
          <cell r="H1116">
            <v>126.9</v>
          </cell>
          <cell r="I1116">
            <v>110116</v>
          </cell>
          <cell r="J1116">
            <v>13320458.9</v>
          </cell>
          <cell r="K1116">
            <v>44616</v>
          </cell>
          <cell r="L1116">
            <v>2264</v>
          </cell>
        </row>
        <row r="1117">
          <cell r="A1117" t="str">
            <v>MUKTAARTS</v>
          </cell>
          <cell r="B1117" t="str">
            <v>EQ</v>
          </cell>
          <cell r="C1117">
            <v>38.700000000000003</v>
          </cell>
          <cell r="D1117">
            <v>40.35</v>
          </cell>
          <cell r="E1117">
            <v>38.700000000000003</v>
          </cell>
          <cell r="F1117">
            <v>38.700000000000003</v>
          </cell>
          <cell r="G1117">
            <v>38.700000000000003</v>
          </cell>
          <cell r="H1117">
            <v>40.700000000000003</v>
          </cell>
          <cell r="I1117">
            <v>7657</v>
          </cell>
          <cell r="J1117">
            <v>299883.3</v>
          </cell>
          <cell r="K1117">
            <v>44616</v>
          </cell>
          <cell r="L1117">
            <v>159</v>
          </cell>
        </row>
        <row r="1118">
          <cell r="A1118" t="str">
            <v>MUNJALAU</v>
          </cell>
          <cell r="B1118" t="str">
            <v>EQ</v>
          </cell>
          <cell r="C1118">
            <v>43.1</v>
          </cell>
          <cell r="D1118">
            <v>45.4</v>
          </cell>
          <cell r="E1118">
            <v>42.05</v>
          </cell>
          <cell r="F1118">
            <v>42.65</v>
          </cell>
          <cell r="G1118">
            <v>43.2</v>
          </cell>
          <cell r="H1118">
            <v>46.8</v>
          </cell>
          <cell r="I1118">
            <v>147223</v>
          </cell>
          <cell r="J1118">
            <v>6450407.3499999996</v>
          </cell>
          <cell r="K1118">
            <v>44616</v>
          </cell>
          <cell r="L1118">
            <v>2739</v>
          </cell>
        </row>
        <row r="1119">
          <cell r="A1119" t="str">
            <v>MUNJALSHOW</v>
          </cell>
          <cell r="B1119" t="str">
            <v>EQ</v>
          </cell>
          <cell r="C1119">
            <v>107</v>
          </cell>
          <cell r="D1119">
            <v>109.1</v>
          </cell>
          <cell r="E1119">
            <v>103.15</v>
          </cell>
          <cell r="F1119">
            <v>104.4</v>
          </cell>
          <cell r="G1119">
            <v>104.15</v>
          </cell>
          <cell r="H1119">
            <v>111.25</v>
          </cell>
          <cell r="I1119">
            <v>37021</v>
          </cell>
          <cell r="J1119">
            <v>3928881.25</v>
          </cell>
          <cell r="K1119">
            <v>44616</v>
          </cell>
          <cell r="L1119">
            <v>1520</v>
          </cell>
        </row>
        <row r="1120">
          <cell r="A1120" t="str">
            <v>MURUDCERA</v>
          </cell>
          <cell r="B1120" t="str">
            <v>EQ</v>
          </cell>
          <cell r="C1120">
            <v>25.85</v>
          </cell>
          <cell r="D1120">
            <v>25.85</v>
          </cell>
          <cell r="E1120">
            <v>23.35</v>
          </cell>
          <cell r="F1120">
            <v>23.5</v>
          </cell>
          <cell r="G1120">
            <v>23.5</v>
          </cell>
          <cell r="H1120">
            <v>26.25</v>
          </cell>
          <cell r="I1120">
            <v>121369</v>
          </cell>
          <cell r="J1120">
            <v>2956513</v>
          </cell>
          <cell r="K1120">
            <v>44616</v>
          </cell>
          <cell r="L1120">
            <v>1305</v>
          </cell>
        </row>
        <row r="1121">
          <cell r="A1121" t="str">
            <v>MUTHOOTCAP</v>
          </cell>
          <cell r="B1121" t="str">
            <v>EQ</v>
          </cell>
          <cell r="C1121">
            <v>273</v>
          </cell>
          <cell r="D1121">
            <v>280.7</v>
          </cell>
          <cell r="E1121">
            <v>255.65</v>
          </cell>
          <cell r="F1121">
            <v>263.05</v>
          </cell>
          <cell r="G1121">
            <v>262</v>
          </cell>
          <cell r="H1121">
            <v>285.05</v>
          </cell>
          <cell r="I1121">
            <v>25717</v>
          </cell>
          <cell r="J1121">
            <v>6923512.4500000002</v>
          </cell>
          <cell r="K1121">
            <v>44616</v>
          </cell>
          <cell r="L1121">
            <v>1233</v>
          </cell>
        </row>
        <row r="1122">
          <cell r="A1122" t="str">
            <v>MUTHOOTFIN</v>
          </cell>
          <cell r="B1122" t="str">
            <v>EQ</v>
          </cell>
          <cell r="C1122">
            <v>1325</v>
          </cell>
          <cell r="D1122">
            <v>1346</v>
          </cell>
          <cell r="E1122">
            <v>1291.1500000000001</v>
          </cell>
          <cell r="F1122">
            <v>1315.05</v>
          </cell>
          <cell r="G1122">
            <v>1310</v>
          </cell>
          <cell r="H1122">
            <v>1344</v>
          </cell>
          <cell r="I1122">
            <v>1566179</v>
          </cell>
          <cell r="J1122">
            <v>2073421258.1500001</v>
          </cell>
          <cell r="K1122">
            <v>44616</v>
          </cell>
          <cell r="L1122">
            <v>89454</v>
          </cell>
        </row>
        <row r="1123">
          <cell r="A1123" t="str">
            <v>NACLIND</v>
          </cell>
          <cell r="B1123" t="str">
            <v>EQ</v>
          </cell>
          <cell r="C1123">
            <v>73.099999999999994</v>
          </cell>
          <cell r="D1123">
            <v>75.45</v>
          </cell>
          <cell r="E1123">
            <v>70.05</v>
          </cell>
          <cell r="F1123">
            <v>70.599999999999994</v>
          </cell>
          <cell r="G1123">
            <v>70.05</v>
          </cell>
          <cell r="H1123">
            <v>76.849999999999994</v>
          </cell>
          <cell r="I1123">
            <v>167962</v>
          </cell>
          <cell r="J1123">
            <v>12181103.4</v>
          </cell>
          <cell r="K1123">
            <v>44616</v>
          </cell>
          <cell r="L1123">
            <v>2496</v>
          </cell>
        </row>
        <row r="1124">
          <cell r="A1124" t="str">
            <v>NAGAFERT</v>
          </cell>
          <cell r="B1124" t="str">
            <v>EQ</v>
          </cell>
          <cell r="C1124">
            <v>11.55</v>
          </cell>
          <cell r="D1124">
            <v>11.65</v>
          </cell>
          <cell r="E1124">
            <v>10.7</v>
          </cell>
          <cell r="F1124">
            <v>10.7</v>
          </cell>
          <cell r="G1124">
            <v>10.7</v>
          </cell>
          <cell r="H1124">
            <v>11.85</v>
          </cell>
          <cell r="I1124">
            <v>806443</v>
          </cell>
          <cell r="J1124">
            <v>8845309.3499999996</v>
          </cell>
          <cell r="K1124">
            <v>44616</v>
          </cell>
          <cell r="L1124">
            <v>1457</v>
          </cell>
        </row>
        <row r="1125">
          <cell r="A1125" t="str">
            <v>NAGREEKCAP</v>
          </cell>
          <cell r="B1125" t="str">
            <v>EQ</v>
          </cell>
          <cell r="C1125">
            <v>12.65</v>
          </cell>
          <cell r="D1125">
            <v>12.65</v>
          </cell>
          <cell r="E1125">
            <v>11.5</v>
          </cell>
          <cell r="F1125">
            <v>11.5</v>
          </cell>
          <cell r="G1125">
            <v>11.5</v>
          </cell>
          <cell r="H1125">
            <v>12.1</v>
          </cell>
          <cell r="I1125">
            <v>5900</v>
          </cell>
          <cell r="J1125">
            <v>70546.350000000006</v>
          </cell>
          <cell r="K1125">
            <v>44616</v>
          </cell>
          <cell r="L1125">
            <v>48</v>
          </cell>
        </row>
        <row r="1126">
          <cell r="A1126" t="str">
            <v>NAGREEKEXP</v>
          </cell>
          <cell r="B1126" t="str">
            <v>EQ</v>
          </cell>
          <cell r="C1126">
            <v>39.35</v>
          </cell>
          <cell r="D1126">
            <v>39.35</v>
          </cell>
          <cell r="E1126">
            <v>34.65</v>
          </cell>
          <cell r="F1126">
            <v>34.85</v>
          </cell>
          <cell r="G1126">
            <v>34.65</v>
          </cell>
          <cell r="H1126">
            <v>38.450000000000003</v>
          </cell>
          <cell r="I1126">
            <v>23549</v>
          </cell>
          <cell r="J1126">
            <v>837509.4</v>
          </cell>
          <cell r="K1126">
            <v>44616</v>
          </cell>
          <cell r="L1126">
            <v>413</v>
          </cell>
        </row>
        <row r="1127">
          <cell r="A1127" t="str">
            <v>NAHARCAP</v>
          </cell>
          <cell r="B1127" t="str">
            <v>EQ</v>
          </cell>
          <cell r="C1127">
            <v>412</v>
          </cell>
          <cell r="D1127">
            <v>429.9</v>
          </cell>
          <cell r="E1127">
            <v>402</v>
          </cell>
          <cell r="F1127">
            <v>405.7</v>
          </cell>
          <cell r="G1127">
            <v>405.5</v>
          </cell>
          <cell r="H1127">
            <v>443.85</v>
          </cell>
          <cell r="I1127">
            <v>60411</v>
          </cell>
          <cell r="J1127">
            <v>24866810.949999999</v>
          </cell>
          <cell r="K1127">
            <v>44616</v>
          </cell>
          <cell r="L1127">
            <v>3981</v>
          </cell>
        </row>
        <row r="1128">
          <cell r="A1128" t="str">
            <v>NAHARINDUS</v>
          </cell>
          <cell r="B1128" t="str">
            <v>EQ</v>
          </cell>
          <cell r="C1128">
            <v>150</v>
          </cell>
          <cell r="D1128">
            <v>150</v>
          </cell>
          <cell r="E1128">
            <v>140.5</v>
          </cell>
          <cell r="F1128">
            <v>141.44999999999999</v>
          </cell>
          <cell r="G1128">
            <v>141.94999999999999</v>
          </cell>
          <cell r="H1128">
            <v>154.25</v>
          </cell>
          <cell r="I1128">
            <v>282854</v>
          </cell>
          <cell r="J1128">
            <v>40891470</v>
          </cell>
          <cell r="K1128">
            <v>44616</v>
          </cell>
          <cell r="L1128">
            <v>4890</v>
          </cell>
        </row>
        <row r="1129">
          <cell r="A1129" t="str">
            <v>NAHARPOLY</v>
          </cell>
          <cell r="B1129" t="str">
            <v>EQ</v>
          </cell>
          <cell r="C1129">
            <v>375.55</v>
          </cell>
          <cell r="D1129">
            <v>397.8</v>
          </cell>
          <cell r="E1129">
            <v>338.7</v>
          </cell>
          <cell r="F1129">
            <v>344.05</v>
          </cell>
          <cell r="G1129">
            <v>342.5</v>
          </cell>
          <cell r="H1129">
            <v>397.85</v>
          </cell>
          <cell r="I1129">
            <v>183430</v>
          </cell>
          <cell r="J1129">
            <v>67462936.700000003</v>
          </cell>
          <cell r="K1129">
            <v>44616</v>
          </cell>
          <cell r="L1129">
            <v>9228</v>
          </cell>
        </row>
        <row r="1130">
          <cell r="A1130" t="str">
            <v>NAHARSPING</v>
          </cell>
          <cell r="B1130" t="str">
            <v>BE</v>
          </cell>
          <cell r="C1130">
            <v>480.1</v>
          </cell>
          <cell r="D1130">
            <v>494</v>
          </cell>
          <cell r="E1130">
            <v>480.1</v>
          </cell>
          <cell r="F1130">
            <v>480.15</v>
          </cell>
          <cell r="G1130">
            <v>480.1</v>
          </cell>
          <cell r="H1130">
            <v>505.35</v>
          </cell>
          <cell r="I1130">
            <v>43431</v>
          </cell>
          <cell r="J1130">
            <v>20937488.100000001</v>
          </cell>
          <cell r="K1130">
            <v>44616</v>
          </cell>
          <cell r="L1130">
            <v>559</v>
          </cell>
        </row>
        <row r="1131">
          <cell r="A1131" t="str">
            <v>NAM-INDIA</v>
          </cell>
          <cell r="B1131" t="str">
            <v>EQ</v>
          </cell>
          <cell r="C1131">
            <v>300.45</v>
          </cell>
          <cell r="D1131">
            <v>317.5</v>
          </cell>
          <cell r="E1131">
            <v>299.95</v>
          </cell>
          <cell r="F1131">
            <v>310.35000000000002</v>
          </cell>
          <cell r="G1131">
            <v>314.89999999999998</v>
          </cell>
          <cell r="H1131">
            <v>311.7</v>
          </cell>
          <cell r="I1131">
            <v>1392369</v>
          </cell>
          <cell r="J1131">
            <v>429722090.30000001</v>
          </cell>
          <cell r="K1131">
            <v>44616</v>
          </cell>
          <cell r="L1131">
            <v>18952</v>
          </cell>
        </row>
        <row r="1132">
          <cell r="A1132" t="str">
            <v>NATCOPHARM</v>
          </cell>
          <cell r="B1132" t="str">
            <v>EQ</v>
          </cell>
          <cell r="C1132">
            <v>800</v>
          </cell>
          <cell r="D1132">
            <v>809</v>
          </cell>
          <cell r="E1132">
            <v>751.9</v>
          </cell>
          <cell r="F1132">
            <v>763.65</v>
          </cell>
          <cell r="G1132">
            <v>758.85</v>
          </cell>
          <cell r="H1132">
            <v>824.9</v>
          </cell>
          <cell r="I1132">
            <v>567046</v>
          </cell>
          <cell r="J1132">
            <v>445339025.85000002</v>
          </cell>
          <cell r="K1132">
            <v>44616</v>
          </cell>
          <cell r="L1132">
            <v>19580</v>
          </cell>
        </row>
        <row r="1133">
          <cell r="A1133" t="str">
            <v>NATHBIOGEN</v>
          </cell>
          <cell r="B1133" t="str">
            <v>EQ</v>
          </cell>
          <cell r="C1133">
            <v>207</v>
          </cell>
          <cell r="D1133">
            <v>214</v>
          </cell>
          <cell r="E1133">
            <v>191.85</v>
          </cell>
          <cell r="F1133">
            <v>194.65</v>
          </cell>
          <cell r="G1133">
            <v>196.3</v>
          </cell>
          <cell r="H1133">
            <v>215.1</v>
          </cell>
          <cell r="I1133">
            <v>68395</v>
          </cell>
          <cell r="J1133">
            <v>13800405.199999999</v>
          </cell>
          <cell r="K1133">
            <v>44616</v>
          </cell>
          <cell r="L1133">
            <v>2630</v>
          </cell>
        </row>
        <row r="1134">
          <cell r="A1134" t="str">
            <v>NATIONALUM</v>
          </cell>
          <cell r="B1134" t="str">
            <v>EQ</v>
          </cell>
          <cell r="C1134">
            <v>111.75</v>
          </cell>
          <cell r="D1134">
            <v>118.3</v>
          </cell>
          <cell r="E1134">
            <v>110.5</v>
          </cell>
          <cell r="F1134">
            <v>112.05</v>
          </cell>
          <cell r="G1134">
            <v>112.15</v>
          </cell>
          <cell r="H1134">
            <v>116.1</v>
          </cell>
          <cell r="I1134">
            <v>51106078</v>
          </cell>
          <cell r="J1134">
            <v>5846999163.6999998</v>
          </cell>
          <cell r="K1134">
            <v>44616</v>
          </cell>
          <cell r="L1134">
            <v>145286</v>
          </cell>
        </row>
        <row r="1135">
          <cell r="A1135" t="str">
            <v>NAUKRI</v>
          </cell>
          <cell r="B1135" t="str">
            <v>EQ</v>
          </cell>
          <cell r="C1135">
            <v>4335</v>
          </cell>
          <cell r="D1135">
            <v>4359.6000000000004</v>
          </cell>
          <cell r="E1135">
            <v>4240.1499999999996</v>
          </cell>
          <cell r="F1135">
            <v>4280.3500000000004</v>
          </cell>
          <cell r="G1135">
            <v>4285</v>
          </cell>
          <cell r="H1135">
            <v>4411.8</v>
          </cell>
          <cell r="I1135">
            <v>678797</v>
          </cell>
          <cell r="J1135">
            <v>2912290738.4499998</v>
          </cell>
          <cell r="K1135">
            <v>44616</v>
          </cell>
          <cell r="L1135">
            <v>69220</v>
          </cell>
        </row>
        <row r="1136">
          <cell r="A1136" t="str">
            <v>NAVINFLUOR</v>
          </cell>
          <cell r="B1136" t="str">
            <v>EQ</v>
          </cell>
          <cell r="C1136">
            <v>3721.25</v>
          </cell>
          <cell r="D1136">
            <v>3791.9</v>
          </cell>
          <cell r="E1136">
            <v>3631.5</v>
          </cell>
          <cell r="F1136">
            <v>3679.3</v>
          </cell>
          <cell r="G1136">
            <v>3680.4</v>
          </cell>
          <cell r="H1136">
            <v>3811.25</v>
          </cell>
          <cell r="I1136">
            <v>223924</v>
          </cell>
          <cell r="J1136">
            <v>834100187.5</v>
          </cell>
          <cell r="K1136">
            <v>44616</v>
          </cell>
          <cell r="L1136">
            <v>24501</v>
          </cell>
        </row>
        <row r="1137">
          <cell r="A1137" t="str">
            <v>NAVKARCORP</v>
          </cell>
          <cell r="B1137" t="str">
            <v>EQ</v>
          </cell>
          <cell r="C1137">
            <v>33.200000000000003</v>
          </cell>
          <cell r="D1137">
            <v>33.700000000000003</v>
          </cell>
          <cell r="E1137">
            <v>31.25</v>
          </cell>
          <cell r="F1137">
            <v>32.299999999999997</v>
          </cell>
          <cell r="G1137">
            <v>32.450000000000003</v>
          </cell>
          <cell r="H1137">
            <v>34.65</v>
          </cell>
          <cell r="I1137">
            <v>559139</v>
          </cell>
          <cell r="J1137">
            <v>18103653.300000001</v>
          </cell>
          <cell r="K1137">
            <v>44616</v>
          </cell>
          <cell r="L1137">
            <v>3527</v>
          </cell>
        </row>
        <row r="1138">
          <cell r="A1138" t="str">
            <v>NAVNETEDUL</v>
          </cell>
          <cell r="B1138" t="str">
            <v>EQ</v>
          </cell>
          <cell r="C1138">
            <v>85.9</v>
          </cell>
          <cell r="D1138">
            <v>85.9</v>
          </cell>
          <cell r="E1138">
            <v>81</v>
          </cell>
          <cell r="F1138">
            <v>83.15</v>
          </cell>
          <cell r="G1138">
            <v>82.85</v>
          </cell>
          <cell r="H1138">
            <v>86.75</v>
          </cell>
          <cell r="I1138">
            <v>292465</v>
          </cell>
          <cell r="J1138">
            <v>24414789.300000001</v>
          </cell>
          <cell r="K1138">
            <v>44616</v>
          </cell>
          <cell r="L1138">
            <v>8228</v>
          </cell>
        </row>
        <row r="1139">
          <cell r="A1139" t="str">
            <v>NAZARA</v>
          </cell>
          <cell r="B1139" t="str">
            <v>EQ</v>
          </cell>
          <cell r="C1139">
            <v>1780</v>
          </cell>
          <cell r="D1139">
            <v>1845.8</v>
          </cell>
          <cell r="E1139">
            <v>1678</v>
          </cell>
          <cell r="F1139">
            <v>1692.2</v>
          </cell>
          <cell r="G1139">
            <v>1692</v>
          </cell>
          <cell r="H1139">
            <v>1859.9</v>
          </cell>
          <cell r="I1139">
            <v>133590</v>
          </cell>
          <cell r="J1139">
            <v>232028095.15000001</v>
          </cell>
          <cell r="K1139">
            <v>44616</v>
          </cell>
          <cell r="L1139">
            <v>17892</v>
          </cell>
        </row>
        <row r="1140">
          <cell r="A1140" t="str">
            <v>NBCC</v>
          </cell>
          <cell r="B1140" t="str">
            <v>EQ</v>
          </cell>
          <cell r="C1140">
            <v>38.1</v>
          </cell>
          <cell r="D1140">
            <v>38.200000000000003</v>
          </cell>
          <cell r="E1140">
            <v>34.15</v>
          </cell>
          <cell r="F1140">
            <v>34.450000000000003</v>
          </cell>
          <cell r="G1140">
            <v>34.700000000000003</v>
          </cell>
          <cell r="H1140">
            <v>39.299999999999997</v>
          </cell>
          <cell r="I1140">
            <v>13486612</v>
          </cell>
          <cell r="J1140">
            <v>485052927.80000001</v>
          </cell>
          <cell r="K1140">
            <v>44616</v>
          </cell>
          <cell r="L1140">
            <v>42685</v>
          </cell>
        </row>
        <row r="1141">
          <cell r="A1141" t="str">
            <v>NBIFIN</v>
          </cell>
          <cell r="B1141" t="str">
            <v>EQ</v>
          </cell>
          <cell r="C1141">
            <v>2126.65</v>
          </cell>
          <cell r="D1141">
            <v>2275</v>
          </cell>
          <cell r="E1141">
            <v>1979</v>
          </cell>
          <cell r="F1141">
            <v>2017.45</v>
          </cell>
          <cell r="G1141">
            <v>1979</v>
          </cell>
          <cell r="H1141">
            <v>2137.65</v>
          </cell>
          <cell r="I1141">
            <v>182</v>
          </cell>
          <cell r="J1141">
            <v>386333.55</v>
          </cell>
          <cell r="K1141">
            <v>44616</v>
          </cell>
          <cell r="L1141">
            <v>51</v>
          </cell>
        </row>
        <row r="1142">
          <cell r="A1142" t="str">
            <v>NBVENTURES</v>
          </cell>
          <cell r="B1142" t="str">
            <v>EQ</v>
          </cell>
          <cell r="C1142">
            <v>115</v>
          </cell>
          <cell r="D1142">
            <v>119.05</v>
          </cell>
          <cell r="E1142">
            <v>113</v>
          </cell>
          <cell r="F1142">
            <v>113.25</v>
          </cell>
          <cell r="G1142">
            <v>113.9</v>
          </cell>
          <cell r="H1142">
            <v>122.65</v>
          </cell>
          <cell r="I1142">
            <v>658124</v>
          </cell>
          <cell r="J1142">
            <v>76207240.450000003</v>
          </cell>
          <cell r="K1142">
            <v>44616</v>
          </cell>
          <cell r="L1142">
            <v>10090</v>
          </cell>
        </row>
        <row r="1143">
          <cell r="A1143" t="str">
            <v>NCC</v>
          </cell>
          <cell r="B1143" t="str">
            <v>EQ</v>
          </cell>
          <cell r="C1143">
            <v>59.7</v>
          </cell>
          <cell r="D1143">
            <v>59.85</v>
          </cell>
          <cell r="E1143">
            <v>55.75</v>
          </cell>
          <cell r="F1143">
            <v>56.15</v>
          </cell>
          <cell r="G1143">
            <v>56.3</v>
          </cell>
          <cell r="H1143">
            <v>61.35</v>
          </cell>
          <cell r="I1143">
            <v>5865404</v>
          </cell>
          <cell r="J1143">
            <v>337783885.05000001</v>
          </cell>
          <cell r="K1143">
            <v>44616</v>
          </cell>
          <cell r="L1143">
            <v>41682</v>
          </cell>
        </row>
        <row r="1144">
          <cell r="A1144" t="str">
            <v>NCLIND</v>
          </cell>
          <cell r="B1144" t="str">
            <v>EQ</v>
          </cell>
          <cell r="C1144">
            <v>179.9</v>
          </cell>
          <cell r="D1144">
            <v>180.6</v>
          </cell>
          <cell r="E1144">
            <v>171</v>
          </cell>
          <cell r="F1144">
            <v>171.85</v>
          </cell>
          <cell r="G1144">
            <v>171.1</v>
          </cell>
          <cell r="H1144">
            <v>182.55</v>
          </cell>
          <cell r="I1144">
            <v>269038</v>
          </cell>
          <cell r="J1144">
            <v>47071144.299999997</v>
          </cell>
          <cell r="K1144">
            <v>44616</v>
          </cell>
          <cell r="L1144">
            <v>6455</v>
          </cell>
        </row>
        <row r="1145">
          <cell r="A1145" t="str">
            <v>NCPSESDL24</v>
          </cell>
          <cell r="B1145" t="str">
            <v>EQ</v>
          </cell>
          <cell r="C1145">
            <v>108.1</v>
          </cell>
          <cell r="D1145">
            <v>108.1</v>
          </cell>
          <cell r="E1145">
            <v>107.96</v>
          </cell>
          <cell r="F1145">
            <v>107.98</v>
          </cell>
          <cell r="G1145">
            <v>107.97</v>
          </cell>
          <cell r="H1145">
            <v>107.99</v>
          </cell>
          <cell r="I1145">
            <v>1347</v>
          </cell>
          <cell r="J1145">
            <v>145456.24</v>
          </cell>
          <cell r="K1145">
            <v>44616</v>
          </cell>
          <cell r="L1145">
            <v>53</v>
          </cell>
        </row>
        <row r="1146">
          <cell r="A1146" t="str">
            <v>NDGL</v>
          </cell>
          <cell r="B1146" t="str">
            <v>EQ</v>
          </cell>
          <cell r="C1146">
            <v>1324.55</v>
          </cell>
          <cell r="D1146">
            <v>1324.55</v>
          </cell>
          <cell r="E1146">
            <v>1193</v>
          </cell>
          <cell r="F1146">
            <v>1211.3499999999999</v>
          </cell>
          <cell r="G1146">
            <v>1193</v>
          </cell>
          <cell r="H1146">
            <v>1324.65</v>
          </cell>
          <cell r="I1146">
            <v>563</v>
          </cell>
          <cell r="J1146">
            <v>708019.45</v>
          </cell>
          <cell r="K1146">
            <v>44616</v>
          </cell>
          <cell r="L1146">
            <v>73</v>
          </cell>
        </row>
        <row r="1147">
          <cell r="A1147" t="str">
            <v>NDL</v>
          </cell>
          <cell r="B1147" t="str">
            <v>EQ</v>
          </cell>
          <cell r="C1147">
            <v>138.94999999999999</v>
          </cell>
          <cell r="D1147">
            <v>139.1</v>
          </cell>
          <cell r="E1147">
            <v>131.94999999999999</v>
          </cell>
          <cell r="F1147">
            <v>131.94999999999999</v>
          </cell>
          <cell r="G1147">
            <v>131.94999999999999</v>
          </cell>
          <cell r="H1147">
            <v>138.85</v>
          </cell>
          <cell r="I1147">
            <v>93140</v>
          </cell>
          <cell r="J1147">
            <v>12482607.75</v>
          </cell>
          <cell r="K1147">
            <v>44616</v>
          </cell>
          <cell r="L1147">
            <v>824</v>
          </cell>
        </row>
        <row r="1148">
          <cell r="A1148" t="str">
            <v>NDRAUTO</v>
          </cell>
          <cell r="B1148" t="str">
            <v>EQ</v>
          </cell>
          <cell r="C1148">
            <v>356.3</v>
          </cell>
          <cell r="D1148">
            <v>356.3</v>
          </cell>
          <cell r="E1148">
            <v>338.1</v>
          </cell>
          <cell r="F1148">
            <v>344.75</v>
          </cell>
          <cell r="G1148">
            <v>352</v>
          </cell>
          <cell r="H1148">
            <v>356.3</v>
          </cell>
          <cell r="I1148">
            <v>14275</v>
          </cell>
          <cell r="J1148">
            <v>4925068.05</v>
          </cell>
          <cell r="K1148">
            <v>44616</v>
          </cell>
          <cell r="L1148">
            <v>322</v>
          </cell>
        </row>
        <row r="1149">
          <cell r="A1149" t="str">
            <v>NDTV</v>
          </cell>
          <cell r="B1149" t="str">
            <v>EQ</v>
          </cell>
          <cell r="C1149">
            <v>146</v>
          </cell>
          <cell r="D1149">
            <v>149.69999999999999</v>
          </cell>
          <cell r="E1149">
            <v>135</v>
          </cell>
          <cell r="F1149">
            <v>135.5</v>
          </cell>
          <cell r="G1149">
            <v>136.44999999999999</v>
          </cell>
          <cell r="H1149">
            <v>149.69999999999999</v>
          </cell>
          <cell r="I1149">
            <v>250026</v>
          </cell>
          <cell r="J1149">
            <v>35184597.350000001</v>
          </cell>
          <cell r="K1149">
            <v>44616</v>
          </cell>
          <cell r="L1149">
            <v>5189</v>
          </cell>
        </row>
        <row r="1150">
          <cell r="A1150" t="str">
            <v>NECCLTD</v>
          </cell>
          <cell r="B1150" t="str">
            <v>EQ</v>
          </cell>
          <cell r="C1150">
            <v>17.7</v>
          </cell>
          <cell r="D1150">
            <v>18.600000000000001</v>
          </cell>
          <cell r="E1150">
            <v>16.899999999999999</v>
          </cell>
          <cell r="F1150">
            <v>17.399999999999999</v>
          </cell>
          <cell r="G1150">
            <v>17.600000000000001</v>
          </cell>
          <cell r="H1150">
            <v>19.25</v>
          </cell>
          <cell r="I1150">
            <v>169059</v>
          </cell>
          <cell r="J1150">
            <v>3019894.5</v>
          </cell>
          <cell r="K1150">
            <v>44616</v>
          </cell>
          <cell r="L1150">
            <v>1220</v>
          </cell>
        </row>
        <row r="1151">
          <cell r="A1151" t="str">
            <v>NECLIFE</v>
          </cell>
          <cell r="B1151" t="str">
            <v>EQ</v>
          </cell>
          <cell r="C1151">
            <v>27.2</v>
          </cell>
          <cell r="D1151">
            <v>28.3</v>
          </cell>
          <cell r="E1151">
            <v>25</v>
          </cell>
          <cell r="F1151">
            <v>25.25</v>
          </cell>
          <cell r="G1151">
            <v>25.5</v>
          </cell>
          <cell r="H1151">
            <v>28.5</v>
          </cell>
          <cell r="I1151">
            <v>858070</v>
          </cell>
          <cell r="J1151">
            <v>22443875.600000001</v>
          </cell>
          <cell r="K1151">
            <v>44616</v>
          </cell>
          <cell r="L1151">
            <v>5475</v>
          </cell>
        </row>
        <row r="1152">
          <cell r="A1152" t="str">
            <v>NELCAST</v>
          </cell>
          <cell r="B1152" t="str">
            <v>EQ</v>
          </cell>
          <cell r="C1152">
            <v>69.2</v>
          </cell>
          <cell r="D1152">
            <v>69.2</v>
          </cell>
          <cell r="E1152">
            <v>62.85</v>
          </cell>
          <cell r="F1152">
            <v>63.55</v>
          </cell>
          <cell r="G1152">
            <v>63.2</v>
          </cell>
          <cell r="H1152">
            <v>71.25</v>
          </cell>
          <cell r="I1152">
            <v>167652</v>
          </cell>
          <cell r="J1152">
            <v>11021215.6</v>
          </cell>
          <cell r="K1152">
            <v>44616</v>
          </cell>
          <cell r="L1152">
            <v>3295</v>
          </cell>
        </row>
        <row r="1153">
          <cell r="A1153" t="str">
            <v>NELCO</v>
          </cell>
          <cell r="B1153" t="str">
            <v>EQ</v>
          </cell>
          <cell r="C1153">
            <v>650</v>
          </cell>
          <cell r="D1153">
            <v>650</v>
          </cell>
          <cell r="E1153">
            <v>635.04999999999995</v>
          </cell>
          <cell r="F1153">
            <v>635.04999999999995</v>
          </cell>
          <cell r="G1153">
            <v>635.04999999999995</v>
          </cell>
          <cell r="H1153">
            <v>668.45</v>
          </cell>
          <cell r="I1153">
            <v>47253</v>
          </cell>
          <cell r="J1153">
            <v>30191120.550000001</v>
          </cell>
          <cell r="K1153">
            <v>44616</v>
          </cell>
          <cell r="L1153">
            <v>2367</v>
          </cell>
        </row>
        <row r="1154">
          <cell r="A1154" t="str">
            <v>NEOGEN</v>
          </cell>
          <cell r="B1154" t="str">
            <v>EQ</v>
          </cell>
          <cell r="C1154">
            <v>1489</v>
          </cell>
          <cell r="D1154">
            <v>1545.05</v>
          </cell>
          <cell r="E1154">
            <v>1470</v>
          </cell>
          <cell r="F1154">
            <v>1498.35</v>
          </cell>
          <cell r="G1154">
            <v>1519.95</v>
          </cell>
          <cell r="H1154">
            <v>1552.65</v>
          </cell>
          <cell r="I1154">
            <v>65266</v>
          </cell>
          <cell r="J1154">
            <v>98639780.299999997</v>
          </cell>
          <cell r="K1154">
            <v>44616</v>
          </cell>
          <cell r="L1154">
            <v>11310</v>
          </cell>
        </row>
        <row r="1155">
          <cell r="A1155" t="str">
            <v>NESCO</v>
          </cell>
          <cell r="B1155" t="str">
            <v>EQ</v>
          </cell>
          <cell r="C1155">
            <v>532</v>
          </cell>
          <cell r="D1155">
            <v>545.04999999999995</v>
          </cell>
          <cell r="E1155">
            <v>528</v>
          </cell>
          <cell r="F1155">
            <v>534.20000000000005</v>
          </cell>
          <cell r="G1155">
            <v>530.29999999999995</v>
          </cell>
          <cell r="H1155">
            <v>547.20000000000005</v>
          </cell>
          <cell r="I1155">
            <v>49513</v>
          </cell>
          <cell r="J1155">
            <v>26489204.25</v>
          </cell>
          <cell r="K1155">
            <v>44616</v>
          </cell>
          <cell r="L1155">
            <v>4616</v>
          </cell>
        </row>
        <row r="1156">
          <cell r="A1156" t="str">
            <v>NESTLEIND</v>
          </cell>
          <cell r="B1156" t="str">
            <v>EQ</v>
          </cell>
          <cell r="C1156">
            <v>17730</v>
          </cell>
          <cell r="D1156">
            <v>17968.7</v>
          </cell>
          <cell r="E1156">
            <v>17560</v>
          </cell>
          <cell r="F1156">
            <v>17744.75</v>
          </cell>
          <cell r="G1156">
            <v>17750</v>
          </cell>
          <cell r="H1156">
            <v>17926.650000000001</v>
          </cell>
          <cell r="I1156">
            <v>112105</v>
          </cell>
          <cell r="J1156">
            <v>1985068653.5</v>
          </cell>
          <cell r="K1156">
            <v>44616</v>
          </cell>
          <cell r="L1156">
            <v>27311</v>
          </cell>
        </row>
        <row r="1157">
          <cell r="A1157" t="str">
            <v>NETF</v>
          </cell>
          <cell r="B1157" t="str">
            <v>EQ</v>
          </cell>
          <cell r="C1157">
            <v>172.9</v>
          </cell>
          <cell r="D1157">
            <v>177</v>
          </cell>
          <cell r="E1157">
            <v>167</v>
          </cell>
          <cell r="F1157">
            <v>170.85</v>
          </cell>
          <cell r="G1157">
            <v>170</v>
          </cell>
          <cell r="H1157">
            <v>178.24</v>
          </cell>
          <cell r="I1157">
            <v>6118</v>
          </cell>
          <cell r="J1157">
            <v>1055320.54</v>
          </cell>
          <cell r="K1157">
            <v>44616</v>
          </cell>
          <cell r="L1157">
            <v>230</v>
          </cell>
        </row>
        <row r="1158">
          <cell r="A1158" t="str">
            <v>NETFAUTO</v>
          </cell>
          <cell r="B1158" t="str">
            <v>EQ</v>
          </cell>
          <cell r="C1158">
            <v>110</v>
          </cell>
          <cell r="D1158">
            <v>113.45</v>
          </cell>
          <cell r="E1158">
            <v>106.71</v>
          </cell>
          <cell r="F1158">
            <v>109.08</v>
          </cell>
          <cell r="G1158">
            <v>110.44</v>
          </cell>
          <cell r="H1158">
            <v>113.69</v>
          </cell>
          <cell r="I1158">
            <v>87673</v>
          </cell>
          <cell r="J1158">
            <v>9533551.6600000001</v>
          </cell>
          <cell r="K1158">
            <v>44616</v>
          </cell>
          <cell r="L1158">
            <v>1252</v>
          </cell>
        </row>
        <row r="1159">
          <cell r="A1159" t="str">
            <v>NETFCONSUM</v>
          </cell>
          <cell r="B1159" t="str">
            <v>EQ</v>
          </cell>
          <cell r="C1159">
            <v>74.3</v>
          </cell>
          <cell r="D1159">
            <v>74.75</v>
          </cell>
          <cell r="E1159">
            <v>71.55</v>
          </cell>
          <cell r="F1159">
            <v>72.22</v>
          </cell>
          <cell r="G1159">
            <v>72</v>
          </cell>
          <cell r="H1159">
            <v>74.3</v>
          </cell>
          <cell r="I1159">
            <v>28848</v>
          </cell>
          <cell r="J1159">
            <v>2095392.61</v>
          </cell>
          <cell r="K1159">
            <v>44616</v>
          </cell>
          <cell r="L1159">
            <v>431</v>
          </cell>
        </row>
        <row r="1160">
          <cell r="A1160" t="str">
            <v>NETFDIVOPP</v>
          </cell>
          <cell r="B1160" t="str">
            <v>EQ</v>
          </cell>
          <cell r="C1160">
            <v>43.99</v>
          </cell>
          <cell r="D1160">
            <v>44.49</v>
          </cell>
          <cell r="E1160">
            <v>42.5</v>
          </cell>
          <cell r="F1160">
            <v>42.7</v>
          </cell>
          <cell r="G1160">
            <v>42.66</v>
          </cell>
          <cell r="H1160">
            <v>44.02</v>
          </cell>
          <cell r="I1160">
            <v>12219</v>
          </cell>
          <cell r="J1160">
            <v>529135.76</v>
          </cell>
          <cell r="K1160">
            <v>44616</v>
          </cell>
          <cell r="L1160">
            <v>247</v>
          </cell>
        </row>
        <row r="1161">
          <cell r="A1161" t="str">
            <v>NETFGILT5Y</v>
          </cell>
          <cell r="B1161" t="str">
            <v>EQ</v>
          </cell>
          <cell r="C1161">
            <v>49.78</v>
          </cell>
          <cell r="D1161">
            <v>49.9</v>
          </cell>
          <cell r="E1161">
            <v>49.4</v>
          </cell>
          <cell r="F1161">
            <v>49.61</v>
          </cell>
          <cell r="G1161">
            <v>49.88</v>
          </cell>
          <cell r="H1161">
            <v>49.77</v>
          </cell>
          <cell r="I1161">
            <v>40339</v>
          </cell>
          <cell r="J1161">
            <v>2008121.71</v>
          </cell>
          <cell r="K1161">
            <v>44616</v>
          </cell>
          <cell r="L1161">
            <v>368</v>
          </cell>
        </row>
        <row r="1162">
          <cell r="A1162" t="str">
            <v>NETFIT</v>
          </cell>
          <cell r="B1162" t="str">
            <v>EQ</v>
          </cell>
          <cell r="C1162">
            <v>34.9</v>
          </cell>
          <cell r="D1162">
            <v>34.9</v>
          </cell>
          <cell r="E1162">
            <v>33.200000000000003</v>
          </cell>
          <cell r="F1162">
            <v>33.43</v>
          </cell>
          <cell r="G1162">
            <v>33.99</v>
          </cell>
          <cell r="H1162">
            <v>34.9</v>
          </cell>
          <cell r="I1162">
            <v>3427846</v>
          </cell>
          <cell r="J1162">
            <v>115682121.93000001</v>
          </cell>
          <cell r="K1162">
            <v>44616</v>
          </cell>
          <cell r="L1162">
            <v>18169</v>
          </cell>
        </row>
        <row r="1163">
          <cell r="A1163" t="str">
            <v>NETFLTGILT</v>
          </cell>
          <cell r="B1163" t="str">
            <v>EQ</v>
          </cell>
          <cell r="C1163">
            <v>22.31</v>
          </cell>
          <cell r="D1163">
            <v>22.65</v>
          </cell>
          <cell r="E1163">
            <v>22.31</v>
          </cell>
          <cell r="F1163">
            <v>22.35</v>
          </cell>
          <cell r="G1163">
            <v>22.44</v>
          </cell>
          <cell r="H1163">
            <v>22.49</v>
          </cell>
          <cell r="I1163">
            <v>33190</v>
          </cell>
          <cell r="J1163">
            <v>744114.47</v>
          </cell>
          <cell r="K1163">
            <v>44616</v>
          </cell>
          <cell r="L1163">
            <v>188</v>
          </cell>
        </row>
        <row r="1164">
          <cell r="A1164" t="str">
            <v>NETFMID150</v>
          </cell>
          <cell r="B1164" t="str">
            <v>EQ</v>
          </cell>
          <cell r="C1164">
            <v>108.48</v>
          </cell>
          <cell r="D1164">
            <v>108.48</v>
          </cell>
          <cell r="E1164">
            <v>103.25</v>
          </cell>
          <cell r="F1164">
            <v>103.59</v>
          </cell>
          <cell r="G1164">
            <v>104</v>
          </cell>
          <cell r="H1164">
            <v>108.59</v>
          </cell>
          <cell r="I1164">
            <v>844548</v>
          </cell>
          <cell r="J1164">
            <v>88679167.290000007</v>
          </cell>
          <cell r="K1164">
            <v>44616</v>
          </cell>
          <cell r="L1164">
            <v>5528</v>
          </cell>
        </row>
        <row r="1165">
          <cell r="A1165" t="str">
            <v>NETFNIF100</v>
          </cell>
          <cell r="B1165" t="str">
            <v>EQ</v>
          </cell>
          <cell r="C1165">
            <v>177.5</v>
          </cell>
          <cell r="D1165">
            <v>184.89</v>
          </cell>
          <cell r="E1165">
            <v>170.03</v>
          </cell>
          <cell r="F1165">
            <v>171.31</v>
          </cell>
          <cell r="G1165">
            <v>173.8</v>
          </cell>
          <cell r="H1165">
            <v>178.91</v>
          </cell>
          <cell r="I1165">
            <v>67336</v>
          </cell>
          <cell r="J1165">
            <v>11715814.619999999</v>
          </cell>
          <cell r="K1165">
            <v>44616</v>
          </cell>
          <cell r="L1165">
            <v>1097</v>
          </cell>
        </row>
        <row r="1166">
          <cell r="A1166" t="str">
            <v>NETFNV20</v>
          </cell>
          <cell r="B1166" t="str">
            <v>EQ</v>
          </cell>
          <cell r="C1166">
            <v>96.98</v>
          </cell>
          <cell r="D1166">
            <v>96.98</v>
          </cell>
          <cell r="E1166">
            <v>92.05</v>
          </cell>
          <cell r="F1166">
            <v>92.7</v>
          </cell>
          <cell r="G1166">
            <v>95.3</v>
          </cell>
          <cell r="H1166">
            <v>96.68</v>
          </cell>
          <cell r="I1166">
            <v>21812</v>
          </cell>
          <cell r="J1166">
            <v>2046194.25</v>
          </cell>
          <cell r="K1166">
            <v>44616</v>
          </cell>
          <cell r="L1166">
            <v>443</v>
          </cell>
        </row>
        <row r="1167">
          <cell r="A1167" t="str">
            <v>NETFPHARMA</v>
          </cell>
          <cell r="B1167" t="str">
            <v>EQ</v>
          </cell>
          <cell r="C1167">
            <v>13.07</v>
          </cell>
          <cell r="D1167">
            <v>13.15</v>
          </cell>
          <cell r="E1167">
            <v>12.53</v>
          </cell>
          <cell r="F1167">
            <v>12.59</v>
          </cell>
          <cell r="G1167">
            <v>12.75</v>
          </cell>
          <cell r="H1167">
            <v>13.07</v>
          </cell>
          <cell r="I1167">
            <v>480700</v>
          </cell>
          <cell r="J1167">
            <v>6117028.9199999999</v>
          </cell>
          <cell r="K1167">
            <v>44616</v>
          </cell>
          <cell r="L1167">
            <v>2351</v>
          </cell>
        </row>
        <row r="1168">
          <cell r="A1168" t="str">
            <v>NETFSDL26</v>
          </cell>
          <cell r="B1168" t="str">
            <v>EQ</v>
          </cell>
          <cell r="C1168">
            <v>107.51</v>
          </cell>
          <cell r="D1168">
            <v>107.8</v>
          </cell>
          <cell r="E1168">
            <v>107.2</v>
          </cell>
          <cell r="F1168">
            <v>107.61</v>
          </cell>
          <cell r="G1168">
            <v>107.62</v>
          </cell>
          <cell r="H1168">
            <v>107.51</v>
          </cell>
          <cell r="I1168">
            <v>6903</v>
          </cell>
          <cell r="J1168">
            <v>743603.38</v>
          </cell>
          <cell r="K1168">
            <v>44616</v>
          </cell>
          <cell r="L1168">
            <v>79</v>
          </cell>
        </row>
        <row r="1169">
          <cell r="A1169" t="str">
            <v>NETFSILVER</v>
          </cell>
          <cell r="B1169" t="str">
            <v>EQ</v>
          </cell>
          <cell r="C1169">
            <v>64.150000000000006</v>
          </cell>
          <cell r="D1169">
            <v>67.489999999999995</v>
          </cell>
          <cell r="E1169">
            <v>64.150000000000006</v>
          </cell>
          <cell r="F1169">
            <v>66.98</v>
          </cell>
          <cell r="G1169">
            <v>67.27</v>
          </cell>
          <cell r="H1169">
            <v>64.08</v>
          </cell>
          <cell r="I1169">
            <v>851371</v>
          </cell>
          <cell r="J1169">
            <v>56655238.939999998</v>
          </cell>
          <cell r="K1169">
            <v>44616</v>
          </cell>
          <cell r="L1169">
            <v>1733</v>
          </cell>
        </row>
        <row r="1170">
          <cell r="A1170" t="str">
            <v>NETWORK18</v>
          </cell>
          <cell r="B1170" t="str">
            <v>EQ</v>
          </cell>
          <cell r="C1170">
            <v>76.599999999999994</v>
          </cell>
          <cell r="D1170">
            <v>76.599999999999994</v>
          </cell>
          <cell r="E1170">
            <v>74.75</v>
          </cell>
          <cell r="F1170">
            <v>74.75</v>
          </cell>
          <cell r="G1170">
            <v>74.75</v>
          </cell>
          <cell r="H1170">
            <v>78.650000000000006</v>
          </cell>
          <cell r="I1170">
            <v>472173</v>
          </cell>
          <cell r="J1170">
            <v>35408016.299999997</v>
          </cell>
          <cell r="K1170">
            <v>44616</v>
          </cell>
          <cell r="L1170">
            <v>2920</v>
          </cell>
        </row>
        <row r="1171">
          <cell r="A1171" t="str">
            <v>NEULANDLAB</v>
          </cell>
          <cell r="B1171" t="str">
            <v>EQ</v>
          </cell>
          <cell r="C1171">
            <v>1098</v>
          </cell>
          <cell r="D1171">
            <v>1114.9000000000001</v>
          </cell>
          <cell r="E1171">
            <v>1026</v>
          </cell>
          <cell r="F1171">
            <v>1035.5</v>
          </cell>
          <cell r="G1171">
            <v>1049</v>
          </cell>
          <cell r="H1171">
            <v>1137.45</v>
          </cell>
          <cell r="I1171">
            <v>42510</v>
          </cell>
          <cell r="J1171">
            <v>45485524.200000003</v>
          </cell>
          <cell r="K1171">
            <v>44616</v>
          </cell>
          <cell r="L1171">
            <v>5807</v>
          </cell>
        </row>
        <row r="1172">
          <cell r="A1172" t="str">
            <v>NEWGEN</v>
          </cell>
          <cell r="B1172" t="str">
            <v>EQ</v>
          </cell>
          <cell r="C1172">
            <v>501.05</v>
          </cell>
          <cell r="D1172">
            <v>509.95</v>
          </cell>
          <cell r="E1172">
            <v>435.65</v>
          </cell>
          <cell r="F1172">
            <v>466.25</v>
          </cell>
          <cell r="G1172">
            <v>460</v>
          </cell>
          <cell r="H1172">
            <v>516.95000000000005</v>
          </cell>
          <cell r="I1172">
            <v>186620</v>
          </cell>
          <cell r="J1172">
            <v>90341220.099999994</v>
          </cell>
          <cell r="K1172">
            <v>44616</v>
          </cell>
          <cell r="L1172">
            <v>17399</v>
          </cell>
        </row>
        <row r="1173">
          <cell r="A1173" t="str">
            <v>NFL</v>
          </cell>
          <cell r="B1173" t="str">
            <v>EQ</v>
          </cell>
          <cell r="C1173">
            <v>45</v>
          </cell>
          <cell r="D1173">
            <v>45.95</v>
          </cell>
          <cell r="E1173">
            <v>41.05</v>
          </cell>
          <cell r="F1173">
            <v>41.6</v>
          </cell>
          <cell r="G1173">
            <v>41.4</v>
          </cell>
          <cell r="H1173">
            <v>47.3</v>
          </cell>
          <cell r="I1173">
            <v>766941</v>
          </cell>
          <cell r="J1173">
            <v>33227377.550000001</v>
          </cell>
          <cell r="K1173">
            <v>44616</v>
          </cell>
          <cell r="L1173">
            <v>7019</v>
          </cell>
        </row>
        <row r="1174">
          <cell r="A1174" t="str">
            <v>NGIL</v>
          </cell>
          <cell r="B1174" t="str">
            <v>BE</v>
          </cell>
          <cell r="C1174">
            <v>258.10000000000002</v>
          </cell>
          <cell r="D1174">
            <v>270</v>
          </cell>
          <cell r="E1174">
            <v>258</v>
          </cell>
          <cell r="F1174">
            <v>258</v>
          </cell>
          <cell r="G1174">
            <v>258</v>
          </cell>
          <cell r="H1174">
            <v>271.55</v>
          </cell>
          <cell r="I1174">
            <v>4505</v>
          </cell>
          <cell r="J1174">
            <v>1168638.6000000001</v>
          </cell>
          <cell r="K1174">
            <v>44616</v>
          </cell>
          <cell r="L1174">
            <v>95</v>
          </cell>
        </row>
        <row r="1175">
          <cell r="A1175" t="str">
            <v>NH</v>
          </cell>
          <cell r="B1175" t="str">
            <v>EQ</v>
          </cell>
          <cell r="C1175">
            <v>638</v>
          </cell>
          <cell r="D1175">
            <v>640</v>
          </cell>
          <cell r="E1175">
            <v>625</v>
          </cell>
          <cell r="F1175">
            <v>631.35</v>
          </cell>
          <cell r="G1175">
            <v>631</v>
          </cell>
          <cell r="H1175">
            <v>647.35</v>
          </cell>
          <cell r="I1175">
            <v>130359</v>
          </cell>
          <cell r="J1175">
            <v>82375158.5</v>
          </cell>
          <cell r="K1175">
            <v>44616</v>
          </cell>
          <cell r="L1175">
            <v>12826</v>
          </cell>
        </row>
        <row r="1176">
          <cell r="A1176" t="str">
            <v>NHPC</v>
          </cell>
          <cell r="B1176" t="str">
            <v>EQ</v>
          </cell>
          <cell r="C1176">
            <v>27.85</v>
          </cell>
          <cell r="D1176">
            <v>28.2</v>
          </cell>
          <cell r="E1176">
            <v>27.15</v>
          </cell>
          <cell r="F1176">
            <v>27.25</v>
          </cell>
          <cell r="G1176">
            <v>27.25</v>
          </cell>
          <cell r="H1176">
            <v>28.25</v>
          </cell>
          <cell r="I1176">
            <v>7407497</v>
          </cell>
          <cell r="J1176">
            <v>204886547.69999999</v>
          </cell>
          <cell r="K1176">
            <v>44616</v>
          </cell>
          <cell r="L1176">
            <v>17624</v>
          </cell>
        </row>
        <row r="1177">
          <cell r="A1177" t="str">
            <v>NIACL</v>
          </cell>
          <cell r="B1177" t="str">
            <v>EQ</v>
          </cell>
          <cell r="C1177">
            <v>118.55</v>
          </cell>
          <cell r="D1177">
            <v>120.75</v>
          </cell>
          <cell r="E1177">
            <v>113.1</v>
          </cell>
          <cell r="F1177">
            <v>113.85</v>
          </cell>
          <cell r="G1177">
            <v>114.3</v>
          </cell>
          <cell r="H1177">
            <v>123.3</v>
          </cell>
          <cell r="I1177">
            <v>268144</v>
          </cell>
          <cell r="J1177">
            <v>31307662.050000001</v>
          </cell>
          <cell r="K1177">
            <v>44616</v>
          </cell>
          <cell r="L1177">
            <v>7036</v>
          </cell>
        </row>
        <row r="1178">
          <cell r="A1178" t="str">
            <v>NIBL</v>
          </cell>
          <cell r="B1178" t="str">
            <v>EQ</v>
          </cell>
          <cell r="C1178">
            <v>21.25</v>
          </cell>
          <cell r="D1178">
            <v>27.4</v>
          </cell>
          <cell r="E1178">
            <v>19</v>
          </cell>
          <cell r="F1178">
            <v>20.25</v>
          </cell>
          <cell r="G1178">
            <v>20.6</v>
          </cell>
          <cell r="H1178">
            <v>23.35</v>
          </cell>
          <cell r="I1178">
            <v>65620</v>
          </cell>
          <cell r="J1178">
            <v>1480095.05</v>
          </cell>
          <cell r="K1178">
            <v>44616</v>
          </cell>
          <cell r="L1178">
            <v>454</v>
          </cell>
        </row>
        <row r="1179">
          <cell r="A1179" t="str">
            <v>NIFTYBEES</v>
          </cell>
          <cell r="B1179" t="str">
            <v>EQ</v>
          </cell>
          <cell r="C1179">
            <v>180.6</v>
          </cell>
          <cell r="D1179">
            <v>189.95</v>
          </cell>
          <cell r="E1179">
            <v>177</v>
          </cell>
          <cell r="F1179">
            <v>178.36</v>
          </cell>
          <cell r="G1179">
            <v>179.38</v>
          </cell>
          <cell r="H1179">
            <v>185.05</v>
          </cell>
          <cell r="I1179">
            <v>19565577</v>
          </cell>
          <cell r="J1179">
            <v>3511621903.3899999</v>
          </cell>
          <cell r="K1179">
            <v>44616</v>
          </cell>
          <cell r="L1179">
            <v>148139</v>
          </cell>
        </row>
        <row r="1180">
          <cell r="A1180" t="str">
            <v>NIITLTD</v>
          </cell>
          <cell r="B1180" t="str">
            <v>EQ</v>
          </cell>
          <cell r="C1180">
            <v>429.95</v>
          </cell>
          <cell r="D1180">
            <v>429.95</v>
          </cell>
          <cell r="E1180">
            <v>390.05</v>
          </cell>
          <cell r="F1180">
            <v>399.55</v>
          </cell>
          <cell r="G1180">
            <v>401.8</v>
          </cell>
          <cell r="H1180">
            <v>437.4</v>
          </cell>
          <cell r="I1180">
            <v>1135301</v>
          </cell>
          <cell r="J1180">
            <v>459085039.14999998</v>
          </cell>
          <cell r="K1180">
            <v>44616</v>
          </cell>
          <cell r="L1180">
            <v>30663</v>
          </cell>
        </row>
        <row r="1181">
          <cell r="A1181" t="str">
            <v>NILAINFRA</v>
          </cell>
          <cell r="B1181" t="str">
            <v>EQ</v>
          </cell>
          <cell r="C1181">
            <v>6.45</v>
          </cell>
          <cell r="D1181">
            <v>6.5</v>
          </cell>
          <cell r="E1181">
            <v>6.4</v>
          </cell>
          <cell r="F1181">
            <v>6.4</v>
          </cell>
          <cell r="G1181">
            <v>6.4</v>
          </cell>
          <cell r="H1181">
            <v>6.7</v>
          </cell>
          <cell r="I1181">
            <v>210038</v>
          </cell>
          <cell r="J1181">
            <v>1346160.15</v>
          </cell>
          <cell r="K1181">
            <v>44616</v>
          </cell>
          <cell r="L1181">
            <v>2133</v>
          </cell>
        </row>
        <row r="1182">
          <cell r="A1182" t="str">
            <v>NILASPACES</v>
          </cell>
          <cell r="B1182" t="str">
            <v>BE</v>
          </cell>
          <cell r="C1182">
            <v>3.85</v>
          </cell>
          <cell r="D1182">
            <v>3.85</v>
          </cell>
          <cell r="E1182">
            <v>3.8</v>
          </cell>
          <cell r="F1182">
            <v>3.8</v>
          </cell>
          <cell r="G1182">
            <v>3.8</v>
          </cell>
          <cell r="H1182">
            <v>3.95</v>
          </cell>
          <cell r="I1182">
            <v>64002</v>
          </cell>
          <cell r="J1182">
            <v>243683.45</v>
          </cell>
          <cell r="K1182">
            <v>44616</v>
          </cell>
          <cell r="L1182">
            <v>287</v>
          </cell>
        </row>
        <row r="1183">
          <cell r="A1183" t="str">
            <v>NILKAMAL</v>
          </cell>
          <cell r="B1183" t="str">
            <v>EQ</v>
          </cell>
          <cell r="C1183">
            <v>2125</v>
          </cell>
          <cell r="D1183">
            <v>2130</v>
          </cell>
          <cell r="E1183">
            <v>2050</v>
          </cell>
          <cell r="F1183">
            <v>2101.1</v>
          </cell>
          <cell r="G1183">
            <v>2100</v>
          </cell>
          <cell r="H1183">
            <v>2137.35</v>
          </cell>
          <cell r="I1183">
            <v>5928</v>
          </cell>
          <cell r="J1183">
            <v>12399535.949999999</v>
          </cell>
          <cell r="K1183">
            <v>44616</v>
          </cell>
          <cell r="L1183">
            <v>1982</v>
          </cell>
        </row>
        <row r="1184">
          <cell r="A1184" t="str">
            <v>NIPPOBATRY</v>
          </cell>
          <cell r="B1184" t="str">
            <v>EQ</v>
          </cell>
          <cell r="C1184">
            <v>414.7</v>
          </cell>
          <cell r="D1184">
            <v>414.7</v>
          </cell>
          <cell r="E1184">
            <v>390</v>
          </cell>
          <cell r="F1184">
            <v>395.75</v>
          </cell>
          <cell r="G1184">
            <v>396</v>
          </cell>
          <cell r="H1184">
            <v>416.75</v>
          </cell>
          <cell r="I1184">
            <v>8420</v>
          </cell>
          <cell r="J1184">
            <v>3396785.95</v>
          </cell>
          <cell r="K1184">
            <v>44616</v>
          </cell>
          <cell r="L1184">
            <v>794</v>
          </cell>
        </row>
        <row r="1185">
          <cell r="A1185" t="str">
            <v>NIRAJ</v>
          </cell>
          <cell r="B1185" t="str">
            <v>EQ</v>
          </cell>
          <cell r="C1185">
            <v>28.75</v>
          </cell>
          <cell r="D1185">
            <v>28.75</v>
          </cell>
          <cell r="E1185">
            <v>25.65</v>
          </cell>
          <cell r="F1185">
            <v>26.35</v>
          </cell>
          <cell r="G1185">
            <v>26.55</v>
          </cell>
          <cell r="H1185">
            <v>29.3</v>
          </cell>
          <cell r="I1185">
            <v>18091</v>
          </cell>
          <cell r="J1185">
            <v>492716.65</v>
          </cell>
          <cell r="K1185">
            <v>44616</v>
          </cell>
          <cell r="L1185">
            <v>501</v>
          </cell>
        </row>
        <row r="1186">
          <cell r="A1186" t="str">
            <v>NITCO</v>
          </cell>
          <cell r="B1186" t="str">
            <v>EQ</v>
          </cell>
          <cell r="C1186">
            <v>26.35</v>
          </cell>
          <cell r="D1186">
            <v>26.35</v>
          </cell>
          <cell r="E1186">
            <v>25.5</v>
          </cell>
          <cell r="F1186">
            <v>25.5</v>
          </cell>
          <cell r="G1186">
            <v>25.5</v>
          </cell>
          <cell r="H1186">
            <v>26.8</v>
          </cell>
          <cell r="I1186">
            <v>40073</v>
          </cell>
          <cell r="J1186">
            <v>1025621.5</v>
          </cell>
          <cell r="K1186">
            <v>44616</v>
          </cell>
          <cell r="L1186">
            <v>259</v>
          </cell>
        </row>
        <row r="1187">
          <cell r="A1187" t="str">
            <v>NITINSPIN</v>
          </cell>
          <cell r="B1187" t="str">
            <v>BE</v>
          </cell>
          <cell r="C1187">
            <v>263.10000000000002</v>
          </cell>
          <cell r="D1187">
            <v>265</v>
          </cell>
          <cell r="E1187">
            <v>260.10000000000002</v>
          </cell>
          <cell r="F1187">
            <v>260.10000000000002</v>
          </cell>
          <cell r="G1187">
            <v>260.10000000000002</v>
          </cell>
          <cell r="H1187">
            <v>273.75</v>
          </cell>
          <cell r="I1187">
            <v>114622</v>
          </cell>
          <cell r="J1187">
            <v>29850932.699999999</v>
          </cell>
          <cell r="K1187">
            <v>44616</v>
          </cell>
          <cell r="L1187">
            <v>1424</v>
          </cell>
        </row>
        <row r="1188">
          <cell r="A1188" t="str">
            <v>NITIRAJ</v>
          </cell>
          <cell r="B1188" t="str">
            <v>EQ</v>
          </cell>
          <cell r="C1188">
            <v>53.85</v>
          </cell>
          <cell r="D1188">
            <v>65.7</v>
          </cell>
          <cell r="E1188">
            <v>53.85</v>
          </cell>
          <cell r="F1188">
            <v>57.1</v>
          </cell>
          <cell r="G1188">
            <v>57.5</v>
          </cell>
          <cell r="H1188">
            <v>59.75</v>
          </cell>
          <cell r="I1188">
            <v>15325</v>
          </cell>
          <cell r="J1188">
            <v>959071.85</v>
          </cell>
          <cell r="K1188">
            <v>44616</v>
          </cell>
          <cell r="L1188">
            <v>460</v>
          </cell>
        </row>
        <row r="1189">
          <cell r="A1189" t="str">
            <v>NKIND</v>
          </cell>
          <cell r="B1189" t="str">
            <v>BE</v>
          </cell>
          <cell r="C1189">
            <v>35.549999999999997</v>
          </cell>
          <cell r="D1189">
            <v>35.549999999999997</v>
          </cell>
          <cell r="E1189">
            <v>34.450000000000003</v>
          </cell>
          <cell r="F1189">
            <v>34.450000000000003</v>
          </cell>
          <cell r="G1189">
            <v>34.450000000000003</v>
          </cell>
          <cell r="H1189">
            <v>35.6</v>
          </cell>
          <cell r="I1189">
            <v>34</v>
          </cell>
          <cell r="J1189">
            <v>1203.2</v>
          </cell>
          <cell r="K1189">
            <v>44616</v>
          </cell>
          <cell r="L1189">
            <v>2</v>
          </cell>
        </row>
        <row r="1190">
          <cell r="A1190" t="str">
            <v>NLCINDIA</v>
          </cell>
          <cell r="B1190" t="str">
            <v>EQ</v>
          </cell>
          <cell r="C1190">
            <v>59.05</v>
          </cell>
          <cell r="D1190">
            <v>59.8</v>
          </cell>
          <cell r="E1190">
            <v>56</v>
          </cell>
          <cell r="F1190">
            <v>56.5</v>
          </cell>
          <cell r="G1190">
            <v>56.5</v>
          </cell>
          <cell r="H1190">
            <v>61.4</v>
          </cell>
          <cell r="I1190">
            <v>3288594</v>
          </cell>
          <cell r="J1190">
            <v>190503322.55000001</v>
          </cell>
          <cell r="K1190">
            <v>44616</v>
          </cell>
          <cell r="L1190">
            <v>19410</v>
          </cell>
        </row>
        <row r="1191">
          <cell r="A1191" t="str">
            <v>NMDC</v>
          </cell>
          <cell r="B1191" t="str">
            <v>EQ</v>
          </cell>
          <cell r="C1191">
            <v>139</v>
          </cell>
          <cell r="D1191">
            <v>140.5</v>
          </cell>
          <cell r="E1191">
            <v>133.80000000000001</v>
          </cell>
          <cell r="F1191">
            <v>134.44999999999999</v>
          </cell>
          <cell r="G1191">
            <v>134.85</v>
          </cell>
          <cell r="H1191">
            <v>142.75</v>
          </cell>
          <cell r="I1191">
            <v>12259007</v>
          </cell>
          <cell r="J1191">
            <v>1684770511.5</v>
          </cell>
          <cell r="K1191">
            <v>44616</v>
          </cell>
          <cell r="L1191">
            <v>70215</v>
          </cell>
        </row>
        <row r="1192">
          <cell r="A1192" t="str">
            <v>NOCIL</v>
          </cell>
          <cell r="B1192" t="str">
            <v>EQ</v>
          </cell>
          <cell r="C1192">
            <v>194</v>
          </cell>
          <cell r="D1192">
            <v>201.8</v>
          </cell>
          <cell r="E1192">
            <v>190.7</v>
          </cell>
          <cell r="F1192">
            <v>195.35</v>
          </cell>
          <cell r="G1192">
            <v>197.05</v>
          </cell>
          <cell r="H1192">
            <v>202.3</v>
          </cell>
          <cell r="I1192">
            <v>1301425</v>
          </cell>
          <cell r="J1192">
            <v>257727882.44999999</v>
          </cell>
          <cell r="K1192">
            <v>44616</v>
          </cell>
          <cell r="L1192">
            <v>22023</v>
          </cell>
        </row>
        <row r="1193">
          <cell r="A1193" t="str">
            <v>NOIDATOLL</v>
          </cell>
          <cell r="B1193" t="str">
            <v>EQ</v>
          </cell>
          <cell r="C1193">
            <v>8.4</v>
          </cell>
          <cell r="D1193">
            <v>8.4</v>
          </cell>
          <cell r="E1193">
            <v>7.7</v>
          </cell>
          <cell r="F1193">
            <v>7.7</v>
          </cell>
          <cell r="G1193">
            <v>7.7</v>
          </cell>
          <cell r="H1193">
            <v>8.5500000000000007</v>
          </cell>
          <cell r="I1193">
            <v>374789</v>
          </cell>
          <cell r="J1193">
            <v>2990602.6</v>
          </cell>
          <cell r="K1193">
            <v>44616</v>
          </cell>
          <cell r="L1193">
            <v>699</v>
          </cell>
        </row>
        <row r="1194">
          <cell r="A1194" t="str">
            <v>NOVARTIND</v>
          </cell>
          <cell r="B1194" t="str">
            <v>EQ</v>
          </cell>
          <cell r="C1194">
            <v>652.9</v>
          </cell>
          <cell r="D1194">
            <v>652.9</v>
          </cell>
          <cell r="E1194">
            <v>618</v>
          </cell>
          <cell r="F1194">
            <v>623.04999999999995</v>
          </cell>
          <cell r="G1194">
            <v>630</v>
          </cell>
          <cell r="H1194">
            <v>661.95</v>
          </cell>
          <cell r="I1194">
            <v>12762</v>
          </cell>
          <cell r="J1194">
            <v>8078055</v>
          </cell>
          <cell r="K1194">
            <v>44616</v>
          </cell>
          <cell r="L1194">
            <v>1141</v>
          </cell>
        </row>
        <row r="1195">
          <cell r="A1195" t="str">
            <v>NPBET</v>
          </cell>
          <cell r="B1195" t="str">
            <v>EQ</v>
          </cell>
          <cell r="C1195">
            <v>192</v>
          </cell>
          <cell r="D1195">
            <v>192</v>
          </cell>
          <cell r="E1195">
            <v>178.5</v>
          </cell>
          <cell r="F1195">
            <v>182.16</v>
          </cell>
          <cell r="G1195">
            <v>182</v>
          </cell>
          <cell r="H1195">
            <v>193.59</v>
          </cell>
          <cell r="I1195">
            <v>1850</v>
          </cell>
          <cell r="J1195">
            <v>341194.65</v>
          </cell>
          <cell r="K1195">
            <v>44616</v>
          </cell>
          <cell r="L1195">
            <v>144</v>
          </cell>
        </row>
        <row r="1196">
          <cell r="A1196" t="str">
            <v>NRAIL</v>
          </cell>
          <cell r="B1196" t="str">
            <v>EQ</v>
          </cell>
          <cell r="C1196">
            <v>220</v>
          </cell>
          <cell r="D1196">
            <v>223.45</v>
          </cell>
          <cell r="E1196">
            <v>208</v>
          </cell>
          <cell r="F1196">
            <v>210.15</v>
          </cell>
          <cell r="G1196">
            <v>212</v>
          </cell>
          <cell r="H1196">
            <v>224.4</v>
          </cell>
          <cell r="I1196">
            <v>18796</v>
          </cell>
          <cell r="J1196">
            <v>4031616.6</v>
          </cell>
          <cell r="K1196">
            <v>44616</v>
          </cell>
          <cell r="L1196">
            <v>965</v>
          </cell>
        </row>
        <row r="1197">
          <cell r="A1197" t="str">
            <v>NRBBEARING</v>
          </cell>
          <cell r="B1197" t="str">
            <v>EQ</v>
          </cell>
          <cell r="C1197">
            <v>116</v>
          </cell>
          <cell r="D1197">
            <v>118</v>
          </cell>
          <cell r="E1197">
            <v>115</v>
          </cell>
          <cell r="F1197">
            <v>115.15</v>
          </cell>
          <cell r="G1197">
            <v>115</v>
          </cell>
          <cell r="H1197">
            <v>118.9</v>
          </cell>
          <cell r="I1197">
            <v>374147</v>
          </cell>
          <cell r="J1197">
            <v>43331402.399999999</v>
          </cell>
          <cell r="K1197">
            <v>44616</v>
          </cell>
          <cell r="L1197">
            <v>5381</v>
          </cell>
        </row>
        <row r="1198">
          <cell r="A1198" t="str">
            <v>NSIL</v>
          </cell>
          <cell r="B1198" t="str">
            <v>EQ</v>
          </cell>
          <cell r="C1198">
            <v>1540</v>
          </cell>
          <cell r="D1198">
            <v>1569.9</v>
          </cell>
          <cell r="E1198">
            <v>1475</v>
          </cell>
          <cell r="F1198">
            <v>1501.15</v>
          </cell>
          <cell r="G1198">
            <v>1492</v>
          </cell>
          <cell r="H1198">
            <v>1572.65</v>
          </cell>
          <cell r="I1198">
            <v>1531</v>
          </cell>
          <cell r="J1198">
            <v>2302923.75</v>
          </cell>
          <cell r="K1198">
            <v>44616</v>
          </cell>
          <cell r="L1198">
            <v>370</v>
          </cell>
        </row>
        <row r="1199">
          <cell r="A1199" t="str">
            <v>NTPC</v>
          </cell>
          <cell r="B1199" t="str">
            <v>EQ</v>
          </cell>
          <cell r="C1199">
            <v>127</v>
          </cell>
          <cell r="D1199">
            <v>129</v>
          </cell>
          <cell r="E1199">
            <v>123.65</v>
          </cell>
          <cell r="F1199">
            <v>124.4</v>
          </cell>
          <cell r="G1199">
            <v>124.75</v>
          </cell>
          <cell r="H1199">
            <v>130.19999999999999</v>
          </cell>
          <cell r="I1199">
            <v>18045779</v>
          </cell>
          <cell r="J1199">
            <v>2274330420.8499999</v>
          </cell>
          <cell r="K1199">
            <v>44616</v>
          </cell>
          <cell r="L1199">
            <v>126145</v>
          </cell>
        </row>
        <row r="1200">
          <cell r="A1200" t="str">
            <v>NUCLEUS</v>
          </cell>
          <cell r="B1200" t="str">
            <v>EQ</v>
          </cell>
          <cell r="C1200">
            <v>460</v>
          </cell>
          <cell r="D1200">
            <v>463.15</v>
          </cell>
          <cell r="E1200">
            <v>442</v>
          </cell>
          <cell r="F1200">
            <v>443.9</v>
          </cell>
          <cell r="G1200">
            <v>442</v>
          </cell>
          <cell r="H1200">
            <v>471.15</v>
          </cell>
          <cell r="I1200">
            <v>36600</v>
          </cell>
          <cell r="J1200">
            <v>16519583</v>
          </cell>
          <cell r="K1200">
            <v>44616</v>
          </cell>
          <cell r="L1200">
            <v>3005</v>
          </cell>
        </row>
        <row r="1201">
          <cell r="A1201" t="str">
            <v>NURECA</v>
          </cell>
          <cell r="B1201" t="str">
            <v>EQ</v>
          </cell>
          <cell r="C1201">
            <v>1350</v>
          </cell>
          <cell r="D1201">
            <v>1393.25</v>
          </cell>
          <cell r="E1201">
            <v>1281</v>
          </cell>
          <cell r="F1201">
            <v>1300.3499999999999</v>
          </cell>
          <cell r="G1201">
            <v>1290</v>
          </cell>
          <cell r="H1201">
            <v>1406.9</v>
          </cell>
          <cell r="I1201">
            <v>27572</v>
          </cell>
          <cell r="J1201">
            <v>37009079.200000003</v>
          </cell>
          <cell r="K1201">
            <v>44616</v>
          </cell>
          <cell r="L1201">
            <v>7958</v>
          </cell>
        </row>
        <row r="1202">
          <cell r="A1202" t="str">
            <v>NUVOCO</v>
          </cell>
          <cell r="B1202" t="str">
            <v>EQ</v>
          </cell>
          <cell r="C1202">
            <v>328</v>
          </cell>
          <cell r="D1202">
            <v>328</v>
          </cell>
          <cell r="E1202">
            <v>295</v>
          </cell>
          <cell r="F1202">
            <v>296.7</v>
          </cell>
          <cell r="G1202">
            <v>295.75</v>
          </cell>
          <cell r="H1202">
            <v>335.3</v>
          </cell>
          <cell r="I1202">
            <v>390748</v>
          </cell>
          <cell r="J1202">
            <v>120786773.40000001</v>
          </cell>
          <cell r="K1202">
            <v>44616</v>
          </cell>
          <cell r="L1202">
            <v>24586</v>
          </cell>
        </row>
        <row r="1203">
          <cell r="A1203" t="str">
            <v>NXTDIGITAL</v>
          </cell>
          <cell r="B1203" t="str">
            <v>EQ</v>
          </cell>
          <cell r="C1203">
            <v>410</v>
          </cell>
          <cell r="D1203">
            <v>414.65</v>
          </cell>
          <cell r="E1203">
            <v>357.35</v>
          </cell>
          <cell r="F1203">
            <v>377.25</v>
          </cell>
          <cell r="G1203">
            <v>380.05</v>
          </cell>
          <cell r="H1203">
            <v>418.5</v>
          </cell>
          <cell r="I1203">
            <v>54095</v>
          </cell>
          <cell r="J1203">
            <v>21336219.199999999</v>
          </cell>
          <cell r="K1203">
            <v>44616</v>
          </cell>
          <cell r="L1203">
            <v>2798</v>
          </cell>
        </row>
        <row r="1204">
          <cell r="A1204" t="str">
            <v>NYKAA</v>
          </cell>
          <cell r="B1204" t="str">
            <v>EQ</v>
          </cell>
          <cell r="C1204">
            <v>1300</v>
          </cell>
          <cell r="D1204">
            <v>1327.75</v>
          </cell>
          <cell r="E1204">
            <v>1284</v>
          </cell>
          <cell r="F1204">
            <v>1304.55</v>
          </cell>
          <cell r="G1204">
            <v>1312.95</v>
          </cell>
          <cell r="H1204">
            <v>1371.7</v>
          </cell>
          <cell r="I1204">
            <v>1449831</v>
          </cell>
          <cell r="J1204">
            <v>1890909120.95</v>
          </cell>
          <cell r="K1204">
            <v>44616</v>
          </cell>
          <cell r="L1204">
            <v>90471</v>
          </cell>
        </row>
        <row r="1205">
          <cell r="A1205" t="str">
            <v>OAL</v>
          </cell>
          <cell r="B1205" t="str">
            <v>EQ</v>
          </cell>
          <cell r="C1205">
            <v>617.9</v>
          </cell>
          <cell r="D1205">
            <v>617.9</v>
          </cell>
          <cell r="E1205">
            <v>564.6</v>
          </cell>
          <cell r="F1205">
            <v>585.54999999999995</v>
          </cell>
          <cell r="G1205">
            <v>581</v>
          </cell>
          <cell r="H1205">
            <v>623.20000000000005</v>
          </cell>
          <cell r="I1205">
            <v>16650</v>
          </cell>
          <cell r="J1205">
            <v>10011494.699999999</v>
          </cell>
          <cell r="K1205">
            <v>44616</v>
          </cell>
          <cell r="L1205">
            <v>1287</v>
          </cell>
        </row>
        <row r="1206">
          <cell r="A1206" t="str">
            <v>OBEROIRLTY</v>
          </cell>
          <cell r="B1206" t="str">
            <v>EQ</v>
          </cell>
          <cell r="C1206">
            <v>900</v>
          </cell>
          <cell r="D1206">
            <v>914.75</v>
          </cell>
          <cell r="E1206">
            <v>841.5</v>
          </cell>
          <cell r="F1206">
            <v>858.55</v>
          </cell>
          <cell r="G1206">
            <v>854</v>
          </cell>
          <cell r="H1206">
            <v>932.85</v>
          </cell>
          <cell r="I1206">
            <v>1124077</v>
          </cell>
          <cell r="J1206">
            <v>993412545.89999998</v>
          </cell>
          <cell r="K1206">
            <v>44616</v>
          </cell>
          <cell r="L1206">
            <v>34777</v>
          </cell>
        </row>
        <row r="1207">
          <cell r="A1207" t="str">
            <v>OCCL</v>
          </cell>
          <cell r="B1207" t="str">
            <v>EQ</v>
          </cell>
          <cell r="C1207">
            <v>818</v>
          </cell>
          <cell r="D1207">
            <v>818</v>
          </cell>
          <cell r="E1207">
            <v>785</v>
          </cell>
          <cell r="F1207">
            <v>787.75</v>
          </cell>
          <cell r="G1207">
            <v>785.5</v>
          </cell>
          <cell r="H1207">
            <v>822.1</v>
          </cell>
          <cell r="I1207">
            <v>13941</v>
          </cell>
          <cell r="J1207">
            <v>11105700.949999999</v>
          </cell>
          <cell r="K1207">
            <v>44616</v>
          </cell>
          <cell r="L1207">
            <v>1284</v>
          </cell>
        </row>
        <row r="1208">
          <cell r="A1208" t="str">
            <v>OFSS</v>
          </cell>
          <cell r="B1208" t="str">
            <v>EQ</v>
          </cell>
          <cell r="C1208">
            <v>3440</v>
          </cell>
          <cell r="D1208">
            <v>3440</v>
          </cell>
          <cell r="E1208">
            <v>3306</v>
          </cell>
          <cell r="F1208">
            <v>3329.6</v>
          </cell>
          <cell r="G1208">
            <v>3340</v>
          </cell>
          <cell r="H1208">
            <v>3513.25</v>
          </cell>
          <cell r="I1208">
            <v>111434</v>
          </cell>
          <cell r="J1208">
            <v>375709877.39999998</v>
          </cell>
          <cell r="K1208">
            <v>44616</v>
          </cell>
          <cell r="L1208">
            <v>14141</v>
          </cell>
        </row>
        <row r="1209">
          <cell r="A1209" t="str">
            <v>OIL</v>
          </cell>
          <cell r="B1209" t="str">
            <v>EQ</v>
          </cell>
          <cell r="C1209">
            <v>220.5</v>
          </cell>
          <cell r="D1209">
            <v>226.4</v>
          </cell>
          <cell r="E1209">
            <v>215.4</v>
          </cell>
          <cell r="F1209">
            <v>218.75</v>
          </cell>
          <cell r="G1209">
            <v>218.1</v>
          </cell>
          <cell r="H1209">
            <v>220.5</v>
          </cell>
          <cell r="I1209">
            <v>3605130</v>
          </cell>
          <cell r="J1209">
            <v>799892788.45000005</v>
          </cell>
          <cell r="K1209">
            <v>44616</v>
          </cell>
          <cell r="L1209">
            <v>65839</v>
          </cell>
        </row>
        <row r="1210">
          <cell r="A1210" t="str">
            <v>OILCOUNTUB</v>
          </cell>
          <cell r="B1210" t="str">
            <v>EQ</v>
          </cell>
          <cell r="C1210">
            <v>10.050000000000001</v>
          </cell>
          <cell r="D1210">
            <v>10.6</v>
          </cell>
          <cell r="E1210">
            <v>9.65</v>
          </cell>
          <cell r="F1210">
            <v>10.6</v>
          </cell>
          <cell r="G1210">
            <v>10.6</v>
          </cell>
          <cell r="H1210">
            <v>9.65</v>
          </cell>
          <cell r="I1210">
            <v>359323</v>
          </cell>
          <cell r="J1210">
            <v>3718189.8</v>
          </cell>
          <cell r="K1210">
            <v>44616</v>
          </cell>
          <cell r="L1210">
            <v>1376</v>
          </cell>
        </row>
        <row r="1211">
          <cell r="A1211" t="str">
            <v>OLECTRA</v>
          </cell>
          <cell r="B1211" t="str">
            <v>EQ</v>
          </cell>
          <cell r="C1211">
            <v>637.5</v>
          </cell>
          <cell r="D1211">
            <v>648</v>
          </cell>
          <cell r="E1211">
            <v>637.5</v>
          </cell>
          <cell r="F1211">
            <v>637.5</v>
          </cell>
          <cell r="G1211">
            <v>637.5</v>
          </cell>
          <cell r="H1211">
            <v>671.05</v>
          </cell>
          <cell r="I1211">
            <v>179857</v>
          </cell>
          <cell r="J1211">
            <v>114736531.05</v>
          </cell>
          <cell r="K1211">
            <v>44616</v>
          </cell>
          <cell r="L1211">
            <v>4806</v>
          </cell>
        </row>
        <row r="1212">
          <cell r="A1212" t="str">
            <v>OMAXAUTO</v>
          </cell>
          <cell r="B1212" t="str">
            <v>EQ</v>
          </cell>
          <cell r="C1212">
            <v>45.05</v>
          </cell>
          <cell r="D1212">
            <v>47.75</v>
          </cell>
          <cell r="E1212">
            <v>45.05</v>
          </cell>
          <cell r="F1212">
            <v>45.5</v>
          </cell>
          <cell r="G1212">
            <v>46.35</v>
          </cell>
          <cell r="H1212">
            <v>48.5</v>
          </cell>
          <cell r="I1212">
            <v>21524</v>
          </cell>
          <cell r="J1212">
            <v>988086.15</v>
          </cell>
          <cell r="K1212">
            <v>44616</v>
          </cell>
          <cell r="L1212">
            <v>551</v>
          </cell>
        </row>
        <row r="1213">
          <cell r="A1213" t="str">
            <v>OMAXE</v>
          </cell>
          <cell r="B1213" t="str">
            <v>EQ</v>
          </cell>
          <cell r="C1213">
            <v>93.25</v>
          </cell>
          <cell r="D1213">
            <v>93.25</v>
          </cell>
          <cell r="E1213">
            <v>83</v>
          </cell>
          <cell r="F1213">
            <v>86.5</v>
          </cell>
          <cell r="G1213">
            <v>84</v>
          </cell>
          <cell r="H1213">
            <v>93.65</v>
          </cell>
          <cell r="I1213">
            <v>247937</v>
          </cell>
          <cell r="J1213">
            <v>21968227.350000001</v>
          </cell>
          <cell r="K1213">
            <v>44616</v>
          </cell>
          <cell r="L1213">
            <v>7194</v>
          </cell>
        </row>
        <row r="1214">
          <cell r="A1214" t="str">
            <v>OMINFRAL</v>
          </cell>
          <cell r="B1214" t="str">
            <v>EQ</v>
          </cell>
          <cell r="C1214">
            <v>43.05</v>
          </cell>
          <cell r="D1214">
            <v>43.7</v>
          </cell>
          <cell r="E1214">
            <v>38.200000000000003</v>
          </cell>
          <cell r="F1214">
            <v>39.450000000000003</v>
          </cell>
          <cell r="G1214">
            <v>39.65</v>
          </cell>
          <cell r="H1214">
            <v>45.6</v>
          </cell>
          <cell r="I1214">
            <v>415075</v>
          </cell>
          <cell r="J1214">
            <v>16900231.550000001</v>
          </cell>
          <cell r="K1214">
            <v>44616</v>
          </cell>
          <cell r="L1214">
            <v>3856</v>
          </cell>
        </row>
        <row r="1215">
          <cell r="A1215" t="str">
            <v>OMKARCHEM</v>
          </cell>
          <cell r="B1215" t="str">
            <v>EQ</v>
          </cell>
          <cell r="C1215">
            <v>29.05</v>
          </cell>
          <cell r="D1215">
            <v>30.5</v>
          </cell>
          <cell r="E1215">
            <v>27.95</v>
          </cell>
          <cell r="F1215">
            <v>28</v>
          </cell>
          <cell r="G1215">
            <v>28</v>
          </cell>
          <cell r="H1215">
            <v>30.9</v>
          </cell>
          <cell r="I1215">
            <v>135480</v>
          </cell>
          <cell r="J1215">
            <v>3896564.3</v>
          </cell>
          <cell r="K1215">
            <v>44616</v>
          </cell>
          <cell r="L1215">
            <v>1075</v>
          </cell>
        </row>
        <row r="1216">
          <cell r="A1216" t="str">
            <v>ONELIFECAP</v>
          </cell>
          <cell r="B1216" t="str">
            <v>EQ</v>
          </cell>
          <cell r="C1216">
            <v>13.2</v>
          </cell>
          <cell r="D1216">
            <v>13.6</v>
          </cell>
          <cell r="E1216">
            <v>12.8</v>
          </cell>
          <cell r="F1216">
            <v>12.8</v>
          </cell>
          <cell r="G1216">
            <v>12.8</v>
          </cell>
          <cell r="H1216">
            <v>13.45</v>
          </cell>
          <cell r="I1216">
            <v>22944</v>
          </cell>
          <cell r="J1216">
            <v>296107.40000000002</v>
          </cell>
          <cell r="K1216">
            <v>44616</v>
          </cell>
          <cell r="L1216">
            <v>358</v>
          </cell>
        </row>
        <row r="1217">
          <cell r="A1217" t="str">
            <v>ONEPOINT</v>
          </cell>
          <cell r="B1217" t="str">
            <v>EQ</v>
          </cell>
          <cell r="C1217">
            <v>11.95</v>
          </cell>
          <cell r="D1217">
            <v>11.95</v>
          </cell>
          <cell r="E1217">
            <v>11.95</v>
          </cell>
          <cell r="F1217">
            <v>11.95</v>
          </cell>
          <cell r="G1217">
            <v>11.95</v>
          </cell>
          <cell r="H1217">
            <v>12.55</v>
          </cell>
          <cell r="I1217">
            <v>44505</v>
          </cell>
          <cell r="J1217">
            <v>531834.75</v>
          </cell>
          <cell r="K1217">
            <v>44616</v>
          </cell>
          <cell r="L1217">
            <v>309</v>
          </cell>
        </row>
        <row r="1218">
          <cell r="A1218" t="str">
            <v>ONGC</v>
          </cell>
          <cell r="B1218" t="str">
            <v>EQ</v>
          </cell>
          <cell r="C1218">
            <v>160.75</v>
          </cell>
          <cell r="D1218">
            <v>162.4</v>
          </cell>
          <cell r="E1218">
            <v>156</v>
          </cell>
          <cell r="F1218">
            <v>156.65</v>
          </cell>
          <cell r="G1218">
            <v>156.30000000000001</v>
          </cell>
          <cell r="H1218">
            <v>160.75</v>
          </cell>
          <cell r="I1218">
            <v>28766189</v>
          </cell>
          <cell r="J1218">
            <v>4571931682.3000002</v>
          </cell>
          <cell r="K1218">
            <v>44616</v>
          </cell>
          <cell r="L1218">
            <v>166098</v>
          </cell>
        </row>
        <row r="1219">
          <cell r="A1219" t="str">
            <v>ONMOBILE</v>
          </cell>
          <cell r="B1219" t="str">
            <v>EQ</v>
          </cell>
          <cell r="C1219">
            <v>120.2</v>
          </cell>
          <cell r="D1219">
            <v>123.95</v>
          </cell>
          <cell r="E1219">
            <v>113.2</v>
          </cell>
          <cell r="F1219">
            <v>114.15</v>
          </cell>
          <cell r="G1219">
            <v>114.1</v>
          </cell>
          <cell r="H1219">
            <v>128.35</v>
          </cell>
          <cell r="I1219">
            <v>1222517</v>
          </cell>
          <cell r="J1219">
            <v>144959755.84999999</v>
          </cell>
          <cell r="K1219">
            <v>44616</v>
          </cell>
          <cell r="L1219">
            <v>11973</v>
          </cell>
        </row>
        <row r="1220">
          <cell r="A1220" t="str">
            <v>ONWARDTEC</v>
          </cell>
          <cell r="B1220" t="str">
            <v>EQ</v>
          </cell>
          <cell r="C1220">
            <v>270.85000000000002</v>
          </cell>
          <cell r="D1220">
            <v>283.10000000000002</v>
          </cell>
          <cell r="E1220">
            <v>270.85000000000002</v>
          </cell>
          <cell r="F1220">
            <v>270.85000000000002</v>
          </cell>
          <cell r="G1220">
            <v>270.85000000000002</v>
          </cell>
          <cell r="H1220">
            <v>285.10000000000002</v>
          </cell>
          <cell r="I1220">
            <v>40737</v>
          </cell>
          <cell r="J1220">
            <v>11145629.050000001</v>
          </cell>
          <cell r="K1220">
            <v>44616</v>
          </cell>
          <cell r="L1220">
            <v>1023</v>
          </cell>
        </row>
        <row r="1221">
          <cell r="A1221" t="str">
            <v>OPTIEMUS</v>
          </cell>
          <cell r="B1221" t="str">
            <v>EQ</v>
          </cell>
          <cell r="C1221">
            <v>255</v>
          </cell>
          <cell r="D1221">
            <v>255.15</v>
          </cell>
          <cell r="E1221">
            <v>215.5</v>
          </cell>
          <cell r="F1221">
            <v>233.6</v>
          </cell>
          <cell r="G1221">
            <v>231</v>
          </cell>
          <cell r="H1221">
            <v>266.7</v>
          </cell>
          <cell r="I1221">
            <v>268789</v>
          </cell>
          <cell r="J1221">
            <v>64368202.450000003</v>
          </cell>
          <cell r="K1221">
            <v>44616</v>
          </cell>
          <cell r="L1221">
            <v>5350</v>
          </cell>
        </row>
        <row r="1222">
          <cell r="A1222" t="str">
            <v>ORBTEXP</v>
          </cell>
          <cell r="B1222" t="str">
            <v>EQ</v>
          </cell>
          <cell r="C1222">
            <v>108</v>
          </cell>
          <cell r="D1222">
            <v>113.9</v>
          </cell>
          <cell r="E1222">
            <v>100</v>
          </cell>
          <cell r="F1222">
            <v>101.8</v>
          </cell>
          <cell r="G1222">
            <v>103.5</v>
          </cell>
          <cell r="H1222">
            <v>118.5</v>
          </cell>
          <cell r="I1222">
            <v>215912</v>
          </cell>
          <cell r="J1222">
            <v>23240734.25</v>
          </cell>
          <cell r="K1222">
            <v>44616</v>
          </cell>
          <cell r="L1222">
            <v>5074</v>
          </cell>
        </row>
        <row r="1223">
          <cell r="A1223" t="str">
            <v>ORCHPHARMA</v>
          </cell>
          <cell r="B1223" t="str">
            <v>EQ</v>
          </cell>
          <cell r="C1223">
            <v>295</v>
          </cell>
          <cell r="D1223">
            <v>295</v>
          </cell>
          <cell r="E1223">
            <v>269.25</v>
          </cell>
          <cell r="F1223">
            <v>269.3</v>
          </cell>
          <cell r="G1223">
            <v>269.3</v>
          </cell>
          <cell r="H1223">
            <v>283.39999999999998</v>
          </cell>
          <cell r="I1223">
            <v>120700</v>
          </cell>
          <cell r="J1223">
            <v>32980454.649999999</v>
          </cell>
          <cell r="K1223">
            <v>44616</v>
          </cell>
          <cell r="L1223">
            <v>838</v>
          </cell>
        </row>
        <row r="1224">
          <cell r="A1224" t="str">
            <v>ORICONENT</v>
          </cell>
          <cell r="B1224" t="str">
            <v>EQ</v>
          </cell>
          <cell r="C1224">
            <v>33.65</v>
          </cell>
          <cell r="D1224">
            <v>33.700000000000003</v>
          </cell>
          <cell r="E1224">
            <v>31</v>
          </cell>
          <cell r="F1224">
            <v>31.15</v>
          </cell>
          <cell r="G1224">
            <v>31.1</v>
          </cell>
          <cell r="H1224">
            <v>34.9</v>
          </cell>
          <cell r="I1224">
            <v>343021</v>
          </cell>
          <cell r="J1224">
            <v>11043823.449999999</v>
          </cell>
          <cell r="K1224">
            <v>44616</v>
          </cell>
          <cell r="L1224">
            <v>1941</v>
          </cell>
        </row>
        <row r="1225">
          <cell r="A1225" t="str">
            <v>ORIENTABRA</v>
          </cell>
          <cell r="B1225" t="str">
            <v>EQ</v>
          </cell>
          <cell r="C1225">
            <v>28.75</v>
          </cell>
          <cell r="D1225">
            <v>28.75</v>
          </cell>
          <cell r="E1225">
            <v>25.55</v>
          </cell>
          <cell r="F1225">
            <v>25.95</v>
          </cell>
          <cell r="G1225">
            <v>25.7</v>
          </cell>
          <cell r="H1225">
            <v>28.75</v>
          </cell>
          <cell r="I1225">
            <v>229961</v>
          </cell>
          <cell r="J1225">
            <v>6162150.5499999998</v>
          </cell>
          <cell r="K1225">
            <v>44616</v>
          </cell>
          <cell r="L1225">
            <v>1604</v>
          </cell>
        </row>
        <row r="1226">
          <cell r="A1226" t="str">
            <v>ORIENTALTL</v>
          </cell>
          <cell r="B1226" t="str">
            <v>BE</v>
          </cell>
          <cell r="C1226">
            <v>11.6</v>
          </cell>
          <cell r="D1226">
            <v>11.6</v>
          </cell>
          <cell r="E1226">
            <v>10.6</v>
          </cell>
          <cell r="F1226">
            <v>10.75</v>
          </cell>
          <cell r="G1226">
            <v>10.8</v>
          </cell>
          <cell r="H1226">
            <v>11.15</v>
          </cell>
          <cell r="I1226">
            <v>51067</v>
          </cell>
          <cell r="J1226">
            <v>553160.1</v>
          </cell>
          <cell r="K1226">
            <v>44616</v>
          </cell>
          <cell r="L1226">
            <v>295</v>
          </cell>
        </row>
        <row r="1227">
          <cell r="A1227" t="str">
            <v>ORIENTBELL</v>
          </cell>
          <cell r="B1227" t="str">
            <v>EQ</v>
          </cell>
          <cell r="C1227">
            <v>534</v>
          </cell>
          <cell r="D1227">
            <v>539</v>
          </cell>
          <cell r="E1227">
            <v>485</v>
          </cell>
          <cell r="F1227">
            <v>488.85</v>
          </cell>
          <cell r="G1227">
            <v>488</v>
          </cell>
          <cell r="H1227">
            <v>559.6</v>
          </cell>
          <cell r="I1227">
            <v>223696</v>
          </cell>
          <cell r="J1227">
            <v>114179012.8</v>
          </cell>
          <cell r="K1227">
            <v>44616</v>
          </cell>
          <cell r="L1227">
            <v>15997</v>
          </cell>
        </row>
        <row r="1228">
          <cell r="A1228" t="str">
            <v>ORIENTCEM</v>
          </cell>
          <cell r="B1228" t="str">
            <v>EQ</v>
          </cell>
          <cell r="C1228">
            <v>150</v>
          </cell>
          <cell r="D1228">
            <v>150</v>
          </cell>
          <cell r="E1228">
            <v>138.5</v>
          </cell>
          <cell r="F1228">
            <v>140.80000000000001</v>
          </cell>
          <cell r="G1228">
            <v>140</v>
          </cell>
          <cell r="H1228">
            <v>153.85</v>
          </cell>
          <cell r="I1228">
            <v>568501</v>
          </cell>
          <cell r="J1228">
            <v>82268325.650000006</v>
          </cell>
          <cell r="K1228">
            <v>44616</v>
          </cell>
          <cell r="L1228">
            <v>10416</v>
          </cell>
        </row>
        <row r="1229">
          <cell r="A1229" t="str">
            <v>ORIENTELEC</v>
          </cell>
          <cell r="B1229" t="str">
            <v>EQ</v>
          </cell>
          <cell r="C1229">
            <v>321</v>
          </cell>
          <cell r="D1229">
            <v>329.8</v>
          </cell>
          <cell r="E1229">
            <v>314.10000000000002</v>
          </cell>
          <cell r="F1229">
            <v>326.45</v>
          </cell>
          <cell r="G1229">
            <v>329</v>
          </cell>
          <cell r="H1229">
            <v>324.35000000000002</v>
          </cell>
          <cell r="I1229">
            <v>342062</v>
          </cell>
          <cell r="J1229">
            <v>109703976.34999999</v>
          </cell>
          <cell r="K1229">
            <v>44616</v>
          </cell>
          <cell r="L1229">
            <v>16101</v>
          </cell>
        </row>
        <row r="1230">
          <cell r="A1230" t="str">
            <v>ORIENTHOT</v>
          </cell>
          <cell r="B1230" t="str">
            <v>EQ</v>
          </cell>
          <cell r="C1230">
            <v>49.2</v>
          </cell>
          <cell r="D1230">
            <v>50.35</v>
          </cell>
          <cell r="E1230">
            <v>46.2</v>
          </cell>
          <cell r="F1230">
            <v>46.75</v>
          </cell>
          <cell r="G1230">
            <v>46.9</v>
          </cell>
          <cell r="H1230">
            <v>52.2</v>
          </cell>
          <cell r="I1230">
            <v>528660</v>
          </cell>
          <cell r="J1230">
            <v>25371781.449999999</v>
          </cell>
          <cell r="K1230">
            <v>44616</v>
          </cell>
          <cell r="L1230">
            <v>4526</v>
          </cell>
        </row>
        <row r="1231">
          <cell r="A1231" t="str">
            <v>ORIENTLTD</v>
          </cell>
          <cell r="B1231" t="str">
            <v>EQ</v>
          </cell>
          <cell r="C1231">
            <v>70.2</v>
          </cell>
          <cell r="D1231">
            <v>70.2</v>
          </cell>
          <cell r="E1231">
            <v>64</v>
          </cell>
          <cell r="F1231">
            <v>65</v>
          </cell>
          <cell r="G1231">
            <v>64.7</v>
          </cell>
          <cell r="H1231">
            <v>70.2</v>
          </cell>
          <cell r="I1231">
            <v>14990</v>
          </cell>
          <cell r="J1231">
            <v>982555.1</v>
          </cell>
          <cell r="K1231">
            <v>44616</v>
          </cell>
          <cell r="L1231">
            <v>313</v>
          </cell>
        </row>
        <row r="1232">
          <cell r="A1232" t="str">
            <v>ORIENTPPR</v>
          </cell>
          <cell r="B1232" t="str">
            <v>EQ</v>
          </cell>
          <cell r="C1232">
            <v>28.15</v>
          </cell>
          <cell r="D1232">
            <v>28.15</v>
          </cell>
          <cell r="E1232">
            <v>25.05</v>
          </cell>
          <cell r="F1232">
            <v>26</v>
          </cell>
          <cell r="G1232">
            <v>26</v>
          </cell>
          <cell r="H1232">
            <v>29</v>
          </cell>
          <cell r="I1232">
            <v>1017944</v>
          </cell>
          <cell r="J1232">
            <v>27633428.050000001</v>
          </cell>
          <cell r="K1232">
            <v>44616</v>
          </cell>
          <cell r="L1232">
            <v>4679</v>
          </cell>
        </row>
        <row r="1233">
          <cell r="A1233" t="str">
            <v>ORISSAMINE</v>
          </cell>
          <cell r="B1233" t="str">
            <v>EQ</v>
          </cell>
          <cell r="C1233">
            <v>2361</v>
          </cell>
          <cell r="D1233">
            <v>2444</v>
          </cell>
          <cell r="E1233">
            <v>2282.4499999999998</v>
          </cell>
          <cell r="F1233">
            <v>2306.35</v>
          </cell>
          <cell r="G1233">
            <v>2282.5</v>
          </cell>
          <cell r="H1233">
            <v>2514.4</v>
          </cell>
          <cell r="I1233">
            <v>15874</v>
          </cell>
          <cell r="J1233">
            <v>37631318.799999997</v>
          </cell>
          <cell r="K1233">
            <v>44616</v>
          </cell>
          <cell r="L1233">
            <v>3688</v>
          </cell>
        </row>
        <row r="1234">
          <cell r="A1234" t="str">
            <v>ORTINLAB</v>
          </cell>
          <cell r="B1234" t="str">
            <v>EQ</v>
          </cell>
          <cell r="C1234">
            <v>25</v>
          </cell>
          <cell r="D1234">
            <v>25.95</v>
          </cell>
          <cell r="E1234">
            <v>22.5</v>
          </cell>
          <cell r="F1234">
            <v>23.15</v>
          </cell>
          <cell r="G1234">
            <v>23.5</v>
          </cell>
          <cell r="H1234">
            <v>26.55</v>
          </cell>
          <cell r="I1234">
            <v>86086</v>
          </cell>
          <cell r="J1234">
            <v>2083810.45</v>
          </cell>
          <cell r="K1234">
            <v>44616</v>
          </cell>
          <cell r="L1234">
            <v>1142</v>
          </cell>
        </row>
        <row r="1235">
          <cell r="A1235" t="str">
            <v>OSWALAGRO</v>
          </cell>
          <cell r="B1235" t="str">
            <v>EQ</v>
          </cell>
          <cell r="C1235">
            <v>27</v>
          </cell>
          <cell r="D1235">
            <v>27.8</v>
          </cell>
          <cell r="E1235">
            <v>26.9</v>
          </cell>
          <cell r="F1235">
            <v>26.9</v>
          </cell>
          <cell r="G1235">
            <v>26.9</v>
          </cell>
          <cell r="H1235">
            <v>28.3</v>
          </cell>
          <cell r="I1235">
            <v>49885</v>
          </cell>
          <cell r="J1235">
            <v>1343410.35</v>
          </cell>
          <cell r="K1235">
            <v>44616</v>
          </cell>
          <cell r="L1235">
            <v>254</v>
          </cell>
        </row>
        <row r="1236">
          <cell r="A1236" t="str">
            <v>PAGEIND</v>
          </cell>
          <cell r="B1236" t="str">
            <v>EQ</v>
          </cell>
          <cell r="C1236">
            <v>40400</v>
          </cell>
          <cell r="D1236">
            <v>40983.449999999997</v>
          </cell>
          <cell r="E1236">
            <v>39755</v>
          </cell>
          <cell r="F1236">
            <v>40196.699999999997</v>
          </cell>
          <cell r="G1236">
            <v>40124.949999999997</v>
          </cell>
          <cell r="H1236">
            <v>41137.949999999997</v>
          </cell>
          <cell r="I1236">
            <v>29126</v>
          </cell>
          <cell r="J1236">
            <v>1173932277.2</v>
          </cell>
          <cell r="K1236">
            <v>44616</v>
          </cell>
          <cell r="L1236">
            <v>12334</v>
          </cell>
        </row>
        <row r="1237">
          <cell r="A1237" t="str">
            <v>PAISALO</v>
          </cell>
          <cell r="B1237" t="str">
            <v>EQ</v>
          </cell>
          <cell r="C1237">
            <v>600</v>
          </cell>
          <cell r="D1237">
            <v>606.04999999999995</v>
          </cell>
          <cell r="E1237">
            <v>583.04999999999995</v>
          </cell>
          <cell r="F1237">
            <v>594.70000000000005</v>
          </cell>
          <cell r="G1237">
            <v>591</v>
          </cell>
          <cell r="H1237">
            <v>623.29999999999995</v>
          </cell>
          <cell r="I1237">
            <v>41630</v>
          </cell>
          <cell r="J1237">
            <v>24802937.199999999</v>
          </cell>
          <cell r="K1237">
            <v>44616</v>
          </cell>
          <cell r="L1237">
            <v>2213</v>
          </cell>
        </row>
        <row r="1238">
          <cell r="A1238" t="str">
            <v>PALASHSECU</v>
          </cell>
          <cell r="B1238" t="str">
            <v>BE</v>
          </cell>
          <cell r="C1238">
            <v>92.85</v>
          </cell>
          <cell r="D1238">
            <v>92.85</v>
          </cell>
          <cell r="E1238">
            <v>88.75</v>
          </cell>
          <cell r="F1238">
            <v>90.65</v>
          </cell>
          <cell r="G1238">
            <v>91</v>
          </cell>
          <cell r="H1238">
            <v>93.35</v>
          </cell>
          <cell r="I1238">
            <v>20594</v>
          </cell>
          <cell r="J1238">
            <v>1868014.3</v>
          </cell>
          <cell r="K1238">
            <v>44616</v>
          </cell>
          <cell r="L1238">
            <v>55</v>
          </cell>
        </row>
        <row r="1239">
          <cell r="A1239" t="str">
            <v>PALREDTEC</v>
          </cell>
          <cell r="B1239" t="str">
            <v>BE</v>
          </cell>
          <cell r="C1239">
            <v>193.35</v>
          </cell>
          <cell r="D1239">
            <v>193.35</v>
          </cell>
          <cell r="E1239">
            <v>193.35</v>
          </cell>
          <cell r="F1239">
            <v>193.35</v>
          </cell>
          <cell r="G1239">
            <v>193.35</v>
          </cell>
          <cell r="H1239">
            <v>203.5</v>
          </cell>
          <cell r="I1239">
            <v>7506</v>
          </cell>
          <cell r="J1239">
            <v>1451285.1</v>
          </cell>
          <cell r="K1239">
            <v>44616</v>
          </cell>
          <cell r="L1239">
            <v>92</v>
          </cell>
        </row>
        <row r="1240">
          <cell r="A1240" t="str">
            <v>PANACEABIO</v>
          </cell>
          <cell r="B1240" t="str">
            <v>EQ</v>
          </cell>
          <cell r="C1240">
            <v>187</v>
          </cell>
          <cell r="D1240">
            <v>193.65</v>
          </cell>
          <cell r="E1240">
            <v>186.45</v>
          </cell>
          <cell r="F1240">
            <v>186.45</v>
          </cell>
          <cell r="G1240">
            <v>186.45</v>
          </cell>
          <cell r="H1240">
            <v>196.25</v>
          </cell>
          <cell r="I1240">
            <v>66485</v>
          </cell>
          <cell r="J1240">
            <v>12493530.300000001</v>
          </cell>
          <cell r="K1240">
            <v>44616</v>
          </cell>
          <cell r="L1240">
            <v>2143</v>
          </cell>
        </row>
        <row r="1241">
          <cell r="A1241" t="str">
            <v>PANACHE</v>
          </cell>
          <cell r="B1241" t="str">
            <v>EQ</v>
          </cell>
          <cell r="C1241">
            <v>49.25</v>
          </cell>
          <cell r="D1241">
            <v>49.25</v>
          </cell>
          <cell r="E1241">
            <v>39.9</v>
          </cell>
          <cell r="F1241">
            <v>40.450000000000003</v>
          </cell>
          <cell r="G1241">
            <v>39.9</v>
          </cell>
          <cell r="H1241">
            <v>49.85</v>
          </cell>
          <cell r="I1241">
            <v>82736</v>
          </cell>
          <cell r="J1241">
            <v>3471057.2</v>
          </cell>
          <cell r="K1241">
            <v>44616</v>
          </cell>
          <cell r="L1241">
            <v>758</v>
          </cell>
        </row>
        <row r="1242">
          <cell r="A1242" t="str">
            <v>PANAMAPET</v>
          </cell>
          <cell r="B1242" t="str">
            <v>EQ</v>
          </cell>
          <cell r="C1242">
            <v>215.1</v>
          </cell>
          <cell r="D1242">
            <v>224.5</v>
          </cell>
          <cell r="E1242">
            <v>214.45</v>
          </cell>
          <cell r="F1242">
            <v>217.15</v>
          </cell>
          <cell r="G1242">
            <v>218.35</v>
          </cell>
          <cell r="H1242">
            <v>227.25</v>
          </cell>
          <cell r="I1242">
            <v>192986</v>
          </cell>
          <cell r="J1242">
            <v>42182375.25</v>
          </cell>
          <cell r="K1242">
            <v>44616</v>
          </cell>
          <cell r="L1242">
            <v>6614</v>
          </cell>
        </row>
        <row r="1243">
          <cell r="A1243" t="str">
            <v>PANSARI</v>
          </cell>
          <cell r="B1243" t="str">
            <v>EQ</v>
          </cell>
          <cell r="C1243">
            <v>108</v>
          </cell>
          <cell r="D1243">
            <v>114.3</v>
          </cell>
          <cell r="E1243">
            <v>107.95</v>
          </cell>
          <cell r="F1243">
            <v>114.25</v>
          </cell>
          <cell r="G1243">
            <v>114.3</v>
          </cell>
          <cell r="H1243">
            <v>103.95</v>
          </cell>
          <cell r="I1243">
            <v>10505</v>
          </cell>
          <cell r="J1243">
            <v>1193017.05</v>
          </cell>
          <cell r="K1243">
            <v>44616</v>
          </cell>
          <cell r="L1243">
            <v>362</v>
          </cell>
        </row>
        <row r="1244">
          <cell r="A1244" t="str">
            <v>PAR</v>
          </cell>
          <cell r="B1244" t="str">
            <v>EQ</v>
          </cell>
          <cell r="C1244">
            <v>154.94999999999999</v>
          </cell>
          <cell r="D1244">
            <v>155</v>
          </cell>
          <cell r="E1244">
            <v>142</v>
          </cell>
          <cell r="F1244">
            <v>145.85</v>
          </cell>
          <cell r="G1244">
            <v>153.9</v>
          </cell>
          <cell r="H1244">
            <v>155.94999999999999</v>
          </cell>
          <cell r="I1244">
            <v>16363</v>
          </cell>
          <cell r="J1244">
            <v>2430240.75</v>
          </cell>
          <cell r="K1244">
            <v>44616</v>
          </cell>
          <cell r="L1244">
            <v>694</v>
          </cell>
        </row>
        <row r="1245">
          <cell r="A1245" t="str">
            <v>PARACABLES</v>
          </cell>
          <cell r="B1245" t="str">
            <v>BE</v>
          </cell>
          <cell r="C1245">
            <v>11.1</v>
          </cell>
          <cell r="D1245">
            <v>11.55</v>
          </cell>
          <cell r="E1245">
            <v>11.1</v>
          </cell>
          <cell r="F1245">
            <v>11.1</v>
          </cell>
          <cell r="G1245">
            <v>11.1</v>
          </cell>
          <cell r="H1245">
            <v>11.65</v>
          </cell>
          <cell r="I1245">
            <v>67737</v>
          </cell>
          <cell r="J1245">
            <v>753107.85</v>
          </cell>
          <cell r="K1245">
            <v>44616</v>
          </cell>
          <cell r="L1245">
            <v>263</v>
          </cell>
        </row>
        <row r="1246">
          <cell r="A1246" t="str">
            <v>PARAGMILK</v>
          </cell>
          <cell r="B1246" t="str">
            <v>EQ</v>
          </cell>
          <cell r="C1246">
            <v>99</v>
          </cell>
          <cell r="D1246">
            <v>99</v>
          </cell>
          <cell r="E1246">
            <v>95.1</v>
          </cell>
          <cell r="F1246">
            <v>95.55</v>
          </cell>
          <cell r="G1246">
            <v>96.25</v>
          </cell>
          <cell r="H1246">
            <v>100.3</v>
          </cell>
          <cell r="I1246">
            <v>449317</v>
          </cell>
          <cell r="J1246">
            <v>43468591.600000001</v>
          </cell>
          <cell r="K1246">
            <v>44616</v>
          </cell>
          <cell r="L1246">
            <v>6893</v>
          </cell>
        </row>
        <row r="1247">
          <cell r="A1247" t="str">
            <v>PARAS</v>
          </cell>
          <cell r="B1247" t="str">
            <v>EQ</v>
          </cell>
          <cell r="C1247">
            <v>590</v>
          </cell>
          <cell r="D1247">
            <v>603.4</v>
          </cell>
          <cell r="E1247">
            <v>560.70000000000005</v>
          </cell>
          <cell r="F1247">
            <v>565.6</v>
          </cell>
          <cell r="G1247">
            <v>565</v>
          </cell>
          <cell r="H1247">
            <v>618.45000000000005</v>
          </cell>
          <cell r="I1247">
            <v>277467</v>
          </cell>
          <cell r="J1247">
            <v>161654724.30000001</v>
          </cell>
          <cell r="K1247">
            <v>44616</v>
          </cell>
          <cell r="L1247">
            <v>25165</v>
          </cell>
        </row>
        <row r="1248">
          <cell r="A1248" t="str">
            <v>PARSVNATH</v>
          </cell>
          <cell r="B1248" t="str">
            <v>BE</v>
          </cell>
          <cell r="C1248">
            <v>14.3</v>
          </cell>
          <cell r="D1248">
            <v>14.7</v>
          </cell>
          <cell r="E1248">
            <v>14.3</v>
          </cell>
          <cell r="F1248">
            <v>14.3</v>
          </cell>
          <cell r="G1248">
            <v>14.3</v>
          </cell>
          <cell r="H1248">
            <v>15.05</v>
          </cell>
          <cell r="I1248">
            <v>191805</v>
          </cell>
          <cell r="J1248">
            <v>2744788.45</v>
          </cell>
          <cell r="K1248">
            <v>44616</v>
          </cell>
          <cell r="L1248">
            <v>461</v>
          </cell>
        </row>
        <row r="1249">
          <cell r="A1249" t="str">
            <v>PASUPTAC</v>
          </cell>
          <cell r="B1249" t="str">
            <v>EQ</v>
          </cell>
          <cell r="C1249">
            <v>37.700000000000003</v>
          </cell>
          <cell r="D1249">
            <v>37.700000000000003</v>
          </cell>
          <cell r="E1249">
            <v>33.299999999999997</v>
          </cell>
          <cell r="F1249">
            <v>33.950000000000003</v>
          </cell>
          <cell r="G1249">
            <v>35.450000000000003</v>
          </cell>
          <cell r="H1249">
            <v>38.1</v>
          </cell>
          <cell r="I1249">
            <v>274105</v>
          </cell>
          <cell r="J1249">
            <v>9647573.5</v>
          </cell>
          <cell r="K1249">
            <v>44616</v>
          </cell>
          <cell r="L1249">
            <v>3331</v>
          </cell>
        </row>
        <row r="1250">
          <cell r="A1250" t="str">
            <v>PATELENG</v>
          </cell>
          <cell r="B1250" t="str">
            <v>BE</v>
          </cell>
          <cell r="C1250">
            <v>24.8</v>
          </cell>
          <cell r="D1250">
            <v>24.9</v>
          </cell>
          <cell r="E1250">
            <v>24.45</v>
          </cell>
          <cell r="F1250">
            <v>24.45</v>
          </cell>
          <cell r="G1250">
            <v>24.45</v>
          </cell>
          <cell r="H1250">
            <v>25.7</v>
          </cell>
          <cell r="I1250">
            <v>461568</v>
          </cell>
          <cell r="J1250">
            <v>11310401.550000001</v>
          </cell>
          <cell r="K1250">
            <v>44616</v>
          </cell>
          <cell r="L1250">
            <v>863</v>
          </cell>
        </row>
        <row r="1251">
          <cell r="A1251" t="str">
            <v>PATINTLOG</v>
          </cell>
          <cell r="B1251" t="str">
            <v>EQ</v>
          </cell>
          <cell r="C1251">
            <v>14.2</v>
          </cell>
          <cell r="D1251">
            <v>14.75</v>
          </cell>
          <cell r="E1251">
            <v>13.1</v>
          </cell>
          <cell r="F1251">
            <v>13.2</v>
          </cell>
          <cell r="G1251">
            <v>13.1</v>
          </cell>
          <cell r="H1251">
            <v>14.55</v>
          </cell>
          <cell r="I1251">
            <v>233666</v>
          </cell>
          <cell r="J1251">
            <v>3145522.7</v>
          </cell>
          <cell r="K1251">
            <v>44616</v>
          </cell>
          <cell r="L1251">
            <v>1095</v>
          </cell>
        </row>
        <row r="1252">
          <cell r="A1252" t="str">
            <v>PAYTM</v>
          </cell>
          <cell r="B1252" t="str">
            <v>EQ</v>
          </cell>
          <cell r="C1252">
            <v>790</v>
          </cell>
          <cell r="D1252">
            <v>802.85</v>
          </cell>
          <cell r="E1252">
            <v>771.15</v>
          </cell>
          <cell r="F1252">
            <v>777.75</v>
          </cell>
          <cell r="G1252">
            <v>774.8</v>
          </cell>
          <cell r="H1252">
            <v>821.95</v>
          </cell>
          <cell r="I1252">
            <v>1917591</v>
          </cell>
          <cell r="J1252">
            <v>1512115082</v>
          </cell>
          <cell r="K1252">
            <v>44616</v>
          </cell>
          <cell r="L1252">
            <v>84388</v>
          </cell>
        </row>
        <row r="1253">
          <cell r="A1253" t="str">
            <v>PBAINFRA</v>
          </cell>
          <cell r="B1253" t="str">
            <v>EQ</v>
          </cell>
          <cell r="C1253">
            <v>12.1</v>
          </cell>
          <cell r="D1253">
            <v>12.15</v>
          </cell>
          <cell r="E1253">
            <v>11.95</v>
          </cell>
          <cell r="F1253">
            <v>11.95</v>
          </cell>
          <cell r="G1253">
            <v>11.95</v>
          </cell>
          <cell r="H1253">
            <v>12.55</v>
          </cell>
          <cell r="I1253">
            <v>10289</v>
          </cell>
          <cell r="J1253">
            <v>123781.45</v>
          </cell>
          <cell r="K1253">
            <v>44616</v>
          </cell>
          <cell r="L1253">
            <v>79</v>
          </cell>
        </row>
        <row r="1254">
          <cell r="A1254" t="str">
            <v>PCBL</v>
          </cell>
          <cell r="B1254" t="str">
            <v>EQ</v>
          </cell>
          <cell r="C1254">
            <v>194</v>
          </cell>
          <cell r="D1254">
            <v>194</v>
          </cell>
          <cell r="E1254">
            <v>178</v>
          </cell>
          <cell r="F1254">
            <v>179.5</v>
          </cell>
          <cell r="G1254">
            <v>179.5</v>
          </cell>
          <cell r="H1254">
            <v>197.45</v>
          </cell>
          <cell r="I1254">
            <v>852557</v>
          </cell>
          <cell r="J1254">
            <v>157866696.05000001</v>
          </cell>
          <cell r="K1254">
            <v>44616</v>
          </cell>
          <cell r="L1254">
            <v>17324</v>
          </cell>
        </row>
        <row r="1255">
          <cell r="A1255" t="str">
            <v>PCJEWELLER</v>
          </cell>
          <cell r="B1255" t="str">
            <v>EQ</v>
          </cell>
          <cell r="C1255">
            <v>19.55</v>
          </cell>
          <cell r="D1255">
            <v>20.2</v>
          </cell>
          <cell r="E1255">
            <v>18.8</v>
          </cell>
          <cell r="F1255">
            <v>18.95</v>
          </cell>
          <cell r="G1255">
            <v>18.95</v>
          </cell>
          <cell r="H1255">
            <v>20.65</v>
          </cell>
          <cell r="I1255">
            <v>2191585</v>
          </cell>
          <cell r="J1255">
            <v>42522809.100000001</v>
          </cell>
          <cell r="K1255">
            <v>44616</v>
          </cell>
          <cell r="L1255">
            <v>6212</v>
          </cell>
        </row>
        <row r="1256">
          <cell r="A1256" t="str">
            <v>PDMJEPAPER</v>
          </cell>
          <cell r="B1256" t="str">
            <v>EQ</v>
          </cell>
          <cell r="C1256">
            <v>32.950000000000003</v>
          </cell>
          <cell r="D1256">
            <v>34.5</v>
          </cell>
          <cell r="E1256">
            <v>31.5</v>
          </cell>
          <cell r="F1256">
            <v>31.75</v>
          </cell>
          <cell r="G1256">
            <v>32.049999999999997</v>
          </cell>
          <cell r="H1256">
            <v>34.15</v>
          </cell>
          <cell r="I1256">
            <v>282131</v>
          </cell>
          <cell r="J1256">
            <v>9225076.8499999996</v>
          </cell>
          <cell r="K1256">
            <v>44616</v>
          </cell>
          <cell r="L1256">
            <v>2684</v>
          </cell>
        </row>
        <row r="1257">
          <cell r="A1257" t="str">
            <v>PDSL</v>
          </cell>
          <cell r="B1257" t="str">
            <v>EQ</v>
          </cell>
          <cell r="C1257">
            <v>1555</v>
          </cell>
          <cell r="D1257">
            <v>1590</v>
          </cell>
          <cell r="E1257">
            <v>1470.3</v>
          </cell>
          <cell r="F1257">
            <v>1504</v>
          </cell>
          <cell r="G1257">
            <v>1520</v>
          </cell>
          <cell r="H1257">
            <v>1620.25</v>
          </cell>
          <cell r="I1257">
            <v>12398</v>
          </cell>
          <cell r="J1257">
            <v>18909014.350000001</v>
          </cell>
          <cell r="K1257">
            <v>44616</v>
          </cell>
          <cell r="L1257">
            <v>1676</v>
          </cell>
        </row>
        <row r="1258">
          <cell r="A1258" t="str">
            <v>PEARLPOLY</v>
          </cell>
          <cell r="B1258" t="str">
            <v>EQ</v>
          </cell>
          <cell r="C1258">
            <v>18.2</v>
          </cell>
          <cell r="D1258">
            <v>18.350000000000001</v>
          </cell>
          <cell r="E1258">
            <v>16.399999999999999</v>
          </cell>
          <cell r="F1258">
            <v>16.45</v>
          </cell>
          <cell r="G1258">
            <v>16.399999999999999</v>
          </cell>
          <cell r="H1258">
            <v>18.149999999999999</v>
          </cell>
          <cell r="I1258">
            <v>35867</v>
          </cell>
          <cell r="J1258">
            <v>607314.35</v>
          </cell>
          <cell r="K1258">
            <v>44616</v>
          </cell>
          <cell r="L1258">
            <v>362</v>
          </cell>
        </row>
        <row r="1259">
          <cell r="A1259" t="str">
            <v>PEL</v>
          </cell>
          <cell r="B1259" t="str">
            <v>EQ</v>
          </cell>
          <cell r="C1259">
            <v>1993</v>
          </cell>
          <cell r="D1259">
            <v>2058</v>
          </cell>
          <cell r="E1259">
            <v>1932</v>
          </cell>
          <cell r="F1259">
            <v>1948.75</v>
          </cell>
          <cell r="G1259">
            <v>1943.25</v>
          </cell>
          <cell r="H1259">
            <v>2099.9</v>
          </cell>
          <cell r="I1259">
            <v>1001671</v>
          </cell>
          <cell r="J1259">
            <v>2003056369.45</v>
          </cell>
          <cell r="K1259">
            <v>44616</v>
          </cell>
          <cell r="L1259">
            <v>57883</v>
          </cell>
        </row>
        <row r="1260">
          <cell r="A1260" t="str">
            <v>PENIND</v>
          </cell>
          <cell r="B1260" t="str">
            <v>EQ</v>
          </cell>
          <cell r="C1260">
            <v>33.5</v>
          </cell>
          <cell r="D1260">
            <v>34.5</v>
          </cell>
          <cell r="E1260">
            <v>31.3</v>
          </cell>
          <cell r="F1260">
            <v>31.85</v>
          </cell>
          <cell r="G1260">
            <v>33</v>
          </cell>
          <cell r="H1260">
            <v>36</v>
          </cell>
          <cell r="I1260">
            <v>1698783</v>
          </cell>
          <cell r="J1260">
            <v>55898891.899999999</v>
          </cell>
          <cell r="K1260">
            <v>44616</v>
          </cell>
          <cell r="L1260">
            <v>7750</v>
          </cell>
        </row>
        <row r="1261">
          <cell r="A1261" t="str">
            <v>PENINLAND</v>
          </cell>
          <cell r="B1261" t="str">
            <v>BE</v>
          </cell>
          <cell r="C1261">
            <v>12.8</v>
          </cell>
          <cell r="D1261">
            <v>12.8</v>
          </cell>
          <cell r="E1261">
            <v>12.8</v>
          </cell>
          <cell r="F1261">
            <v>12.8</v>
          </cell>
          <cell r="G1261">
            <v>12.8</v>
          </cell>
          <cell r="H1261">
            <v>13.45</v>
          </cell>
          <cell r="I1261">
            <v>67231</v>
          </cell>
          <cell r="J1261">
            <v>860556.80000000005</v>
          </cell>
          <cell r="K1261">
            <v>44616</v>
          </cell>
          <cell r="L1261">
            <v>94</v>
          </cell>
        </row>
        <row r="1262">
          <cell r="A1262" t="str">
            <v>PERSISTENT</v>
          </cell>
          <cell r="B1262" t="str">
            <v>EQ</v>
          </cell>
          <cell r="C1262">
            <v>3805</v>
          </cell>
          <cell r="D1262">
            <v>3918.6</v>
          </cell>
          <cell r="E1262">
            <v>3731.15</v>
          </cell>
          <cell r="F1262">
            <v>3776.1</v>
          </cell>
          <cell r="G1262">
            <v>3790</v>
          </cell>
          <cell r="H1262">
            <v>3959.65</v>
          </cell>
          <cell r="I1262">
            <v>449967</v>
          </cell>
          <cell r="J1262">
            <v>1707893685.7</v>
          </cell>
          <cell r="K1262">
            <v>44616</v>
          </cell>
          <cell r="L1262">
            <v>63406</v>
          </cell>
        </row>
        <row r="1263">
          <cell r="A1263" t="str">
            <v>PETRONET</v>
          </cell>
          <cell r="B1263" t="str">
            <v>EQ</v>
          </cell>
          <cell r="C1263">
            <v>203</v>
          </cell>
          <cell r="D1263">
            <v>203</v>
          </cell>
          <cell r="E1263">
            <v>190.25</v>
          </cell>
          <cell r="F1263">
            <v>190.95</v>
          </cell>
          <cell r="G1263">
            <v>190.7</v>
          </cell>
          <cell r="H1263">
            <v>205.25</v>
          </cell>
          <cell r="I1263">
            <v>3518473</v>
          </cell>
          <cell r="J1263">
            <v>686717466.14999998</v>
          </cell>
          <cell r="K1263">
            <v>44616</v>
          </cell>
          <cell r="L1263">
            <v>39121</v>
          </cell>
        </row>
        <row r="1264">
          <cell r="A1264" t="str">
            <v>PFC</v>
          </cell>
          <cell r="B1264" t="str">
            <v>EQ</v>
          </cell>
          <cell r="C1264">
            <v>116</v>
          </cell>
          <cell r="D1264">
            <v>116.95</v>
          </cell>
          <cell r="E1264">
            <v>111.1</v>
          </cell>
          <cell r="F1264">
            <v>111.55</v>
          </cell>
          <cell r="G1264">
            <v>111.8</v>
          </cell>
          <cell r="H1264">
            <v>118.45</v>
          </cell>
          <cell r="I1264">
            <v>11457862</v>
          </cell>
          <cell r="J1264">
            <v>1302434475.4000001</v>
          </cell>
          <cell r="K1264">
            <v>44616</v>
          </cell>
          <cell r="L1264">
            <v>51265</v>
          </cell>
        </row>
        <row r="1265">
          <cell r="A1265" t="str">
            <v>PFIZER</v>
          </cell>
          <cell r="B1265" t="str">
            <v>EQ</v>
          </cell>
          <cell r="C1265">
            <v>4200</v>
          </cell>
          <cell r="D1265">
            <v>4256.25</v>
          </cell>
          <cell r="E1265">
            <v>4180</v>
          </cell>
          <cell r="F1265">
            <v>4224.7</v>
          </cell>
          <cell r="G1265">
            <v>4211.8</v>
          </cell>
          <cell r="H1265">
            <v>4285.05</v>
          </cell>
          <cell r="I1265">
            <v>62741</v>
          </cell>
          <cell r="J1265">
            <v>264974535.55000001</v>
          </cell>
          <cell r="K1265">
            <v>44616</v>
          </cell>
          <cell r="L1265">
            <v>9443</v>
          </cell>
        </row>
        <row r="1266">
          <cell r="A1266" t="str">
            <v>PFOCUS</v>
          </cell>
          <cell r="B1266" t="str">
            <v>EQ</v>
          </cell>
          <cell r="C1266">
            <v>74.95</v>
          </cell>
          <cell r="D1266">
            <v>74.95</v>
          </cell>
          <cell r="E1266">
            <v>72.849999999999994</v>
          </cell>
          <cell r="F1266">
            <v>72.95</v>
          </cell>
          <cell r="G1266">
            <v>72.900000000000006</v>
          </cell>
          <cell r="H1266">
            <v>76.650000000000006</v>
          </cell>
          <cell r="I1266">
            <v>44453</v>
          </cell>
          <cell r="J1266">
            <v>3244112.4</v>
          </cell>
          <cell r="K1266">
            <v>44616</v>
          </cell>
          <cell r="L1266">
            <v>283</v>
          </cell>
        </row>
        <row r="1267">
          <cell r="A1267" t="str">
            <v>PFS</v>
          </cell>
          <cell r="B1267" t="str">
            <v>EQ</v>
          </cell>
          <cell r="C1267">
            <v>16.399999999999999</v>
          </cell>
          <cell r="D1267">
            <v>16.399999999999999</v>
          </cell>
          <cell r="E1267">
            <v>15.55</v>
          </cell>
          <cell r="F1267">
            <v>15.7</v>
          </cell>
          <cell r="G1267">
            <v>15.65</v>
          </cell>
          <cell r="H1267">
            <v>16.8</v>
          </cell>
          <cell r="I1267">
            <v>1460538</v>
          </cell>
          <cell r="J1267">
            <v>23265634.600000001</v>
          </cell>
          <cell r="K1267">
            <v>44616</v>
          </cell>
          <cell r="L1267">
            <v>3907</v>
          </cell>
        </row>
        <row r="1268">
          <cell r="A1268" t="str">
            <v>PGEL</v>
          </cell>
          <cell r="B1268" t="str">
            <v>EQ</v>
          </cell>
          <cell r="C1268">
            <v>570</v>
          </cell>
          <cell r="D1268">
            <v>605</v>
          </cell>
          <cell r="E1268">
            <v>556.79999999999995</v>
          </cell>
          <cell r="F1268">
            <v>590.70000000000005</v>
          </cell>
          <cell r="G1268">
            <v>590.5</v>
          </cell>
          <cell r="H1268">
            <v>611.9</v>
          </cell>
          <cell r="I1268">
            <v>128981</v>
          </cell>
          <cell r="J1268">
            <v>76343273.150000006</v>
          </cell>
          <cell r="K1268">
            <v>44616</v>
          </cell>
          <cell r="L1268">
            <v>10140</v>
          </cell>
        </row>
        <row r="1269">
          <cell r="A1269" t="str">
            <v>PGHH</v>
          </cell>
          <cell r="B1269" t="str">
            <v>EQ</v>
          </cell>
          <cell r="C1269">
            <v>15201.7</v>
          </cell>
          <cell r="D1269">
            <v>15307.95</v>
          </cell>
          <cell r="E1269">
            <v>14820.05</v>
          </cell>
          <cell r="F1269">
            <v>15013.75</v>
          </cell>
          <cell r="G1269">
            <v>14970</v>
          </cell>
          <cell r="H1269">
            <v>15658.25</v>
          </cell>
          <cell r="I1269">
            <v>25395</v>
          </cell>
          <cell r="J1269">
            <v>384364412.69999999</v>
          </cell>
          <cell r="K1269">
            <v>44616</v>
          </cell>
          <cell r="L1269">
            <v>3713</v>
          </cell>
        </row>
        <row r="1270">
          <cell r="A1270" t="str">
            <v>PGHL</v>
          </cell>
          <cell r="B1270" t="str">
            <v>EQ</v>
          </cell>
          <cell r="C1270">
            <v>4586.6499999999996</v>
          </cell>
          <cell r="D1270">
            <v>4586.75</v>
          </cell>
          <cell r="E1270">
            <v>4490</v>
          </cell>
          <cell r="F1270">
            <v>4542.95</v>
          </cell>
          <cell r="G1270">
            <v>4530</v>
          </cell>
          <cell r="H1270">
            <v>4620.3500000000004</v>
          </cell>
          <cell r="I1270">
            <v>11472</v>
          </cell>
          <cell r="J1270">
            <v>52070566.600000001</v>
          </cell>
          <cell r="K1270">
            <v>44616</v>
          </cell>
          <cell r="L1270">
            <v>3503</v>
          </cell>
        </row>
        <row r="1271">
          <cell r="A1271" t="str">
            <v>PGIL</v>
          </cell>
          <cell r="B1271" t="str">
            <v>EQ</v>
          </cell>
          <cell r="C1271">
            <v>400</v>
          </cell>
          <cell r="D1271">
            <v>400</v>
          </cell>
          <cell r="E1271">
            <v>339.95</v>
          </cell>
          <cell r="F1271">
            <v>349.6</v>
          </cell>
          <cell r="G1271">
            <v>364.95</v>
          </cell>
          <cell r="H1271">
            <v>411.3</v>
          </cell>
          <cell r="I1271">
            <v>58110</v>
          </cell>
          <cell r="J1271">
            <v>21441840.300000001</v>
          </cell>
          <cell r="K1271">
            <v>44616</v>
          </cell>
          <cell r="L1271">
            <v>2023</v>
          </cell>
        </row>
        <row r="1272">
          <cell r="A1272" t="str">
            <v>PHOENIXLTD</v>
          </cell>
          <cell r="B1272" t="str">
            <v>EQ</v>
          </cell>
          <cell r="C1272">
            <v>915</v>
          </cell>
          <cell r="D1272">
            <v>965</v>
          </cell>
          <cell r="E1272">
            <v>891.1</v>
          </cell>
          <cell r="F1272">
            <v>947.85</v>
          </cell>
          <cell r="G1272">
            <v>947</v>
          </cell>
          <cell r="H1272">
            <v>950.5</v>
          </cell>
          <cell r="I1272">
            <v>288935</v>
          </cell>
          <cell r="J1272">
            <v>267921373.5</v>
          </cell>
          <cell r="K1272">
            <v>44616</v>
          </cell>
          <cell r="L1272">
            <v>33551</v>
          </cell>
        </row>
        <row r="1273">
          <cell r="A1273" t="str">
            <v>PIDILITIND</v>
          </cell>
          <cell r="B1273" t="str">
            <v>EQ</v>
          </cell>
          <cell r="C1273">
            <v>2365</v>
          </cell>
          <cell r="D1273">
            <v>2381</v>
          </cell>
          <cell r="E1273">
            <v>2291</v>
          </cell>
          <cell r="F1273">
            <v>2310.75</v>
          </cell>
          <cell r="G1273">
            <v>2303.8000000000002</v>
          </cell>
          <cell r="H1273">
            <v>2415.6</v>
          </cell>
          <cell r="I1273">
            <v>795911</v>
          </cell>
          <cell r="J1273">
            <v>1852817852.0999999</v>
          </cell>
          <cell r="K1273">
            <v>44616</v>
          </cell>
          <cell r="L1273">
            <v>80461</v>
          </cell>
        </row>
        <row r="1274">
          <cell r="A1274" t="str">
            <v>PIIND</v>
          </cell>
          <cell r="B1274" t="str">
            <v>EQ</v>
          </cell>
          <cell r="C1274">
            <v>2465</v>
          </cell>
          <cell r="D1274">
            <v>2487.9499999999998</v>
          </cell>
          <cell r="E1274">
            <v>2376.0500000000002</v>
          </cell>
          <cell r="F1274">
            <v>2391.25</v>
          </cell>
          <cell r="G1274">
            <v>2401.9</v>
          </cell>
          <cell r="H1274">
            <v>2534.6</v>
          </cell>
          <cell r="I1274">
            <v>277640</v>
          </cell>
          <cell r="J1274">
            <v>676464335.95000005</v>
          </cell>
          <cell r="K1274">
            <v>44616</v>
          </cell>
          <cell r="L1274">
            <v>28841</v>
          </cell>
        </row>
        <row r="1275">
          <cell r="A1275" t="str">
            <v>PILANIINVS</v>
          </cell>
          <cell r="B1275" t="str">
            <v>EQ</v>
          </cell>
          <cell r="C1275">
            <v>1690.3</v>
          </cell>
          <cell r="D1275">
            <v>1730</v>
          </cell>
          <cell r="E1275">
            <v>1630</v>
          </cell>
          <cell r="F1275">
            <v>1649.95</v>
          </cell>
          <cell r="G1275">
            <v>1665</v>
          </cell>
          <cell r="H1275">
            <v>1753.8</v>
          </cell>
          <cell r="I1275">
            <v>5829</v>
          </cell>
          <cell r="J1275">
            <v>9810018.0999999996</v>
          </cell>
          <cell r="K1275">
            <v>44616</v>
          </cell>
          <cell r="L1275">
            <v>793</v>
          </cell>
        </row>
        <row r="1276">
          <cell r="A1276" t="str">
            <v>PILITA</v>
          </cell>
          <cell r="B1276" t="str">
            <v>BE</v>
          </cell>
          <cell r="C1276">
            <v>9.4</v>
          </cell>
          <cell r="D1276">
            <v>9.4</v>
          </cell>
          <cell r="E1276">
            <v>9.4</v>
          </cell>
          <cell r="F1276">
            <v>9.4</v>
          </cell>
          <cell r="G1276">
            <v>9.4</v>
          </cell>
          <cell r="H1276">
            <v>9.85</v>
          </cell>
          <cell r="I1276">
            <v>133875</v>
          </cell>
          <cell r="J1276">
            <v>1258425</v>
          </cell>
          <cell r="K1276">
            <v>44616</v>
          </cell>
          <cell r="L1276">
            <v>796</v>
          </cell>
        </row>
        <row r="1277">
          <cell r="A1277" t="str">
            <v>PIONDIST</v>
          </cell>
          <cell r="B1277" t="str">
            <v>EQ</v>
          </cell>
          <cell r="C1277">
            <v>162.5</v>
          </cell>
          <cell r="D1277">
            <v>171</v>
          </cell>
          <cell r="E1277">
            <v>162.5</v>
          </cell>
          <cell r="F1277">
            <v>167.9</v>
          </cell>
          <cell r="G1277">
            <v>168</v>
          </cell>
          <cell r="H1277">
            <v>170.9</v>
          </cell>
          <cell r="I1277">
            <v>55195</v>
          </cell>
          <cell r="J1277">
            <v>9178051.1999999993</v>
          </cell>
          <cell r="K1277">
            <v>44616</v>
          </cell>
          <cell r="L1277">
            <v>371</v>
          </cell>
        </row>
        <row r="1278">
          <cell r="A1278" t="str">
            <v>PIONEEREMB</v>
          </cell>
          <cell r="B1278" t="str">
            <v>EQ</v>
          </cell>
          <cell r="C1278">
            <v>48.25</v>
          </cell>
          <cell r="D1278">
            <v>50.8</v>
          </cell>
          <cell r="E1278">
            <v>48.25</v>
          </cell>
          <cell r="F1278">
            <v>49</v>
          </cell>
          <cell r="G1278">
            <v>49</v>
          </cell>
          <cell r="H1278">
            <v>52.35</v>
          </cell>
          <cell r="I1278">
            <v>81742</v>
          </cell>
          <cell r="J1278">
            <v>4019218</v>
          </cell>
          <cell r="K1278">
            <v>44616</v>
          </cell>
          <cell r="L1278">
            <v>933</v>
          </cell>
        </row>
        <row r="1279">
          <cell r="A1279" t="str">
            <v>PITTIENG</v>
          </cell>
          <cell r="B1279" t="str">
            <v>EQ</v>
          </cell>
          <cell r="C1279">
            <v>213</v>
          </cell>
          <cell r="D1279">
            <v>226.6</v>
          </cell>
          <cell r="E1279">
            <v>213</v>
          </cell>
          <cell r="F1279">
            <v>218</v>
          </cell>
          <cell r="G1279">
            <v>217.15</v>
          </cell>
          <cell r="H1279">
            <v>231.4</v>
          </cell>
          <cell r="I1279">
            <v>229712</v>
          </cell>
          <cell r="J1279">
            <v>50645026.200000003</v>
          </cell>
          <cell r="K1279">
            <v>44616</v>
          </cell>
          <cell r="L1279">
            <v>4750</v>
          </cell>
        </row>
        <row r="1280">
          <cell r="A1280" t="str">
            <v>PKTEA</v>
          </cell>
          <cell r="B1280" t="str">
            <v>BE</v>
          </cell>
          <cell r="C1280">
            <v>237.5</v>
          </cell>
          <cell r="D1280">
            <v>253.8</v>
          </cell>
          <cell r="E1280">
            <v>237.5</v>
          </cell>
          <cell r="F1280">
            <v>238</v>
          </cell>
          <cell r="G1280">
            <v>238</v>
          </cell>
          <cell r="H1280">
            <v>250</v>
          </cell>
          <cell r="I1280">
            <v>205</v>
          </cell>
          <cell r="J1280">
            <v>49017</v>
          </cell>
          <cell r="K1280">
            <v>44616</v>
          </cell>
          <cell r="L1280">
            <v>21</v>
          </cell>
        </row>
        <row r="1281">
          <cell r="A1281" t="str">
            <v>PLASTIBLEN</v>
          </cell>
          <cell r="B1281" t="str">
            <v>EQ</v>
          </cell>
          <cell r="C1281">
            <v>207</v>
          </cell>
          <cell r="D1281">
            <v>208.9</v>
          </cell>
          <cell r="E1281">
            <v>193.1</v>
          </cell>
          <cell r="F1281">
            <v>194.4</v>
          </cell>
          <cell r="G1281">
            <v>195.2</v>
          </cell>
          <cell r="H1281">
            <v>211.3</v>
          </cell>
          <cell r="I1281">
            <v>28280</v>
          </cell>
          <cell r="J1281">
            <v>5686697.8499999996</v>
          </cell>
          <cell r="K1281">
            <v>44616</v>
          </cell>
          <cell r="L1281">
            <v>1146</v>
          </cell>
        </row>
        <row r="1282">
          <cell r="A1282" t="str">
            <v>PNB</v>
          </cell>
          <cell r="B1282" t="str">
            <v>EQ</v>
          </cell>
          <cell r="C1282">
            <v>35.950000000000003</v>
          </cell>
          <cell r="D1282">
            <v>36.4</v>
          </cell>
          <cell r="E1282">
            <v>31.75</v>
          </cell>
          <cell r="F1282">
            <v>32</v>
          </cell>
          <cell r="G1282">
            <v>31.95</v>
          </cell>
          <cell r="H1282">
            <v>37.35</v>
          </cell>
          <cell r="I1282">
            <v>189980575</v>
          </cell>
          <cell r="J1282">
            <v>6438900193.6999998</v>
          </cell>
          <cell r="K1282">
            <v>44616</v>
          </cell>
          <cell r="L1282">
            <v>214385</v>
          </cell>
        </row>
        <row r="1283">
          <cell r="A1283" t="str">
            <v>PNBGILTS</v>
          </cell>
          <cell r="B1283" t="str">
            <v>EQ</v>
          </cell>
          <cell r="C1283">
            <v>62</v>
          </cell>
          <cell r="D1283">
            <v>62.3</v>
          </cell>
          <cell r="E1283">
            <v>59</v>
          </cell>
          <cell r="F1283">
            <v>59.15</v>
          </cell>
          <cell r="G1283">
            <v>59.2</v>
          </cell>
          <cell r="H1283">
            <v>62.95</v>
          </cell>
          <cell r="I1283">
            <v>421886</v>
          </cell>
          <cell r="J1283">
            <v>25452676.949999999</v>
          </cell>
          <cell r="K1283">
            <v>44616</v>
          </cell>
          <cell r="L1283">
            <v>5442</v>
          </cell>
        </row>
        <row r="1284">
          <cell r="A1284" t="str">
            <v>PNBHOUSING</v>
          </cell>
          <cell r="B1284" t="str">
            <v>EQ</v>
          </cell>
          <cell r="C1284">
            <v>379</v>
          </cell>
          <cell r="D1284">
            <v>391.65</v>
          </cell>
          <cell r="E1284">
            <v>378.2</v>
          </cell>
          <cell r="F1284">
            <v>382.95</v>
          </cell>
          <cell r="G1284">
            <v>385.05</v>
          </cell>
          <cell r="H1284">
            <v>403.55</v>
          </cell>
          <cell r="I1284">
            <v>440770</v>
          </cell>
          <cell r="J1284">
            <v>169450556.25</v>
          </cell>
          <cell r="K1284">
            <v>44616</v>
          </cell>
          <cell r="L1284">
            <v>12230</v>
          </cell>
        </row>
        <row r="1285">
          <cell r="A1285" t="str">
            <v>PNC</v>
          </cell>
          <cell r="B1285" t="str">
            <v>EQ</v>
          </cell>
          <cell r="C1285">
            <v>46</v>
          </cell>
          <cell r="D1285">
            <v>48.75</v>
          </cell>
          <cell r="E1285">
            <v>44.4</v>
          </cell>
          <cell r="F1285">
            <v>44.9</v>
          </cell>
          <cell r="G1285">
            <v>44.4</v>
          </cell>
          <cell r="H1285">
            <v>49.45</v>
          </cell>
          <cell r="I1285">
            <v>62531</v>
          </cell>
          <cell r="J1285">
            <v>2876532.4</v>
          </cell>
          <cell r="K1285">
            <v>44616</v>
          </cell>
          <cell r="L1285">
            <v>1385</v>
          </cell>
        </row>
        <row r="1286">
          <cell r="A1286" t="str">
            <v>PNCINFRA</v>
          </cell>
          <cell r="B1286" t="str">
            <v>EQ</v>
          </cell>
          <cell r="C1286">
            <v>259.89999999999998</v>
          </cell>
          <cell r="D1286">
            <v>269.45</v>
          </cell>
          <cell r="E1286">
            <v>250.15</v>
          </cell>
          <cell r="F1286">
            <v>261.95</v>
          </cell>
          <cell r="G1286">
            <v>264.3</v>
          </cell>
          <cell r="H1286">
            <v>272.89999999999998</v>
          </cell>
          <cell r="I1286">
            <v>997705</v>
          </cell>
          <cell r="J1286">
            <v>261883276.44999999</v>
          </cell>
          <cell r="K1286">
            <v>44616</v>
          </cell>
          <cell r="L1286">
            <v>26728</v>
          </cell>
        </row>
        <row r="1287">
          <cell r="A1287" t="str">
            <v>PODDARHOUS</v>
          </cell>
          <cell r="B1287" t="str">
            <v>EQ</v>
          </cell>
          <cell r="C1287">
            <v>204</v>
          </cell>
          <cell r="D1287">
            <v>217</v>
          </cell>
          <cell r="E1287">
            <v>201.15</v>
          </cell>
          <cell r="F1287">
            <v>201.15</v>
          </cell>
          <cell r="G1287">
            <v>201.15</v>
          </cell>
          <cell r="H1287">
            <v>223.45</v>
          </cell>
          <cell r="I1287">
            <v>7237</v>
          </cell>
          <cell r="J1287">
            <v>1494949.45</v>
          </cell>
          <cell r="K1287">
            <v>44616</v>
          </cell>
          <cell r="L1287">
            <v>291</v>
          </cell>
        </row>
        <row r="1288">
          <cell r="A1288" t="str">
            <v>PODDARMENT</v>
          </cell>
          <cell r="B1288" t="str">
            <v>EQ</v>
          </cell>
          <cell r="C1288">
            <v>280.10000000000002</v>
          </cell>
          <cell r="D1288">
            <v>280.10000000000002</v>
          </cell>
          <cell r="E1288">
            <v>252.95</v>
          </cell>
          <cell r="F1288">
            <v>255.65</v>
          </cell>
          <cell r="G1288">
            <v>254</v>
          </cell>
          <cell r="H1288">
            <v>285.14999999999998</v>
          </cell>
          <cell r="I1288">
            <v>17852</v>
          </cell>
          <cell r="J1288">
            <v>4737052.05</v>
          </cell>
          <cell r="K1288">
            <v>44616</v>
          </cell>
          <cell r="L1288">
            <v>644</v>
          </cell>
        </row>
        <row r="1289">
          <cell r="A1289" t="str">
            <v>POKARNA</v>
          </cell>
          <cell r="B1289" t="str">
            <v>EQ</v>
          </cell>
          <cell r="C1289">
            <v>690</v>
          </cell>
          <cell r="D1289">
            <v>695</v>
          </cell>
          <cell r="E1289">
            <v>624.79999999999995</v>
          </cell>
          <cell r="F1289">
            <v>629.15</v>
          </cell>
          <cell r="G1289">
            <v>630</v>
          </cell>
          <cell r="H1289">
            <v>708.2</v>
          </cell>
          <cell r="I1289">
            <v>121398</v>
          </cell>
          <cell r="J1289">
            <v>79030667.400000006</v>
          </cell>
          <cell r="K1289">
            <v>44616</v>
          </cell>
          <cell r="L1289">
            <v>8334</v>
          </cell>
        </row>
        <row r="1290">
          <cell r="A1290" t="str">
            <v>POLICYBZR</v>
          </cell>
          <cell r="B1290" t="str">
            <v>EQ</v>
          </cell>
          <cell r="C1290">
            <v>641</v>
          </cell>
          <cell r="D1290">
            <v>674.9</v>
          </cell>
          <cell r="E1290">
            <v>618</v>
          </cell>
          <cell r="F1290">
            <v>660.4</v>
          </cell>
          <cell r="G1290">
            <v>652.20000000000005</v>
          </cell>
          <cell r="H1290">
            <v>676.35</v>
          </cell>
          <cell r="I1290">
            <v>988597</v>
          </cell>
          <cell r="J1290">
            <v>629615738.54999995</v>
          </cell>
          <cell r="K1290">
            <v>44616</v>
          </cell>
          <cell r="L1290">
            <v>44859</v>
          </cell>
        </row>
        <row r="1291">
          <cell r="A1291" t="str">
            <v>POLYCAB</v>
          </cell>
          <cell r="B1291" t="str">
            <v>EQ</v>
          </cell>
          <cell r="C1291">
            <v>2318</v>
          </cell>
          <cell r="D1291">
            <v>2358.9</v>
          </cell>
          <cell r="E1291">
            <v>2262.6</v>
          </cell>
          <cell r="F1291">
            <v>2282.65</v>
          </cell>
          <cell r="G1291">
            <v>2279.75</v>
          </cell>
          <cell r="H1291">
            <v>2384.65</v>
          </cell>
          <cell r="I1291">
            <v>411460</v>
          </cell>
          <cell r="J1291">
            <v>949347710.60000002</v>
          </cell>
          <cell r="K1291">
            <v>44616</v>
          </cell>
          <cell r="L1291">
            <v>30750</v>
          </cell>
        </row>
        <row r="1292">
          <cell r="A1292" t="str">
            <v>POLYMED</v>
          </cell>
          <cell r="B1292" t="str">
            <v>EQ</v>
          </cell>
          <cell r="C1292">
            <v>720</v>
          </cell>
          <cell r="D1292">
            <v>755</v>
          </cell>
          <cell r="E1292">
            <v>712.65</v>
          </cell>
          <cell r="F1292">
            <v>736.6</v>
          </cell>
          <cell r="G1292">
            <v>745</v>
          </cell>
          <cell r="H1292">
            <v>744.45</v>
          </cell>
          <cell r="I1292">
            <v>68535</v>
          </cell>
          <cell r="J1292">
            <v>50090778.850000001</v>
          </cell>
          <cell r="K1292">
            <v>44616</v>
          </cell>
          <cell r="L1292">
            <v>7834</v>
          </cell>
        </row>
        <row r="1293">
          <cell r="A1293" t="str">
            <v>POLYPLEX</v>
          </cell>
          <cell r="B1293" t="str">
            <v>EQ</v>
          </cell>
          <cell r="C1293">
            <v>1835</v>
          </cell>
          <cell r="D1293">
            <v>1849.75</v>
          </cell>
          <cell r="E1293">
            <v>1750.7</v>
          </cell>
          <cell r="F1293">
            <v>1778.7</v>
          </cell>
          <cell r="G1293">
            <v>1769</v>
          </cell>
          <cell r="H1293">
            <v>1913</v>
          </cell>
          <cell r="I1293">
            <v>212497</v>
          </cell>
          <cell r="J1293">
            <v>384013828.60000002</v>
          </cell>
          <cell r="K1293">
            <v>44616</v>
          </cell>
          <cell r="L1293">
            <v>25155</v>
          </cell>
        </row>
        <row r="1294">
          <cell r="A1294" t="str">
            <v>PONNIERODE</v>
          </cell>
          <cell r="B1294" t="str">
            <v>EQ</v>
          </cell>
          <cell r="C1294">
            <v>218.25</v>
          </cell>
          <cell r="D1294">
            <v>218.95</v>
          </cell>
          <cell r="E1294">
            <v>207</v>
          </cell>
          <cell r="F1294">
            <v>209.1</v>
          </cell>
          <cell r="G1294">
            <v>209.85</v>
          </cell>
          <cell r="H1294">
            <v>225.1</v>
          </cell>
          <cell r="I1294">
            <v>23721</v>
          </cell>
          <cell r="J1294">
            <v>5073785.3</v>
          </cell>
          <cell r="K1294">
            <v>44616</v>
          </cell>
          <cell r="L1294">
            <v>873</v>
          </cell>
        </row>
        <row r="1295">
          <cell r="A1295" t="str">
            <v>POONAWALLA</v>
          </cell>
          <cell r="B1295" t="str">
            <v>EQ</v>
          </cell>
          <cell r="C1295">
            <v>226</v>
          </cell>
          <cell r="D1295">
            <v>233.2</v>
          </cell>
          <cell r="E1295">
            <v>216.2</v>
          </cell>
          <cell r="F1295">
            <v>217.95</v>
          </cell>
          <cell r="G1295">
            <v>218.7</v>
          </cell>
          <cell r="H1295">
            <v>238.95</v>
          </cell>
          <cell r="I1295">
            <v>4711052</v>
          </cell>
          <cell r="J1295">
            <v>1057954264.8</v>
          </cell>
          <cell r="K1295">
            <v>44616</v>
          </cell>
          <cell r="L1295">
            <v>39676</v>
          </cell>
        </row>
        <row r="1296">
          <cell r="A1296" t="str">
            <v>POWERGRID</v>
          </cell>
          <cell r="B1296" t="str">
            <v>EQ</v>
          </cell>
          <cell r="C1296">
            <v>194</v>
          </cell>
          <cell r="D1296">
            <v>196</v>
          </cell>
          <cell r="E1296">
            <v>189.9</v>
          </cell>
          <cell r="F1296">
            <v>191.1</v>
          </cell>
          <cell r="G1296">
            <v>192</v>
          </cell>
          <cell r="H1296">
            <v>198.05</v>
          </cell>
          <cell r="I1296">
            <v>9858778</v>
          </cell>
          <cell r="J1296">
            <v>1905348869.1500001</v>
          </cell>
          <cell r="K1296">
            <v>44616</v>
          </cell>
          <cell r="L1296">
            <v>101829</v>
          </cell>
        </row>
        <row r="1297">
          <cell r="A1297" t="str">
            <v>POWERINDIA</v>
          </cell>
          <cell r="B1297" t="str">
            <v>EQ</v>
          </cell>
          <cell r="C1297">
            <v>3098</v>
          </cell>
          <cell r="D1297">
            <v>3235</v>
          </cell>
          <cell r="E1297">
            <v>2998.7</v>
          </cell>
          <cell r="F1297">
            <v>3027.95</v>
          </cell>
          <cell r="G1297">
            <v>3052</v>
          </cell>
          <cell r="H1297">
            <v>3201.8</v>
          </cell>
          <cell r="I1297">
            <v>100375</v>
          </cell>
          <cell r="J1297">
            <v>315253816.30000001</v>
          </cell>
          <cell r="K1297">
            <v>44616</v>
          </cell>
          <cell r="L1297">
            <v>14944</v>
          </cell>
        </row>
        <row r="1298">
          <cell r="A1298" t="str">
            <v>POWERMECH</v>
          </cell>
          <cell r="B1298" t="str">
            <v>EQ</v>
          </cell>
          <cell r="C1298">
            <v>836</v>
          </cell>
          <cell r="D1298">
            <v>866.8</v>
          </cell>
          <cell r="E1298">
            <v>815.9</v>
          </cell>
          <cell r="F1298">
            <v>824.05</v>
          </cell>
          <cell r="G1298">
            <v>820</v>
          </cell>
          <cell r="H1298">
            <v>899.15</v>
          </cell>
          <cell r="I1298">
            <v>43772</v>
          </cell>
          <cell r="J1298">
            <v>36923053.549999997</v>
          </cell>
          <cell r="K1298">
            <v>44616</v>
          </cell>
          <cell r="L1298">
            <v>3520</v>
          </cell>
        </row>
        <row r="1299">
          <cell r="A1299" t="str">
            <v>PPAP</v>
          </cell>
          <cell r="B1299" t="str">
            <v>EQ</v>
          </cell>
          <cell r="C1299">
            <v>200.75</v>
          </cell>
          <cell r="D1299">
            <v>200.75</v>
          </cell>
          <cell r="E1299">
            <v>190</v>
          </cell>
          <cell r="F1299">
            <v>190.25</v>
          </cell>
          <cell r="G1299">
            <v>190</v>
          </cell>
          <cell r="H1299">
            <v>203.2</v>
          </cell>
          <cell r="I1299">
            <v>23603</v>
          </cell>
          <cell r="J1299">
            <v>4540259.8499999996</v>
          </cell>
          <cell r="K1299">
            <v>44616</v>
          </cell>
          <cell r="L1299">
            <v>753</v>
          </cell>
        </row>
        <row r="1300">
          <cell r="A1300" t="str">
            <v>PPL</v>
          </cell>
          <cell r="B1300" t="str">
            <v>EQ</v>
          </cell>
          <cell r="C1300">
            <v>154.94999999999999</v>
          </cell>
          <cell r="D1300">
            <v>154.94999999999999</v>
          </cell>
          <cell r="E1300">
            <v>144.1</v>
          </cell>
          <cell r="F1300">
            <v>145</v>
          </cell>
          <cell r="G1300">
            <v>145.30000000000001</v>
          </cell>
          <cell r="H1300">
            <v>159.19999999999999</v>
          </cell>
          <cell r="I1300">
            <v>159359</v>
          </cell>
          <cell r="J1300">
            <v>23770495.199999999</v>
          </cell>
          <cell r="K1300">
            <v>44616</v>
          </cell>
          <cell r="L1300">
            <v>4575</v>
          </cell>
        </row>
        <row r="1301">
          <cell r="A1301" t="str">
            <v>PRAENG</v>
          </cell>
          <cell r="B1301" t="str">
            <v>BE</v>
          </cell>
          <cell r="C1301">
            <v>16</v>
          </cell>
          <cell r="D1301">
            <v>17.2</v>
          </cell>
          <cell r="E1301">
            <v>15.9</v>
          </cell>
          <cell r="F1301">
            <v>15.9</v>
          </cell>
          <cell r="G1301">
            <v>15.9</v>
          </cell>
          <cell r="H1301">
            <v>16.7</v>
          </cell>
          <cell r="I1301">
            <v>56814</v>
          </cell>
          <cell r="J1301">
            <v>906136.05</v>
          </cell>
          <cell r="K1301">
            <v>44616</v>
          </cell>
          <cell r="L1301">
            <v>132</v>
          </cell>
        </row>
        <row r="1302">
          <cell r="A1302" t="str">
            <v>PRAJIND</v>
          </cell>
          <cell r="B1302" t="str">
            <v>EQ</v>
          </cell>
          <cell r="C1302">
            <v>330</v>
          </cell>
          <cell r="D1302">
            <v>343.95</v>
          </cell>
          <cell r="E1302">
            <v>315.45</v>
          </cell>
          <cell r="F1302">
            <v>317.14999999999998</v>
          </cell>
          <cell r="G1302">
            <v>315.45</v>
          </cell>
          <cell r="H1302">
            <v>350.5</v>
          </cell>
          <cell r="I1302">
            <v>1866525</v>
          </cell>
          <cell r="J1302">
            <v>610772689.70000005</v>
          </cell>
          <cell r="K1302">
            <v>44616</v>
          </cell>
          <cell r="L1302">
            <v>52142</v>
          </cell>
        </row>
        <row r="1303">
          <cell r="A1303" t="str">
            <v>PRAKASH</v>
          </cell>
          <cell r="B1303" t="str">
            <v>EQ</v>
          </cell>
          <cell r="C1303">
            <v>60</v>
          </cell>
          <cell r="D1303">
            <v>61</v>
          </cell>
          <cell r="E1303">
            <v>53.2</v>
          </cell>
          <cell r="F1303">
            <v>54.3</v>
          </cell>
          <cell r="G1303">
            <v>54.3</v>
          </cell>
          <cell r="H1303">
            <v>62.75</v>
          </cell>
          <cell r="I1303">
            <v>1558213</v>
          </cell>
          <cell r="J1303">
            <v>89267269.5</v>
          </cell>
          <cell r="K1303">
            <v>44616</v>
          </cell>
          <cell r="L1303">
            <v>10700</v>
          </cell>
        </row>
        <row r="1304">
          <cell r="A1304" t="str">
            <v>PRAKASHSTL</v>
          </cell>
          <cell r="B1304" t="str">
            <v>EQ</v>
          </cell>
          <cell r="C1304">
            <v>5.6</v>
          </cell>
          <cell r="D1304">
            <v>5.7</v>
          </cell>
          <cell r="E1304">
            <v>5.6</v>
          </cell>
          <cell r="F1304">
            <v>5.6</v>
          </cell>
          <cell r="G1304">
            <v>5.6</v>
          </cell>
          <cell r="H1304">
            <v>5.85</v>
          </cell>
          <cell r="I1304">
            <v>481678</v>
          </cell>
          <cell r="J1304">
            <v>2697545.85</v>
          </cell>
          <cell r="K1304">
            <v>44616</v>
          </cell>
          <cell r="L1304">
            <v>1341</v>
          </cell>
        </row>
        <row r="1305">
          <cell r="A1305" t="str">
            <v>PRAXIS</v>
          </cell>
          <cell r="B1305" t="str">
            <v>EQ</v>
          </cell>
          <cell r="C1305">
            <v>57.65</v>
          </cell>
          <cell r="D1305">
            <v>60.05</v>
          </cell>
          <cell r="E1305">
            <v>57.5</v>
          </cell>
          <cell r="F1305">
            <v>57.5</v>
          </cell>
          <cell r="G1305">
            <v>57.5</v>
          </cell>
          <cell r="H1305">
            <v>60.5</v>
          </cell>
          <cell r="I1305">
            <v>26142</v>
          </cell>
          <cell r="J1305">
            <v>1520719.4</v>
          </cell>
          <cell r="K1305">
            <v>44616</v>
          </cell>
          <cell r="L1305">
            <v>226</v>
          </cell>
        </row>
        <row r="1306">
          <cell r="A1306" t="str">
            <v>PRECAM</v>
          </cell>
          <cell r="B1306" t="str">
            <v>EQ</v>
          </cell>
          <cell r="C1306">
            <v>133</v>
          </cell>
          <cell r="D1306">
            <v>135.25</v>
          </cell>
          <cell r="E1306">
            <v>125.05</v>
          </cell>
          <cell r="F1306">
            <v>126.2</v>
          </cell>
          <cell r="G1306">
            <v>126.2</v>
          </cell>
          <cell r="H1306">
            <v>139.44999999999999</v>
          </cell>
          <cell r="I1306">
            <v>350309</v>
          </cell>
          <cell r="J1306">
            <v>45540891.649999999</v>
          </cell>
          <cell r="K1306">
            <v>44616</v>
          </cell>
          <cell r="L1306">
            <v>7548</v>
          </cell>
        </row>
        <row r="1307">
          <cell r="A1307" t="str">
            <v>PRECOT</v>
          </cell>
          <cell r="B1307" t="str">
            <v>EQ</v>
          </cell>
          <cell r="C1307">
            <v>339</v>
          </cell>
          <cell r="D1307">
            <v>339</v>
          </cell>
          <cell r="E1307">
            <v>311.39999999999998</v>
          </cell>
          <cell r="F1307">
            <v>313.5</v>
          </cell>
          <cell r="G1307">
            <v>317.7</v>
          </cell>
          <cell r="H1307">
            <v>346</v>
          </cell>
          <cell r="I1307">
            <v>29472</v>
          </cell>
          <cell r="J1307">
            <v>9505094.6999999993</v>
          </cell>
          <cell r="K1307">
            <v>44616</v>
          </cell>
          <cell r="L1307">
            <v>1963</v>
          </cell>
        </row>
        <row r="1308">
          <cell r="A1308" t="str">
            <v>PRECWIRE</v>
          </cell>
          <cell r="B1308" t="str">
            <v>BE</v>
          </cell>
          <cell r="C1308">
            <v>87.8</v>
          </cell>
          <cell r="D1308">
            <v>90.5</v>
          </cell>
          <cell r="E1308">
            <v>87.8</v>
          </cell>
          <cell r="F1308">
            <v>87.8</v>
          </cell>
          <cell r="G1308">
            <v>87.8</v>
          </cell>
          <cell r="H1308">
            <v>92.4</v>
          </cell>
          <cell r="I1308">
            <v>111769</v>
          </cell>
          <cell r="J1308">
            <v>9873557.5999999996</v>
          </cell>
          <cell r="K1308">
            <v>44616</v>
          </cell>
          <cell r="L1308">
            <v>1554</v>
          </cell>
        </row>
        <row r="1309">
          <cell r="A1309" t="str">
            <v>PREMEXPLN</v>
          </cell>
          <cell r="B1309" t="str">
            <v>EQ</v>
          </cell>
          <cell r="C1309">
            <v>270.2</v>
          </cell>
          <cell r="D1309">
            <v>284.3</v>
          </cell>
          <cell r="E1309">
            <v>270.2</v>
          </cell>
          <cell r="F1309">
            <v>275.3</v>
          </cell>
          <cell r="G1309">
            <v>275</v>
          </cell>
          <cell r="H1309">
            <v>284.39999999999998</v>
          </cell>
          <cell r="I1309">
            <v>60611</v>
          </cell>
          <cell r="J1309">
            <v>16715208.5</v>
          </cell>
          <cell r="K1309">
            <v>44616</v>
          </cell>
          <cell r="L1309">
            <v>772</v>
          </cell>
        </row>
        <row r="1310">
          <cell r="A1310" t="str">
            <v>PREMIER</v>
          </cell>
          <cell r="B1310" t="str">
            <v>BE</v>
          </cell>
          <cell r="C1310">
            <v>6.45</v>
          </cell>
          <cell r="D1310">
            <v>6.7</v>
          </cell>
          <cell r="E1310">
            <v>6.35</v>
          </cell>
          <cell r="F1310">
            <v>6.35</v>
          </cell>
          <cell r="G1310">
            <v>6.35</v>
          </cell>
          <cell r="H1310">
            <v>6.65</v>
          </cell>
          <cell r="I1310">
            <v>20845</v>
          </cell>
          <cell r="J1310">
            <v>133980</v>
          </cell>
          <cell r="K1310">
            <v>44616</v>
          </cell>
          <cell r="L1310">
            <v>47</v>
          </cell>
        </row>
        <row r="1311">
          <cell r="A1311" t="str">
            <v>PREMIERPOL</v>
          </cell>
          <cell r="B1311" t="str">
            <v>EQ</v>
          </cell>
          <cell r="C1311">
            <v>73.7</v>
          </cell>
          <cell r="D1311">
            <v>73.7</v>
          </cell>
          <cell r="E1311">
            <v>67</v>
          </cell>
          <cell r="F1311">
            <v>67.2</v>
          </cell>
          <cell r="G1311">
            <v>68.25</v>
          </cell>
          <cell r="H1311">
            <v>74</v>
          </cell>
          <cell r="I1311">
            <v>12158</v>
          </cell>
          <cell r="J1311">
            <v>838049.9</v>
          </cell>
          <cell r="K1311">
            <v>44616</v>
          </cell>
          <cell r="L1311">
            <v>354</v>
          </cell>
        </row>
        <row r="1312">
          <cell r="A1312" t="str">
            <v>PRESSMN</v>
          </cell>
          <cell r="B1312" t="str">
            <v>EQ</v>
          </cell>
          <cell r="C1312">
            <v>33.9</v>
          </cell>
          <cell r="D1312">
            <v>34.799999999999997</v>
          </cell>
          <cell r="E1312">
            <v>32.549999999999997</v>
          </cell>
          <cell r="F1312">
            <v>32.65</v>
          </cell>
          <cell r="G1312">
            <v>33</v>
          </cell>
          <cell r="H1312">
            <v>36.15</v>
          </cell>
          <cell r="I1312">
            <v>113154</v>
          </cell>
          <cell r="J1312">
            <v>3735143.05</v>
          </cell>
          <cell r="K1312">
            <v>44616</v>
          </cell>
          <cell r="L1312">
            <v>1003</v>
          </cell>
        </row>
        <row r="1313">
          <cell r="A1313" t="str">
            <v>PRESTIGE</v>
          </cell>
          <cell r="B1313" t="str">
            <v>EQ</v>
          </cell>
          <cell r="C1313">
            <v>432.65</v>
          </cell>
          <cell r="D1313">
            <v>444.1</v>
          </cell>
          <cell r="E1313">
            <v>428</v>
          </cell>
          <cell r="F1313">
            <v>433.45</v>
          </cell>
          <cell r="G1313">
            <v>430.55</v>
          </cell>
          <cell r="H1313">
            <v>450.25</v>
          </cell>
          <cell r="I1313">
            <v>1687387</v>
          </cell>
          <cell r="J1313">
            <v>735869666.39999998</v>
          </cell>
          <cell r="K1313">
            <v>44616</v>
          </cell>
          <cell r="L1313">
            <v>25102</v>
          </cell>
        </row>
        <row r="1314">
          <cell r="A1314" t="str">
            <v>PRICOLLTD</v>
          </cell>
          <cell r="B1314" t="str">
            <v>EQ</v>
          </cell>
          <cell r="C1314">
            <v>110</v>
          </cell>
          <cell r="D1314">
            <v>113.65</v>
          </cell>
          <cell r="E1314">
            <v>100.5</v>
          </cell>
          <cell r="F1314">
            <v>102.65</v>
          </cell>
          <cell r="G1314">
            <v>101</v>
          </cell>
          <cell r="H1314">
            <v>118.25</v>
          </cell>
          <cell r="I1314">
            <v>2091038</v>
          </cell>
          <cell r="J1314">
            <v>222836202.5</v>
          </cell>
          <cell r="K1314">
            <v>44616</v>
          </cell>
          <cell r="L1314">
            <v>21410</v>
          </cell>
        </row>
        <row r="1315">
          <cell r="A1315" t="str">
            <v>PRIMESECU</v>
          </cell>
          <cell r="B1315" t="str">
            <v>EQ</v>
          </cell>
          <cell r="C1315">
            <v>100</v>
          </cell>
          <cell r="D1315">
            <v>102</v>
          </cell>
          <cell r="E1315">
            <v>83.15</v>
          </cell>
          <cell r="F1315">
            <v>85.75</v>
          </cell>
          <cell r="G1315">
            <v>83.15</v>
          </cell>
          <cell r="H1315">
            <v>101.65</v>
          </cell>
          <cell r="I1315">
            <v>75152</v>
          </cell>
          <cell r="J1315">
            <v>6843039.6500000004</v>
          </cell>
          <cell r="K1315">
            <v>44616</v>
          </cell>
          <cell r="L1315">
            <v>1236</v>
          </cell>
        </row>
        <row r="1316">
          <cell r="A1316" t="str">
            <v>PRINCEPIPE</v>
          </cell>
          <cell r="B1316" t="str">
            <v>EQ</v>
          </cell>
          <cell r="C1316">
            <v>654</v>
          </cell>
          <cell r="D1316">
            <v>659</v>
          </cell>
          <cell r="E1316">
            <v>610</v>
          </cell>
          <cell r="F1316">
            <v>617.85</v>
          </cell>
          <cell r="G1316">
            <v>625</v>
          </cell>
          <cell r="H1316">
            <v>664.3</v>
          </cell>
          <cell r="I1316">
            <v>339759</v>
          </cell>
          <cell r="J1316">
            <v>213159513.80000001</v>
          </cell>
          <cell r="K1316">
            <v>44616</v>
          </cell>
          <cell r="L1316">
            <v>33934</v>
          </cell>
        </row>
        <row r="1317">
          <cell r="A1317" t="str">
            <v>PRITIKAUTO</v>
          </cell>
          <cell r="B1317" t="str">
            <v>EQ</v>
          </cell>
          <cell r="C1317">
            <v>15.8</v>
          </cell>
          <cell r="D1317">
            <v>15.8</v>
          </cell>
          <cell r="E1317">
            <v>14.5</v>
          </cell>
          <cell r="F1317">
            <v>14.75</v>
          </cell>
          <cell r="G1317">
            <v>14.65</v>
          </cell>
          <cell r="H1317">
            <v>15.9</v>
          </cell>
          <cell r="I1317">
            <v>169464</v>
          </cell>
          <cell r="J1317">
            <v>2531648.0499999998</v>
          </cell>
          <cell r="K1317">
            <v>44616</v>
          </cell>
          <cell r="L1317">
            <v>874</v>
          </cell>
        </row>
        <row r="1318">
          <cell r="A1318" t="str">
            <v>PRIVISCL</v>
          </cell>
          <cell r="B1318" t="str">
            <v>EQ</v>
          </cell>
          <cell r="C1318">
            <v>1782</v>
          </cell>
          <cell r="D1318">
            <v>1820</v>
          </cell>
          <cell r="E1318">
            <v>1750</v>
          </cell>
          <cell r="F1318">
            <v>1767.35</v>
          </cell>
          <cell r="G1318">
            <v>1800</v>
          </cell>
          <cell r="H1318">
            <v>1843.5</v>
          </cell>
          <cell r="I1318">
            <v>38410</v>
          </cell>
          <cell r="J1318">
            <v>68318948</v>
          </cell>
          <cell r="K1318">
            <v>44616</v>
          </cell>
          <cell r="L1318">
            <v>7330</v>
          </cell>
        </row>
        <row r="1319">
          <cell r="A1319" t="str">
            <v>PROZONINTU</v>
          </cell>
          <cell r="B1319" t="str">
            <v>BE</v>
          </cell>
          <cell r="C1319">
            <v>25.55</v>
          </cell>
          <cell r="D1319">
            <v>27.2</v>
          </cell>
          <cell r="E1319">
            <v>25.35</v>
          </cell>
          <cell r="F1319">
            <v>25.35</v>
          </cell>
          <cell r="G1319">
            <v>25.35</v>
          </cell>
          <cell r="H1319">
            <v>26.65</v>
          </cell>
          <cell r="I1319">
            <v>158688</v>
          </cell>
          <cell r="J1319">
            <v>4078640.3</v>
          </cell>
          <cell r="K1319">
            <v>44616</v>
          </cell>
          <cell r="L1319">
            <v>877</v>
          </cell>
        </row>
        <row r="1320">
          <cell r="A1320" t="str">
            <v>PRSMJOHNSN</v>
          </cell>
          <cell r="B1320" t="str">
            <v>EQ</v>
          </cell>
          <cell r="C1320">
            <v>115</v>
          </cell>
          <cell r="D1320">
            <v>121</v>
          </cell>
          <cell r="E1320">
            <v>115</v>
          </cell>
          <cell r="F1320">
            <v>118.45</v>
          </cell>
          <cell r="G1320">
            <v>118</v>
          </cell>
          <cell r="H1320">
            <v>118.05</v>
          </cell>
          <cell r="I1320">
            <v>797947</v>
          </cell>
          <cell r="J1320">
            <v>94093378.549999997</v>
          </cell>
          <cell r="K1320">
            <v>44616</v>
          </cell>
          <cell r="L1320">
            <v>9851</v>
          </cell>
        </row>
        <row r="1321">
          <cell r="A1321" t="str">
            <v>PSB</v>
          </cell>
          <cell r="B1321" t="str">
            <v>EQ</v>
          </cell>
          <cell r="C1321">
            <v>15.6</v>
          </cell>
          <cell r="D1321">
            <v>15.9</v>
          </cell>
          <cell r="E1321">
            <v>14.6</v>
          </cell>
          <cell r="F1321">
            <v>14.75</v>
          </cell>
          <cell r="G1321">
            <v>14.75</v>
          </cell>
          <cell r="H1321">
            <v>15.95</v>
          </cell>
          <cell r="I1321">
            <v>718392</v>
          </cell>
          <cell r="J1321">
            <v>10907761.699999999</v>
          </cell>
          <cell r="K1321">
            <v>44616</v>
          </cell>
          <cell r="L1321">
            <v>2543</v>
          </cell>
        </row>
        <row r="1322">
          <cell r="A1322" t="str">
            <v>PSPPROJECT</v>
          </cell>
          <cell r="B1322" t="str">
            <v>EQ</v>
          </cell>
          <cell r="C1322">
            <v>497</v>
          </cell>
          <cell r="D1322">
            <v>499</v>
          </cell>
          <cell r="E1322">
            <v>465.15</v>
          </cell>
          <cell r="F1322">
            <v>474.6</v>
          </cell>
          <cell r="G1322">
            <v>474.9</v>
          </cell>
          <cell r="H1322">
            <v>512.25</v>
          </cell>
          <cell r="I1322">
            <v>287698</v>
          </cell>
          <cell r="J1322">
            <v>139511895.75</v>
          </cell>
          <cell r="K1322">
            <v>44616</v>
          </cell>
          <cell r="L1322">
            <v>12939</v>
          </cell>
        </row>
        <row r="1323">
          <cell r="A1323" t="str">
            <v>PSUBNKBEES</v>
          </cell>
          <cell r="B1323" t="str">
            <v>EQ</v>
          </cell>
          <cell r="C1323">
            <v>29.52</v>
          </cell>
          <cell r="D1323">
            <v>29.54</v>
          </cell>
          <cell r="E1323">
            <v>27.6</v>
          </cell>
          <cell r="F1323">
            <v>27.93</v>
          </cell>
          <cell r="G1323">
            <v>28.5</v>
          </cell>
          <cell r="H1323">
            <v>30.19</v>
          </cell>
          <cell r="I1323">
            <v>4140976</v>
          </cell>
          <cell r="J1323">
            <v>118048025.48999999</v>
          </cell>
          <cell r="K1323">
            <v>44616</v>
          </cell>
          <cell r="L1323">
            <v>8974</v>
          </cell>
        </row>
        <row r="1324">
          <cell r="A1324" t="str">
            <v>PTC</v>
          </cell>
          <cell r="B1324" t="str">
            <v>EQ</v>
          </cell>
          <cell r="C1324">
            <v>86</v>
          </cell>
          <cell r="D1324">
            <v>87.5</v>
          </cell>
          <cell r="E1324">
            <v>82</v>
          </cell>
          <cell r="F1324">
            <v>85.25</v>
          </cell>
          <cell r="G1324">
            <v>84.5</v>
          </cell>
          <cell r="H1324">
            <v>87.6</v>
          </cell>
          <cell r="I1324">
            <v>1191976</v>
          </cell>
          <cell r="J1324">
            <v>100729055.90000001</v>
          </cell>
          <cell r="K1324">
            <v>44616</v>
          </cell>
          <cell r="L1324">
            <v>10764</v>
          </cell>
        </row>
        <row r="1325">
          <cell r="A1325" t="str">
            <v>PTL</v>
          </cell>
          <cell r="B1325" t="str">
            <v>EQ</v>
          </cell>
          <cell r="C1325">
            <v>29.85</v>
          </cell>
          <cell r="D1325">
            <v>29.85</v>
          </cell>
          <cell r="E1325">
            <v>27.15</v>
          </cell>
          <cell r="F1325">
            <v>27.35</v>
          </cell>
          <cell r="G1325">
            <v>27.9</v>
          </cell>
          <cell r="H1325">
            <v>30.15</v>
          </cell>
          <cell r="I1325">
            <v>320615</v>
          </cell>
          <cell r="J1325">
            <v>9018833.0500000007</v>
          </cell>
          <cell r="K1325">
            <v>44616</v>
          </cell>
          <cell r="L1325">
            <v>2860</v>
          </cell>
        </row>
        <row r="1326">
          <cell r="A1326" t="str">
            <v>PUNJABCHEM</v>
          </cell>
          <cell r="B1326" t="str">
            <v>EQ</v>
          </cell>
          <cell r="C1326">
            <v>1410</v>
          </cell>
          <cell r="D1326">
            <v>1410</v>
          </cell>
          <cell r="E1326">
            <v>1350</v>
          </cell>
          <cell r="F1326">
            <v>1364.15</v>
          </cell>
          <cell r="G1326">
            <v>1389</v>
          </cell>
          <cell r="H1326">
            <v>1419.5</v>
          </cell>
          <cell r="I1326">
            <v>14433</v>
          </cell>
          <cell r="J1326">
            <v>19795391.75</v>
          </cell>
          <cell r="K1326">
            <v>44616</v>
          </cell>
          <cell r="L1326">
            <v>1718</v>
          </cell>
        </row>
        <row r="1327">
          <cell r="A1327" t="str">
            <v>PURVA</v>
          </cell>
          <cell r="B1327" t="str">
            <v>EQ</v>
          </cell>
          <cell r="C1327">
            <v>103.65</v>
          </cell>
          <cell r="D1327">
            <v>107.8</v>
          </cell>
          <cell r="E1327">
            <v>99.6</v>
          </cell>
          <cell r="F1327">
            <v>100.5</v>
          </cell>
          <cell r="G1327">
            <v>101.35</v>
          </cell>
          <cell r="H1327">
            <v>110.85</v>
          </cell>
          <cell r="I1327">
            <v>240511</v>
          </cell>
          <cell r="J1327">
            <v>24895771.5</v>
          </cell>
          <cell r="K1327">
            <v>44616</v>
          </cell>
          <cell r="L1327">
            <v>7034</v>
          </cell>
        </row>
        <row r="1328">
          <cell r="A1328" t="str">
            <v>PVP</v>
          </cell>
          <cell r="B1328" t="str">
            <v>BE</v>
          </cell>
          <cell r="C1328">
            <v>5.7</v>
          </cell>
          <cell r="D1328">
            <v>5.7</v>
          </cell>
          <cell r="E1328">
            <v>5.45</v>
          </cell>
          <cell r="F1328">
            <v>5.45</v>
          </cell>
          <cell r="G1328">
            <v>5.45</v>
          </cell>
          <cell r="H1328">
            <v>5.7</v>
          </cell>
          <cell r="I1328">
            <v>16536</v>
          </cell>
          <cell r="J1328">
            <v>90372.7</v>
          </cell>
          <cell r="K1328">
            <v>44616</v>
          </cell>
          <cell r="L1328">
            <v>57</v>
          </cell>
        </row>
        <row r="1329">
          <cell r="A1329" t="str">
            <v>PVR</v>
          </cell>
          <cell r="B1329" t="str">
            <v>EQ</v>
          </cell>
          <cell r="C1329">
            <v>1538.9</v>
          </cell>
          <cell r="D1329">
            <v>1565</v>
          </cell>
          <cell r="E1329">
            <v>1506.1</v>
          </cell>
          <cell r="F1329">
            <v>1514.25</v>
          </cell>
          <cell r="G1329">
            <v>1518</v>
          </cell>
          <cell r="H1329">
            <v>1579.65</v>
          </cell>
          <cell r="I1329">
            <v>801420</v>
          </cell>
          <cell r="J1329">
            <v>1234311235</v>
          </cell>
          <cell r="K1329">
            <v>44616</v>
          </cell>
          <cell r="L1329">
            <v>34742</v>
          </cell>
        </row>
        <row r="1330">
          <cell r="A1330" t="str">
            <v>QGOLDHALF</v>
          </cell>
          <cell r="B1330" t="str">
            <v>EQ</v>
          </cell>
          <cell r="C1330">
            <v>43.4</v>
          </cell>
          <cell r="D1330">
            <v>44.2</v>
          </cell>
          <cell r="E1330">
            <v>43.4</v>
          </cell>
          <cell r="F1330">
            <v>43.99</v>
          </cell>
          <cell r="G1330">
            <v>44.03</v>
          </cell>
          <cell r="H1330">
            <v>42.83</v>
          </cell>
          <cell r="I1330">
            <v>157385</v>
          </cell>
          <cell r="J1330">
            <v>6911353.6100000003</v>
          </cell>
          <cell r="K1330">
            <v>44616</v>
          </cell>
          <cell r="L1330">
            <v>417</v>
          </cell>
        </row>
        <row r="1331">
          <cell r="A1331" t="str">
            <v>QNIFTY</v>
          </cell>
          <cell r="B1331" t="str">
            <v>EQ</v>
          </cell>
          <cell r="C1331">
            <v>1759</v>
          </cell>
          <cell r="D1331">
            <v>2148.0700000000002</v>
          </cell>
          <cell r="E1331">
            <v>1723</v>
          </cell>
          <cell r="F1331">
            <v>1872.87</v>
          </cell>
          <cell r="G1331">
            <v>1730</v>
          </cell>
          <cell r="H1331">
            <v>1786.6</v>
          </cell>
          <cell r="I1331">
            <v>2204</v>
          </cell>
          <cell r="J1331">
            <v>4032346.74</v>
          </cell>
          <cell r="K1331">
            <v>44616</v>
          </cell>
          <cell r="L1331">
            <v>542</v>
          </cell>
        </row>
        <row r="1332">
          <cell r="A1332" t="str">
            <v>QUESS</v>
          </cell>
          <cell r="B1332" t="str">
            <v>EQ</v>
          </cell>
          <cell r="C1332">
            <v>595</v>
          </cell>
          <cell r="D1332">
            <v>630.85</v>
          </cell>
          <cell r="E1332">
            <v>588.65</v>
          </cell>
          <cell r="F1332">
            <v>603.65</v>
          </cell>
          <cell r="G1332">
            <v>603.75</v>
          </cell>
          <cell r="H1332">
            <v>631.04999999999995</v>
          </cell>
          <cell r="I1332">
            <v>308817</v>
          </cell>
          <cell r="J1332">
            <v>185844540.44999999</v>
          </cell>
          <cell r="K1332">
            <v>44616</v>
          </cell>
          <cell r="L1332">
            <v>15680</v>
          </cell>
        </row>
        <row r="1333">
          <cell r="A1333" t="str">
            <v>QUICKHEAL</v>
          </cell>
          <cell r="B1333" t="str">
            <v>EQ</v>
          </cell>
          <cell r="C1333">
            <v>186.2</v>
          </cell>
          <cell r="D1333">
            <v>186.2</v>
          </cell>
          <cell r="E1333">
            <v>170.5</v>
          </cell>
          <cell r="F1333">
            <v>173.05</v>
          </cell>
          <cell r="G1333">
            <v>173</v>
          </cell>
          <cell r="H1333">
            <v>188.55</v>
          </cell>
          <cell r="I1333">
            <v>169265</v>
          </cell>
          <cell r="J1333">
            <v>30096153.949999999</v>
          </cell>
          <cell r="K1333">
            <v>44616</v>
          </cell>
          <cell r="L1333">
            <v>5670</v>
          </cell>
        </row>
        <row r="1334">
          <cell r="A1334" t="str">
            <v>RADAAN</v>
          </cell>
          <cell r="B1334" t="str">
            <v>BE</v>
          </cell>
          <cell r="C1334">
            <v>1.1499999999999999</v>
          </cell>
          <cell r="D1334">
            <v>1.1499999999999999</v>
          </cell>
          <cell r="E1334">
            <v>1.1000000000000001</v>
          </cell>
          <cell r="F1334">
            <v>1.1000000000000001</v>
          </cell>
          <cell r="G1334">
            <v>1.1000000000000001</v>
          </cell>
          <cell r="H1334">
            <v>1.1499999999999999</v>
          </cell>
          <cell r="I1334">
            <v>9201</v>
          </cell>
          <cell r="J1334">
            <v>10221.1</v>
          </cell>
          <cell r="K1334">
            <v>44616</v>
          </cell>
          <cell r="L1334">
            <v>17</v>
          </cell>
        </row>
        <row r="1335">
          <cell r="A1335" t="str">
            <v>RADICO</v>
          </cell>
          <cell r="B1335" t="str">
            <v>EQ</v>
          </cell>
          <cell r="C1335">
            <v>875</v>
          </cell>
          <cell r="D1335">
            <v>894.5</v>
          </cell>
          <cell r="E1335">
            <v>840</v>
          </cell>
          <cell r="F1335">
            <v>860.7</v>
          </cell>
          <cell r="G1335">
            <v>882</v>
          </cell>
          <cell r="H1335">
            <v>910.75</v>
          </cell>
          <cell r="I1335">
            <v>743636</v>
          </cell>
          <cell r="J1335">
            <v>651777713.95000005</v>
          </cell>
          <cell r="K1335">
            <v>44616</v>
          </cell>
          <cell r="L1335">
            <v>33619</v>
          </cell>
        </row>
        <row r="1336">
          <cell r="A1336" t="str">
            <v>RADIOCITY</v>
          </cell>
          <cell r="B1336" t="str">
            <v>EQ</v>
          </cell>
          <cell r="C1336">
            <v>23.35</v>
          </cell>
          <cell r="D1336">
            <v>24.4</v>
          </cell>
          <cell r="E1336">
            <v>22.2</v>
          </cell>
          <cell r="F1336">
            <v>22.55</v>
          </cell>
          <cell r="G1336">
            <v>22.6</v>
          </cell>
          <cell r="H1336">
            <v>23.55</v>
          </cell>
          <cell r="I1336">
            <v>819184</v>
          </cell>
          <cell r="J1336">
            <v>18926186.600000001</v>
          </cell>
          <cell r="K1336">
            <v>44616</v>
          </cell>
          <cell r="L1336">
            <v>1632</v>
          </cell>
        </row>
        <row r="1337">
          <cell r="A1337" t="str">
            <v>RAILTEL</v>
          </cell>
          <cell r="B1337" t="str">
            <v>EQ</v>
          </cell>
          <cell r="C1337">
            <v>97</v>
          </cell>
          <cell r="D1337">
            <v>97</v>
          </cell>
          <cell r="E1337">
            <v>92.9</v>
          </cell>
          <cell r="F1337">
            <v>93.3</v>
          </cell>
          <cell r="G1337">
            <v>93.35</v>
          </cell>
          <cell r="H1337">
            <v>99.4</v>
          </cell>
          <cell r="I1337">
            <v>827245</v>
          </cell>
          <cell r="J1337">
            <v>78630654.25</v>
          </cell>
          <cell r="K1337">
            <v>44616</v>
          </cell>
          <cell r="L1337">
            <v>17515</v>
          </cell>
        </row>
        <row r="1338">
          <cell r="A1338" t="str">
            <v>RAIN</v>
          </cell>
          <cell r="B1338" t="str">
            <v>EQ</v>
          </cell>
          <cell r="C1338">
            <v>201</v>
          </cell>
          <cell r="D1338">
            <v>203.5</v>
          </cell>
          <cell r="E1338">
            <v>181.2</v>
          </cell>
          <cell r="F1338">
            <v>182.5</v>
          </cell>
          <cell r="G1338">
            <v>184</v>
          </cell>
          <cell r="H1338">
            <v>212.55</v>
          </cell>
          <cell r="I1338">
            <v>8327736</v>
          </cell>
          <cell r="J1338">
            <v>1598723054.0999999</v>
          </cell>
          <cell r="K1338">
            <v>44616</v>
          </cell>
          <cell r="L1338">
            <v>62105</v>
          </cell>
        </row>
        <row r="1339">
          <cell r="A1339" t="str">
            <v>RAJESHEXPO</v>
          </cell>
          <cell r="B1339" t="str">
            <v>EQ</v>
          </cell>
          <cell r="C1339">
            <v>775</v>
          </cell>
          <cell r="D1339">
            <v>775</v>
          </cell>
          <cell r="E1339">
            <v>720</v>
          </cell>
          <cell r="F1339">
            <v>721.75</v>
          </cell>
          <cell r="G1339">
            <v>722</v>
          </cell>
          <cell r="H1339">
            <v>783.45</v>
          </cell>
          <cell r="I1339">
            <v>180748</v>
          </cell>
          <cell r="J1339">
            <v>134150787.55</v>
          </cell>
          <cell r="K1339">
            <v>44616</v>
          </cell>
          <cell r="L1339">
            <v>13570</v>
          </cell>
        </row>
        <row r="1340">
          <cell r="A1340" t="str">
            <v>RAJMET</v>
          </cell>
          <cell r="B1340" t="str">
            <v>EQ</v>
          </cell>
          <cell r="C1340">
            <v>245.8</v>
          </cell>
          <cell r="D1340">
            <v>246.4</v>
          </cell>
          <cell r="E1340">
            <v>241.5</v>
          </cell>
          <cell r="F1340">
            <v>241.7</v>
          </cell>
          <cell r="G1340">
            <v>242</v>
          </cell>
          <cell r="H1340">
            <v>247.4</v>
          </cell>
          <cell r="I1340">
            <v>13766</v>
          </cell>
          <cell r="J1340">
            <v>3354415.9</v>
          </cell>
          <cell r="K1340">
            <v>44616</v>
          </cell>
          <cell r="L1340">
            <v>292</v>
          </cell>
        </row>
        <row r="1341">
          <cell r="A1341" t="str">
            <v>RAJRATAN</v>
          </cell>
          <cell r="B1341" t="str">
            <v>BE</v>
          </cell>
          <cell r="C1341">
            <v>2314</v>
          </cell>
          <cell r="D1341">
            <v>2314</v>
          </cell>
          <cell r="E1341">
            <v>2223.15</v>
          </cell>
          <cell r="F1341">
            <v>2226.15</v>
          </cell>
          <cell r="G1341">
            <v>2229.9</v>
          </cell>
          <cell r="H1341">
            <v>2340.15</v>
          </cell>
          <cell r="I1341">
            <v>6301</v>
          </cell>
          <cell r="J1341">
            <v>14108584.75</v>
          </cell>
          <cell r="K1341">
            <v>44616</v>
          </cell>
          <cell r="L1341">
            <v>803</v>
          </cell>
        </row>
        <row r="1342">
          <cell r="A1342" t="str">
            <v>RAJSREESUG</v>
          </cell>
          <cell r="B1342" t="str">
            <v>BE</v>
          </cell>
          <cell r="C1342">
            <v>26.9</v>
          </cell>
          <cell r="D1342">
            <v>26.9</v>
          </cell>
          <cell r="E1342">
            <v>25.45</v>
          </cell>
          <cell r="F1342">
            <v>25.45</v>
          </cell>
          <cell r="G1342">
            <v>25.45</v>
          </cell>
          <cell r="H1342">
            <v>26.75</v>
          </cell>
          <cell r="I1342">
            <v>16835</v>
          </cell>
          <cell r="J1342">
            <v>434740.05</v>
          </cell>
          <cell r="K1342">
            <v>44616</v>
          </cell>
          <cell r="L1342">
            <v>114</v>
          </cell>
        </row>
        <row r="1343">
          <cell r="A1343" t="str">
            <v>RAJTV</v>
          </cell>
          <cell r="B1343" t="str">
            <v>BE</v>
          </cell>
          <cell r="C1343">
            <v>38</v>
          </cell>
          <cell r="D1343">
            <v>40.799999999999997</v>
          </cell>
          <cell r="E1343">
            <v>37.799999999999997</v>
          </cell>
          <cell r="F1343">
            <v>37.799999999999997</v>
          </cell>
          <cell r="G1343">
            <v>37.799999999999997</v>
          </cell>
          <cell r="H1343">
            <v>39.75</v>
          </cell>
          <cell r="I1343">
            <v>2271</v>
          </cell>
          <cell r="J1343">
            <v>86546.2</v>
          </cell>
          <cell r="K1343">
            <v>44616</v>
          </cell>
          <cell r="L1343">
            <v>35</v>
          </cell>
        </row>
        <row r="1344">
          <cell r="A1344" t="str">
            <v>RALLIS</v>
          </cell>
          <cell r="B1344" t="str">
            <v>EQ</v>
          </cell>
          <cell r="C1344">
            <v>235</v>
          </cell>
          <cell r="D1344">
            <v>236.35</v>
          </cell>
          <cell r="E1344">
            <v>227.3</v>
          </cell>
          <cell r="F1344">
            <v>228.4</v>
          </cell>
          <cell r="G1344">
            <v>228.5</v>
          </cell>
          <cell r="H1344">
            <v>239.25</v>
          </cell>
          <cell r="I1344">
            <v>380013</v>
          </cell>
          <cell r="J1344">
            <v>88167857.25</v>
          </cell>
          <cell r="K1344">
            <v>44616</v>
          </cell>
          <cell r="L1344">
            <v>9536</v>
          </cell>
        </row>
        <row r="1345">
          <cell r="A1345" t="str">
            <v>RAMANEWS</v>
          </cell>
          <cell r="B1345" t="str">
            <v>EQ</v>
          </cell>
          <cell r="C1345">
            <v>17.8</v>
          </cell>
          <cell r="D1345">
            <v>17.8</v>
          </cell>
          <cell r="E1345">
            <v>16.55</v>
          </cell>
          <cell r="F1345">
            <v>16.850000000000001</v>
          </cell>
          <cell r="G1345">
            <v>17.100000000000001</v>
          </cell>
          <cell r="H1345">
            <v>18.3</v>
          </cell>
          <cell r="I1345">
            <v>122553</v>
          </cell>
          <cell r="J1345">
            <v>2084924.55</v>
          </cell>
          <cell r="K1345">
            <v>44616</v>
          </cell>
          <cell r="L1345">
            <v>733</v>
          </cell>
        </row>
        <row r="1346">
          <cell r="A1346" t="str">
            <v>RAMASTEEL</v>
          </cell>
          <cell r="B1346" t="str">
            <v>EQ</v>
          </cell>
          <cell r="C1346">
            <v>303</v>
          </cell>
          <cell r="D1346">
            <v>311.45</v>
          </cell>
          <cell r="E1346">
            <v>301.5</v>
          </cell>
          <cell r="F1346">
            <v>301.5</v>
          </cell>
          <cell r="G1346">
            <v>301.5</v>
          </cell>
          <cell r="H1346">
            <v>317.85000000000002</v>
          </cell>
          <cell r="I1346">
            <v>46076</v>
          </cell>
          <cell r="J1346">
            <v>14007552.1</v>
          </cell>
          <cell r="K1346">
            <v>44616</v>
          </cell>
          <cell r="L1346">
            <v>2016</v>
          </cell>
        </row>
        <row r="1347">
          <cell r="A1347" t="str">
            <v>RAMCOCEM</v>
          </cell>
          <cell r="B1347" t="str">
            <v>EQ</v>
          </cell>
          <cell r="C1347">
            <v>794</v>
          </cell>
          <cell r="D1347">
            <v>794.75</v>
          </cell>
          <cell r="E1347">
            <v>763</v>
          </cell>
          <cell r="F1347">
            <v>769.3</v>
          </cell>
          <cell r="G1347">
            <v>779</v>
          </cell>
          <cell r="H1347">
            <v>811.35</v>
          </cell>
          <cell r="I1347">
            <v>358361</v>
          </cell>
          <cell r="J1347">
            <v>279509531.25</v>
          </cell>
          <cell r="K1347">
            <v>44616</v>
          </cell>
          <cell r="L1347">
            <v>17387</v>
          </cell>
        </row>
        <row r="1348">
          <cell r="A1348" t="str">
            <v>RAMCOIND</v>
          </cell>
          <cell r="B1348" t="str">
            <v>EQ</v>
          </cell>
          <cell r="C1348">
            <v>218.1</v>
          </cell>
          <cell r="D1348">
            <v>222</v>
          </cell>
          <cell r="E1348">
            <v>205.05</v>
          </cell>
          <cell r="F1348">
            <v>207</v>
          </cell>
          <cell r="G1348">
            <v>208</v>
          </cell>
          <cell r="H1348">
            <v>223.6</v>
          </cell>
          <cell r="I1348">
            <v>99091</v>
          </cell>
          <cell r="J1348">
            <v>21180127.399999999</v>
          </cell>
          <cell r="K1348">
            <v>44616</v>
          </cell>
          <cell r="L1348">
            <v>3105</v>
          </cell>
        </row>
        <row r="1349">
          <cell r="A1349" t="str">
            <v>RAMCOSYS</v>
          </cell>
          <cell r="B1349" t="str">
            <v>EQ</v>
          </cell>
          <cell r="C1349">
            <v>299</v>
          </cell>
          <cell r="D1349">
            <v>303.05</v>
          </cell>
          <cell r="E1349">
            <v>274.64999999999998</v>
          </cell>
          <cell r="F1349">
            <v>276.14999999999998</v>
          </cell>
          <cell r="G1349">
            <v>279.89999999999998</v>
          </cell>
          <cell r="H1349">
            <v>308.95</v>
          </cell>
          <cell r="I1349">
            <v>315935</v>
          </cell>
          <cell r="J1349">
            <v>92078759.799999997</v>
          </cell>
          <cell r="K1349">
            <v>44616</v>
          </cell>
          <cell r="L1349">
            <v>18135</v>
          </cell>
        </row>
        <row r="1350">
          <cell r="A1350" t="str">
            <v>RAMKY</v>
          </cell>
          <cell r="B1350" t="str">
            <v>EQ</v>
          </cell>
          <cell r="C1350">
            <v>193.4</v>
          </cell>
          <cell r="D1350">
            <v>193.4</v>
          </cell>
          <cell r="E1350">
            <v>168</v>
          </cell>
          <cell r="F1350">
            <v>171.25</v>
          </cell>
          <cell r="G1350">
            <v>170</v>
          </cell>
          <cell r="H1350">
            <v>200.35</v>
          </cell>
          <cell r="I1350">
            <v>323191</v>
          </cell>
          <cell r="J1350">
            <v>58344145.700000003</v>
          </cell>
          <cell r="K1350">
            <v>44616</v>
          </cell>
          <cell r="L1350">
            <v>7352</v>
          </cell>
        </row>
        <row r="1351">
          <cell r="A1351" t="str">
            <v>RANASUG</v>
          </cell>
          <cell r="B1351" t="str">
            <v>EQ</v>
          </cell>
          <cell r="C1351">
            <v>25</v>
          </cell>
          <cell r="D1351">
            <v>26.25</v>
          </cell>
          <cell r="E1351">
            <v>24.85</v>
          </cell>
          <cell r="F1351">
            <v>25.25</v>
          </cell>
          <cell r="G1351">
            <v>25.15</v>
          </cell>
          <cell r="H1351">
            <v>27.35</v>
          </cell>
          <cell r="I1351">
            <v>1535636</v>
          </cell>
          <cell r="J1351">
            <v>39102855.149999999</v>
          </cell>
          <cell r="K1351">
            <v>44616</v>
          </cell>
          <cell r="L1351">
            <v>7910</v>
          </cell>
        </row>
        <row r="1352">
          <cell r="A1352" t="str">
            <v>RANEENGINE</v>
          </cell>
          <cell r="B1352" t="str">
            <v>EQ</v>
          </cell>
          <cell r="C1352">
            <v>250.05</v>
          </cell>
          <cell r="D1352">
            <v>250.05</v>
          </cell>
          <cell r="E1352">
            <v>241.2</v>
          </cell>
          <cell r="F1352">
            <v>242.5</v>
          </cell>
          <cell r="G1352">
            <v>242.3</v>
          </cell>
          <cell r="H1352">
            <v>255.25</v>
          </cell>
          <cell r="I1352">
            <v>5235</v>
          </cell>
          <cell r="J1352">
            <v>1290694.1000000001</v>
          </cell>
          <cell r="K1352">
            <v>44616</v>
          </cell>
          <cell r="L1352">
            <v>355</v>
          </cell>
        </row>
        <row r="1353">
          <cell r="A1353" t="str">
            <v>RANEHOLDIN</v>
          </cell>
          <cell r="B1353" t="str">
            <v>EQ</v>
          </cell>
          <cell r="C1353">
            <v>570</v>
          </cell>
          <cell r="D1353">
            <v>580</v>
          </cell>
          <cell r="E1353">
            <v>555.1</v>
          </cell>
          <cell r="F1353">
            <v>558.25</v>
          </cell>
          <cell r="G1353">
            <v>556.1</v>
          </cell>
          <cell r="H1353">
            <v>592.65</v>
          </cell>
          <cell r="I1353">
            <v>48405</v>
          </cell>
          <cell r="J1353">
            <v>27579173.850000001</v>
          </cell>
          <cell r="K1353">
            <v>44616</v>
          </cell>
          <cell r="L1353">
            <v>2415</v>
          </cell>
        </row>
        <row r="1354">
          <cell r="A1354" t="str">
            <v>RATEGAIN</v>
          </cell>
          <cell r="B1354" t="str">
            <v>EQ</v>
          </cell>
          <cell r="C1354">
            <v>299.8</v>
          </cell>
          <cell r="D1354">
            <v>315.45</v>
          </cell>
          <cell r="E1354">
            <v>280</v>
          </cell>
          <cell r="F1354">
            <v>292.25</v>
          </cell>
          <cell r="G1354">
            <v>293.89999999999998</v>
          </cell>
          <cell r="H1354">
            <v>319.8</v>
          </cell>
          <cell r="I1354">
            <v>1016237</v>
          </cell>
          <cell r="J1354">
            <v>303541018.85000002</v>
          </cell>
          <cell r="K1354">
            <v>44616</v>
          </cell>
          <cell r="L1354">
            <v>30917</v>
          </cell>
        </row>
        <row r="1355">
          <cell r="A1355" t="str">
            <v>RATNAMANI</v>
          </cell>
          <cell r="B1355" t="str">
            <v>EQ</v>
          </cell>
          <cell r="C1355">
            <v>2107.1</v>
          </cell>
          <cell r="D1355">
            <v>2220</v>
          </cell>
          <cell r="E1355">
            <v>2042.35</v>
          </cell>
          <cell r="F1355">
            <v>2172.5</v>
          </cell>
          <cell r="G1355">
            <v>2150</v>
          </cell>
          <cell r="H1355">
            <v>2207.6</v>
          </cell>
          <cell r="I1355">
            <v>43664</v>
          </cell>
          <cell r="J1355">
            <v>95096688.650000006</v>
          </cell>
          <cell r="K1355">
            <v>44616</v>
          </cell>
          <cell r="L1355">
            <v>7795</v>
          </cell>
        </row>
        <row r="1356">
          <cell r="A1356" t="str">
            <v>RAYMOND</v>
          </cell>
          <cell r="B1356" t="str">
            <v>EQ</v>
          </cell>
          <cell r="C1356">
            <v>711.25</v>
          </cell>
          <cell r="D1356">
            <v>738</v>
          </cell>
          <cell r="E1356">
            <v>689</v>
          </cell>
          <cell r="F1356">
            <v>694.7</v>
          </cell>
          <cell r="G1356">
            <v>689.75</v>
          </cell>
          <cell r="H1356">
            <v>751.25</v>
          </cell>
          <cell r="I1356">
            <v>992530</v>
          </cell>
          <cell r="J1356">
            <v>709753442.10000002</v>
          </cell>
          <cell r="K1356">
            <v>44616</v>
          </cell>
          <cell r="L1356">
            <v>33358</v>
          </cell>
        </row>
        <row r="1357">
          <cell r="A1357" t="str">
            <v>RBA</v>
          </cell>
          <cell r="B1357" t="str">
            <v>EQ</v>
          </cell>
          <cell r="C1357">
            <v>96.5</v>
          </cell>
          <cell r="D1357">
            <v>104.25</v>
          </cell>
          <cell r="E1357">
            <v>95</v>
          </cell>
          <cell r="F1357">
            <v>96.25</v>
          </cell>
          <cell r="G1357">
            <v>95.5</v>
          </cell>
          <cell r="H1357">
            <v>108.95</v>
          </cell>
          <cell r="I1357">
            <v>8400524</v>
          </cell>
          <cell r="J1357">
            <v>833388715.35000002</v>
          </cell>
          <cell r="K1357">
            <v>44616</v>
          </cell>
          <cell r="L1357">
            <v>52632</v>
          </cell>
        </row>
        <row r="1358">
          <cell r="A1358" t="str">
            <v>RBL</v>
          </cell>
          <cell r="B1358" t="str">
            <v>EQ</v>
          </cell>
          <cell r="C1358">
            <v>658</v>
          </cell>
          <cell r="D1358">
            <v>831.1</v>
          </cell>
          <cell r="E1358">
            <v>616.65</v>
          </cell>
          <cell r="F1358">
            <v>642.54999999999995</v>
          </cell>
          <cell r="G1358">
            <v>625</v>
          </cell>
          <cell r="H1358">
            <v>704.3</v>
          </cell>
          <cell r="I1358">
            <v>13416</v>
          </cell>
          <cell r="J1358">
            <v>8955540.0500000007</v>
          </cell>
          <cell r="K1358">
            <v>44616</v>
          </cell>
          <cell r="L1358">
            <v>1856</v>
          </cell>
        </row>
        <row r="1359">
          <cell r="A1359" t="str">
            <v>RBLBANK</v>
          </cell>
          <cell r="B1359" t="str">
            <v>EQ</v>
          </cell>
          <cell r="C1359">
            <v>134.55000000000001</v>
          </cell>
          <cell r="D1359">
            <v>136</v>
          </cell>
          <cell r="E1359">
            <v>121.15</v>
          </cell>
          <cell r="F1359">
            <v>122.3</v>
          </cell>
          <cell r="G1359">
            <v>124</v>
          </cell>
          <cell r="H1359">
            <v>138.75</v>
          </cell>
          <cell r="I1359">
            <v>25612800</v>
          </cell>
          <cell r="J1359">
            <v>3256723443.9499998</v>
          </cell>
          <cell r="K1359">
            <v>44616</v>
          </cell>
          <cell r="L1359">
            <v>111797</v>
          </cell>
        </row>
        <row r="1360">
          <cell r="A1360" t="str">
            <v>RCF</v>
          </cell>
          <cell r="B1360" t="str">
            <v>EQ</v>
          </cell>
          <cell r="C1360">
            <v>70</v>
          </cell>
          <cell r="D1360">
            <v>70.349999999999994</v>
          </cell>
          <cell r="E1360">
            <v>66.599999999999994</v>
          </cell>
          <cell r="F1360">
            <v>67</v>
          </cell>
          <cell r="G1360">
            <v>66.900000000000006</v>
          </cell>
          <cell r="H1360">
            <v>73</v>
          </cell>
          <cell r="I1360">
            <v>2478330</v>
          </cell>
          <cell r="J1360">
            <v>169768228.84999999</v>
          </cell>
          <cell r="K1360">
            <v>44616</v>
          </cell>
          <cell r="L1360">
            <v>20023</v>
          </cell>
        </row>
        <row r="1361">
          <cell r="A1361" t="str">
            <v>RCOM</v>
          </cell>
          <cell r="B1361" t="str">
            <v>BE</v>
          </cell>
          <cell r="C1361">
            <v>2.95</v>
          </cell>
          <cell r="D1361">
            <v>3.05</v>
          </cell>
          <cell r="E1361">
            <v>2.95</v>
          </cell>
          <cell r="F1361">
            <v>2.95</v>
          </cell>
          <cell r="G1361">
            <v>2.95</v>
          </cell>
          <cell r="H1361">
            <v>3.1</v>
          </cell>
          <cell r="I1361">
            <v>5653050</v>
          </cell>
          <cell r="J1361">
            <v>16705844.5</v>
          </cell>
          <cell r="K1361">
            <v>44616</v>
          </cell>
          <cell r="L1361">
            <v>9878</v>
          </cell>
        </row>
        <row r="1362">
          <cell r="A1362" t="str">
            <v>RECLTD</v>
          </cell>
          <cell r="B1362" t="str">
            <v>EQ</v>
          </cell>
          <cell r="C1362">
            <v>122.75</v>
          </cell>
          <cell r="D1362">
            <v>122.85</v>
          </cell>
          <cell r="E1362">
            <v>116.6</v>
          </cell>
          <cell r="F1362">
            <v>117</v>
          </cell>
          <cell r="G1362">
            <v>117</v>
          </cell>
          <cell r="H1362">
            <v>124.95</v>
          </cell>
          <cell r="I1362">
            <v>6702613</v>
          </cell>
          <cell r="J1362">
            <v>799133858.70000005</v>
          </cell>
          <cell r="K1362">
            <v>44616</v>
          </cell>
          <cell r="L1362">
            <v>34194</v>
          </cell>
        </row>
        <row r="1363">
          <cell r="A1363" t="str">
            <v>REDINGTON</v>
          </cell>
          <cell r="B1363" t="str">
            <v>EQ</v>
          </cell>
          <cell r="C1363">
            <v>146</v>
          </cell>
          <cell r="D1363">
            <v>149.55000000000001</v>
          </cell>
          <cell r="E1363">
            <v>143.4</v>
          </cell>
          <cell r="F1363">
            <v>144.55000000000001</v>
          </cell>
          <cell r="G1363">
            <v>144.9</v>
          </cell>
          <cell r="H1363">
            <v>154.15</v>
          </cell>
          <cell r="I1363">
            <v>4997100</v>
          </cell>
          <cell r="J1363">
            <v>731542650.04999995</v>
          </cell>
          <cell r="K1363">
            <v>44616</v>
          </cell>
          <cell r="L1363">
            <v>41158</v>
          </cell>
        </row>
        <row r="1364">
          <cell r="A1364" t="str">
            <v>REFEX</v>
          </cell>
          <cell r="B1364" t="str">
            <v>EQ</v>
          </cell>
          <cell r="C1364">
            <v>125</v>
          </cell>
          <cell r="D1364">
            <v>125</v>
          </cell>
          <cell r="E1364">
            <v>117</v>
          </cell>
          <cell r="F1364">
            <v>119.9</v>
          </cell>
          <cell r="G1364">
            <v>121</v>
          </cell>
          <cell r="H1364">
            <v>127.75</v>
          </cell>
          <cell r="I1364">
            <v>154697</v>
          </cell>
          <cell r="J1364">
            <v>18549052.050000001</v>
          </cell>
          <cell r="K1364">
            <v>44616</v>
          </cell>
          <cell r="L1364">
            <v>3986</v>
          </cell>
        </row>
        <row r="1365">
          <cell r="A1365" t="str">
            <v>RELAXO</v>
          </cell>
          <cell r="B1365" t="str">
            <v>EQ</v>
          </cell>
          <cell r="C1365">
            <v>1220</v>
          </cell>
          <cell r="D1365">
            <v>1230.7</v>
          </cell>
          <cell r="E1365">
            <v>1160.2</v>
          </cell>
          <cell r="F1365">
            <v>1170.6500000000001</v>
          </cell>
          <cell r="G1365">
            <v>1176</v>
          </cell>
          <cell r="H1365">
            <v>1231.05</v>
          </cell>
          <cell r="I1365">
            <v>254297</v>
          </cell>
          <cell r="J1365">
            <v>300483006.89999998</v>
          </cell>
          <cell r="K1365">
            <v>44616</v>
          </cell>
          <cell r="L1365">
            <v>45919</v>
          </cell>
        </row>
        <row r="1366">
          <cell r="A1366" t="str">
            <v>RELCAPITAL</v>
          </cell>
          <cell r="B1366" t="str">
            <v>EQ</v>
          </cell>
          <cell r="C1366">
            <v>12.6</v>
          </cell>
          <cell r="D1366">
            <v>12.9</v>
          </cell>
          <cell r="E1366">
            <v>12.6</v>
          </cell>
          <cell r="F1366">
            <v>12.6</v>
          </cell>
          <cell r="G1366">
            <v>12.6</v>
          </cell>
          <cell r="H1366">
            <v>13.25</v>
          </cell>
          <cell r="I1366">
            <v>1169576</v>
          </cell>
          <cell r="J1366">
            <v>14781474.85</v>
          </cell>
          <cell r="K1366">
            <v>44616</v>
          </cell>
          <cell r="L1366">
            <v>3063</v>
          </cell>
        </row>
        <row r="1367">
          <cell r="A1367" t="str">
            <v>RELIANCE</v>
          </cell>
          <cell r="B1367" t="str">
            <v>EQ</v>
          </cell>
          <cell r="C1367">
            <v>2305</v>
          </cell>
          <cell r="D1367">
            <v>2339.9</v>
          </cell>
          <cell r="E1367">
            <v>2243.4</v>
          </cell>
          <cell r="F1367">
            <v>2255.75</v>
          </cell>
          <cell r="G1367">
            <v>2250</v>
          </cell>
          <cell r="H1367">
            <v>2374.0500000000002</v>
          </cell>
          <cell r="I1367">
            <v>11466725</v>
          </cell>
          <cell r="J1367">
            <v>26272008237.549999</v>
          </cell>
          <cell r="K1367">
            <v>44616</v>
          </cell>
          <cell r="L1367">
            <v>493459</v>
          </cell>
        </row>
        <row r="1368">
          <cell r="A1368" t="str">
            <v>RELIGARE</v>
          </cell>
          <cell r="B1368" t="str">
            <v>EQ</v>
          </cell>
          <cell r="C1368">
            <v>119</v>
          </cell>
          <cell r="D1368">
            <v>122.8</v>
          </cell>
          <cell r="E1368">
            <v>113.5</v>
          </cell>
          <cell r="F1368">
            <v>114.6</v>
          </cell>
          <cell r="G1368">
            <v>115</v>
          </cell>
          <cell r="H1368">
            <v>126.25</v>
          </cell>
          <cell r="I1368">
            <v>1534735</v>
          </cell>
          <cell r="J1368">
            <v>180509577.55000001</v>
          </cell>
          <cell r="K1368">
            <v>44616</v>
          </cell>
          <cell r="L1368">
            <v>8556</v>
          </cell>
        </row>
        <row r="1369">
          <cell r="A1369" t="str">
            <v>RELINFRA</v>
          </cell>
          <cell r="B1369" t="str">
            <v>EQ</v>
          </cell>
          <cell r="C1369">
            <v>108.5</v>
          </cell>
          <cell r="D1369">
            <v>108.5</v>
          </cell>
          <cell r="E1369">
            <v>101.95</v>
          </cell>
          <cell r="F1369">
            <v>101.95</v>
          </cell>
          <cell r="G1369">
            <v>101.95</v>
          </cell>
          <cell r="H1369">
            <v>113.25</v>
          </cell>
          <cell r="I1369">
            <v>3202409</v>
          </cell>
          <cell r="J1369">
            <v>334688428.39999998</v>
          </cell>
          <cell r="K1369">
            <v>44616</v>
          </cell>
          <cell r="L1369">
            <v>21539</v>
          </cell>
        </row>
        <row r="1370">
          <cell r="A1370" t="str">
            <v>REMSONSIND</v>
          </cell>
          <cell r="B1370" t="str">
            <v>EQ</v>
          </cell>
          <cell r="C1370">
            <v>198.05</v>
          </cell>
          <cell r="D1370">
            <v>198.05</v>
          </cell>
          <cell r="E1370">
            <v>184</v>
          </cell>
          <cell r="F1370">
            <v>189.95</v>
          </cell>
          <cell r="G1370">
            <v>190</v>
          </cell>
          <cell r="H1370">
            <v>199.95</v>
          </cell>
          <cell r="I1370">
            <v>6961</v>
          </cell>
          <cell r="J1370">
            <v>1335347.6499999999</v>
          </cell>
          <cell r="K1370">
            <v>44616</v>
          </cell>
          <cell r="L1370">
            <v>155</v>
          </cell>
        </row>
        <row r="1371">
          <cell r="A1371" t="str">
            <v>RENUKA</v>
          </cell>
          <cell r="B1371" t="str">
            <v>EQ</v>
          </cell>
          <cell r="C1371">
            <v>32.15</v>
          </cell>
          <cell r="D1371">
            <v>33.5</v>
          </cell>
          <cell r="E1371">
            <v>31.05</v>
          </cell>
          <cell r="F1371">
            <v>31.05</v>
          </cell>
          <cell r="G1371">
            <v>31.1</v>
          </cell>
          <cell r="H1371">
            <v>34.5</v>
          </cell>
          <cell r="I1371">
            <v>20090153</v>
          </cell>
          <cell r="J1371">
            <v>644276703.54999995</v>
          </cell>
          <cell r="K1371">
            <v>44616</v>
          </cell>
          <cell r="L1371">
            <v>38638</v>
          </cell>
        </row>
        <row r="1372">
          <cell r="A1372" t="str">
            <v>REPCOHOME</v>
          </cell>
          <cell r="B1372" t="str">
            <v>EQ</v>
          </cell>
          <cell r="C1372">
            <v>203</v>
          </cell>
          <cell r="D1372">
            <v>204.75</v>
          </cell>
          <cell r="E1372">
            <v>180.9</v>
          </cell>
          <cell r="F1372">
            <v>187.8</v>
          </cell>
          <cell r="G1372">
            <v>189.5</v>
          </cell>
          <cell r="H1372">
            <v>209.75</v>
          </cell>
          <cell r="I1372">
            <v>415399</v>
          </cell>
          <cell r="J1372">
            <v>80125939.049999997</v>
          </cell>
          <cell r="K1372">
            <v>44616</v>
          </cell>
          <cell r="L1372">
            <v>10090</v>
          </cell>
        </row>
        <row r="1373">
          <cell r="A1373" t="str">
            <v>REPL</v>
          </cell>
          <cell r="B1373" t="str">
            <v>EQ</v>
          </cell>
          <cell r="C1373">
            <v>210.05</v>
          </cell>
          <cell r="D1373">
            <v>217</v>
          </cell>
          <cell r="E1373">
            <v>205</v>
          </cell>
          <cell r="F1373">
            <v>206.55</v>
          </cell>
          <cell r="G1373">
            <v>207</v>
          </cell>
          <cell r="H1373">
            <v>217.9</v>
          </cell>
          <cell r="I1373">
            <v>33785</v>
          </cell>
          <cell r="J1373">
            <v>7074614.9000000004</v>
          </cell>
          <cell r="K1373">
            <v>44616</v>
          </cell>
          <cell r="L1373">
            <v>1583</v>
          </cell>
        </row>
        <row r="1374">
          <cell r="A1374" t="str">
            <v>REPRO</v>
          </cell>
          <cell r="B1374" t="str">
            <v>EQ</v>
          </cell>
          <cell r="C1374">
            <v>445</v>
          </cell>
          <cell r="D1374">
            <v>450.7</v>
          </cell>
          <cell r="E1374">
            <v>407</v>
          </cell>
          <cell r="F1374">
            <v>418.75</v>
          </cell>
          <cell r="G1374">
            <v>407</v>
          </cell>
          <cell r="H1374">
            <v>456.05</v>
          </cell>
          <cell r="I1374">
            <v>6387</v>
          </cell>
          <cell r="J1374">
            <v>2741239</v>
          </cell>
          <cell r="K1374">
            <v>44616</v>
          </cell>
          <cell r="L1374">
            <v>403</v>
          </cell>
        </row>
        <row r="1375">
          <cell r="A1375" t="str">
            <v>RESPONIND</v>
          </cell>
          <cell r="B1375" t="str">
            <v>EQ</v>
          </cell>
          <cell r="C1375">
            <v>181.1</v>
          </cell>
          <cell r="D1375">
            <v>181.1</v>
          </cell>
          <cell r="E1375">
            <v>165.5</v>
          </cell>
          <cell r="F1375">
            <v>166.2</v>
          </cell>
          <cell r="G1375">
            <v>166.15</v>
          </cell>
          <cell r="H1375">
            <v>185.4</v>
          </cell>
          <cell r="I1375">
            <v>165327</v>
          </cell>
          <cell r="J1375">
            <v>28692438.199999999</v>
          </cell>
          <cell r="K1375">
            <v>44616</v>
          </cell>
          <cell r="L1375">
            <v>1859</v>
          </cell>
        </row>
        <row r="1376">
          <cell r="A1376" t="str">
            <v>REVATHI</v>
          </cell>
          <cell r="B1376" t="str">
            <v>EQ</v>
          </cell>
          <cell r="C1376">
            <v>650.29999999999995</v>
          </cell>
          <cell r="D1376">
            <v>770</v>
          </cell>
          <cell r="E1376">
            <v>650.29999999999995</v>
          </cell>
          <cell r="F1376">
            <v>671.05</v>
          </cell>
          <cell r="G1376">
            <v>653.20000000000005</v>
          </cell>
          <cell r="H1376">
            <v>704.5</v>
          </cell>
          <cell r="I1376">
            <v>13703</v>
          </cell>
          <cell r="J1376">
            <v>9854226.5</v>
          </cell>
          <cell r="K1376">
            <v>44616</v>
          </cell>
          <cell r="L1376">
            <v>1456</v>
          </cell>
        </row>
        <row r="1377">
          <cell r="A1377" t="str">
            <v>RGL</v>
          </cell>
          <cell r="B1377" t="str">
            <v>EQ</v>
          </cell>
          <cell r="C1377">
            <v>855</v>
          </cell>
          <cell r="D1377">
            <v>855</v>
          </cell>
          <cell r="E1377">
            <v>775.05</v>
          </cell>
          <cell r="F1377">
            <v>788</v>
          </cell>
          <cell r="G1377">
            <v>810.4</v>
          </cell>
          <cell r="H1377">
            <v>840.8</v>
          </cell>
          <cell r="I1377">
            <v>42479</v>
          </cell>
          <cell r="J1377">
            <v>34275156.549999997</v>
          </cell>
          <cell r="K1377">
            <v>44616</v>
          </cell>
          <cell r="L1377">
            <v>1953</v>
          </cell>
        </row>
        <row r="1378">
          <cell r="A1378" t="str">
            <v>RHFL</v>
          </cell>
          <cell r="B1378" t="str">
            <v>BE</v>
          </cell>
          <cell r="C1378">
            <v>3.6</v>
          </cell>
          <cell r="D1378">
            <v>3.9</v>
          </cell>
          <cell r="E1378">
            <v>3.6</v>
          </cell>
          <cell r="F1378">
            <v>3.6</v>
          </cell>
          <cell r="G1378">
            <v>3.6</v>
          </cell>
          <cell r="H1378">
            <v>3.75</v>
          </cell>
          <cell r="I1378">
            <v>1253146</v>
          </cell>
          <cell r="J1378">
            <v>4654177.05</v>
          </cell>
          <cell r="K1378">
            <v>44616</v>
          </cell>
          <cell r="L1378">
            <v>2132</v>
          </cell>
        </row>
        <row r="1379">
          <cell r="A1379" t="str">
            <v>RHIM</v>
          </cell>
          <cell r="B1379" t="str">
            <v>EQ</v>
          </cell>
          <cell r="C1379">
            <v>460</v>
          </cell>
          <cell r="D1379">
            <v>509</v>
          </cell>
          <cell r="E1379">
            <v>457</v>
          </cell>
          <cell r="F1379">
            <v>480.9</v>
          </cell>
          <cell r="G1379">
            <v>481</v>
          </cell>
          <cell r="H1379">
            <v>486.55</v>
          </cell>
          <cell r="I1379">
            <v>397950</v>
          </cell>
          <cell r="J1379">
            <v>193261096</v>
          </cell>
          <cell r="K1379">
            <v>44616</v>
          </cell>
          <cell r="L1379">
            <v>17722</v>
          </cell>
        </row>
        <row r="1380">
          <cell r="A1380" t="str">
            <v>RICOAUTO</v>
          </cell>
          <cell r="B1380" t="str">
            <v>EQ</v>
          </cell>
          <cell r="C1380">
            <v>36.549999999999997</v>
          </cell>
          <cell r="D1380">
            <v>36.6</v>
          </cell>
          <cell r="E1380">
            <v>34.1</v>
          </cell>
          <cell r="F1380">
            <v>34.85</v>
          </cell>
          <cell r="G1380">
            <v>35.15</v>
          </cell>
          <cell r="H1380">
            <v>37.75</v>
          </cell>
          <cell r="I1380">
            <v>462793</v>
          </cell>
          <cell r="J1380">
            <v>16456963.65</v>
          </cell>
          <cell r="K1380">
            <v>44616</v>
          </cell>
          <cell r="L1380">
            <v>3493</v>
          </cell>
        </row>
        <row r="1381">
          <cell r="A1381" t="str">
            <v>RIIL</v>
          </cell>
          <cell r="B1381" t="str">
            <v>EQ</v>
          </cell>
          <cell r="C1381">
            <v>725</v>
          </cell>
          <cell r="D1381">
            <v>730</v>
          </cell>
          <cell r="E1381">
            <v>660</v>
          </cell>
          <cell r="F1381">
            <v>667.3</v>
          </cell>
          <cell r="G1381">
            <v>663.1</v>
          </cell>
          <cell r="H1381">
            <v>761.65</v>
          </cell>
          <cell r="I1381">
            <v>765083</v>
          </cell>
          <cell r="J1381">
            <v>532509470</v>
          </cell>
          <cell r="K1381">
            <v>44616</v>
          </cell>
          <cell r="L1381">
            <v>27953</v>
          </cell>
        </row>
        <row r="1382">
          <cell r="A1382" t="str">
            <v>RITES</v>
          </cell>
          <cell r="B1382" t="str">
            <v>EQ</v>
          </cell>
          <cell r="C1382">
            <v>249.55</v>
          </cell>
          <cell r="D1382">
            <v>249.8</v>
          </cell>
          <cell r="E1382">
            <v>243.05</v>
          </cell>
          <cell r="F1382">
            <v>244.65</v>
          </cell>
          <cell r="G1382">
            <v>243.6</v>
          </cell>
          <cell r="H1382">
            <v>254.35</v>
          </cell>
          <cell r="I1382">
            <v>197906</v>
          </cell>
          <cell r="J1382">
            <v>48678832.350000001</v>
          </cell>
          <cell r="K1382">
            <v>44616</v>
          </cell>
          <cell r="L1382">
            <v>10653</v>
          </cell>
        </row>
        <row r="1383">
          <cell r="A1383" t="str">
            <v>RKDL</v>
          </cell>
          <cell r="B1383" t="str">
            <v>EQ</v>
          </cell>
          <cell r="C1383">
            <v>9.1</v>
          </cell>
          <cell r="D1383">
            <v>9.1</v>
          </cell>
          <cell r="E1383">
            <v>9.1</v>
          </cell>
          <cell r="F1383">
            <v>9.1</v>
          </cell>
          <cell r="G1383">
            <v>9.1</v>
          </cell>
          <cell r="H1383">
            <v>8.6999999999999993</v>
          </cell>
          <cell r="I1383">
            <v>19357</v>
          </cell>
          <cell r="J1383">
            <v>176148.7</v>
          </cell>
          <cell r="K1383">
            <v>44616</v>
          </cell>
          <cell r="L1383">
            <v>33</v>
          </cell>
        </row>
        <row r="1384">
          <cell r="A1384" t="str">
            <v>RKEC</v>
          </cell>
          <cell r="B1384" t="str">
            <v>EQ</v>
          </cell>
          <cell r="C1384">
            <v>54.8</v>
          </cell>
          <cell r="D1384">
            <v>54.8</v>
          </cell>
          <cell r="E1384">
            <v>46.6</v>
          </cell>
          <cell r="F1384">
            <v>48.2</v>
          </cell>
          <cell r="G1384">
            <v>49.2</v>
          </cell>
          <cell r="H1384">
            <v>55.65</v>
          </cell>
          <cell r="I1384">
            <v>50295</v>
          </cell>
          <cell r="J1384">
            <v>2520685.9</v>
          </cell>
          <cell r="K1384">
            <v>44616</v>
          </cell>
          <cell r="L1384">
            <v>677</v>
          </cell>
        </row>
        <row r="1385">
          <cell r="A1385" t="str">
            <v>RKFORGE</v>
          </cell>
          <cell r="B1385" t="str">
            <v>EQ</v>
          </cell>
          <cell r="C1385">
            <v>835</v>
          </cell>
          <cell r="D1385">
            <v>835</v>
          </cell>
          <cell r="E1385">
            <v>756.95</v>
          </cell>
          <cell r="F1385">
            <v>763.8</v>
          </cell>
          <cell r="G1385">
            <v>770.4</v>
          </cell>
          <cell r="H1385">
            <v>836.65</v>
          </cell>
          <cell r="I1385">
            <v>155628</v>
          </cell>
          <cell r="J1385">
            <v>124254522.7</v>
          </cell>
          <cell r="K1385">
            <v>44616</v>
          </cell>
          <cell r="L1385">
            <v>10459</v>
          </cell>
        </row>
        <row r="1386">
          <cell r="A1386" t="str">
            <v>RML</v>
          </cell>
          <cell r="B1386" t="str">
            <v>EQ</v>
          </cell>
          <cell r="C1386">
            <v>351</v>
          </cell>
          <cell r="D1386">
            <v>351</v>
          </cell>
          <cell r="E1386">
            <v>317.25</v>
          </cell>
          <cell r="F1386">
            <v>321.10000000000002</v>
          </cell>
          <cell r="G1386">
            <v>319.10000000000002</v>
          </cell>
          <cell r="H1386">
            <v>356.25</v>
          </cell>
          <cell r="I1386">
            <v>38701</v>
          </cell>
          <cell r="J1386">
            <v>12806289.449999999</v>
          </cell>
          <cell r="K1386">
            <v>44616</v>
          </cell>
          <cell r="L1386">
            <v>2570</v>
          </cell>
        </row>
        <row r="1387">
          <cell r="A1387" t="str">
            <v>ROHITFERRO</v>
          </cell>
          <cell r="B1387" t="str">
            <v>BE</v>
          </cell>
          <cell r="C1387">
            <v>25.3</v>
          </cell>
          <cell r="D1387">
            <v>25.3</v>
          </cell>
          <cell r="E1387">
            <v>25.3</v>
          </cell>
          <cell r="F1387">
            <v>25.3</v>
          </cell>
          <cell r="G1387">
            <v>25.3</v>
          </cell>
          <cell r="H1387">
            <v>26.6</v>
          </cell>
          <cell r="I1387">
            <v>16806</v>
          </cell>
          <cell r="J1387">
            <v>425191.8</v>
          </cell>
          <cell r="K1387">
            <v>44616</v>
          </cell>
          <cell r="L1387">
            <v>119</v>
          </cell>
        </row>
        <row r="1388">
          <cell r="A1388" t="str">
            <v>ROHLTD</v>
          </cell>
          <cell r="B1388" t="str">
            <v>EQ</v>
          </cell>
          <cell r="C1388">
            <v>97.65</v>
          </cell>
          <cell r="D1388">
            <v>98.25</v>
          </cell>
          <cell r="E1388">
            <v>91</v>
          </cell>
          <cell r="F1388">
            <v>91.4</v>
          </cell>
          <cell r="G1388">
            <v>91.05</v>
          </cell>
          <cell r="H1388">
            <v>100.35</v>
          </cell>
          <cell r="I1388">
            <v>169278</v>
          </cell>
          <cell r="J1388">
            <v>15994484.800000001</v>
          </cell>
          <cell r="K1388">
            <v>44616</v>
          </cell>
          <cell r="L1388">
            <v>1826</v>
          </cell>
        </row>
        <row r="1389">
          <cell r="A1389" t="str">
            <v>ROLEXRINGS</v>
          </cell>
          <cell r="B1389" t="str">
            <v>EQ</v>
          </cell>
          <cell r="C1389">
            <v>1162</v>
          </cell>
          <cell r="D1389">
            <v>1189.05</v>
          </cell>
          <cell r="E1389">
            <v>1151</v>
          </cell>
          <cell r="F1389">
            <v>1161.25</v>
          </cell>
          <cell r="G1389">
            <v>1166</v>
          </cell>
          <cell r="H1389">
            <v>1207.55</v>
          </cell>
          <cell r="I1389">
            <v>41550</v>
          </cell>
          <cell r="J1389">
            <v>48602115.899999999</v>
          </cell>
          <cell r="K1389">
            <v>44616</v>
          </cell>
          <cell r="L1389">
            <v>8176</v>
          </cell>
        </row>
        <row r="1390">
          <cell r="A1390" t="str">
            <v>ROLLT</v>
          </cell>
          <cell r="B1390" t="str">
            <v>BE</v>
          </cell>
          <cell r="C1390">
            <v>2.7</v>
          </cell>
          <cell r="D1390">
            <v>2.7</v>
          </cell>
          <cell r="E1390">
            <v>2.7</v>
          </cell>
          <cell r="F1390">
            <v>2.7</v>
          </cell>
          <cell r="G1390">
            <v>2.7</v>
          </cell>
          <cell r="H1390">
            <v>2.8</v>
          </cell>
          <cell r="I1390">
            <v>80112</v>
          </cell>
          <cell r="J1390">
            <v>216302.4</v>
          </cell>
          <cell r="K1390">
            <v>44616</v>
          </cell>
          <cell r="L1390">
            <v>202</v>
          </cell>
        </row>
        <row r="1391">
          <cell r="A1391" t="str">
            <v>ROLTA</v>
          </cell>
          <cell r="B1391" t="str">
            <v>BE</v>
          </cell>
          <cell r="C1391">
            <v>5.75</v>
          </cell>
          <cell r="D1391">
            <v>5.95</v>
          </cell>
          <cell r="E1391">
            <v>5.7</v>
          </cell>
          <cell r="F1391">
            <v>5.7</v>
          </cell>
          <cell r="G1391">
            <v>5.7</v>
          </cell>
          <cell r="H1391">
            <v>5.95</v>
          </cell>
          <cell r="I1391">
            <v>137668</v>
          </cell>
          <cell r="J1391">
            <v>786210.65</v>
          </cell>
          <cell r="K1391">
            <v>44616</v>
          </cell>
          <cell r="L1391">
            <v>371</v>
          </cell>
        </row>
        <row r="1392">
          <cell r="A1392" t="str">
            <v>ROML</v>
          </cell>
          <cell r="B1392" t="str">
            <v>EQ</v>
          </cell>
          <cell r="C1392">
            <v>64.3</v>
          </cell>
          <cell r="D1392">
            <v>65.099999999999994</v>
          </cell>
          <cell r="E1392">
            <v>60</v>
          </cell>
          <cell r="F1392">
            <v>60.55</v>
          </cell>
          <cell r="G1392">
            <v>61</v>
          </cell>
          <cell r="H1392">
            <v>66.599999999999994</v>
          </cell>
          <cell r="I1392">
            <v>13944</v>
          </cell>
          <cell r="J1392">
            <v>873189.85</v>
          </cell>
          <cell r="K1392">
            <v>44616</v>
          </cell>
          <cell r="L1392">
            <v>315</v>
          </cell>
        </row>
        <row r="1393">
          <cell r="A1393" t="str">
            <v>ROSSARI</v>
          </cell>
          <cell r="B1393" t="str">
            <v>EQ</v>
          </cell>
          <cell r="C1393">
            <v>960</v>
          </cell>
          <cell r="D1393">
            <v>980.6</v>
          </cell>
          <cell r="E1393">
            <v>912.25</v>
          </cell>
          <cell r="F1393">
            <v>939</v>
          </cell>
          <cell r="G1393">
            <v>958</v>
          </cell>
          <cell r="H1393">
            <v>994.2</v>
          </cell>
          <cell r="I1393">
            <v>125767</v>
          </cell>
          <cell r="J1393">
            <v>119261650.84999999</v>
          </cell>
          <cell r="K1393">
            <v>44616</v>
          </cell>
          <cell r="L1393">
            <v>15037</v>
          </cell>
        </row>
        <row r="1394">
          <cell r="A1394" t="str">
            <v>ROSSELLIND</v>
          </cell>
          <cell r="B1394" t="str">
            <v>EQ</v>
          </cell>
          <cell r="C1394">
            <v>120.4</v>
          </cell>
          <cell r="D1394">
            <v>126.9</v>
          </cell>
          <cell r="E1394">
            <v>119.6</v>
          </cell>
          <cell r="F1394">
            <v>120.75</v>
          </cell>
          <cell r="G1394">
            <v>121.35</v>
          </cell>
          <cell r="H1394">
            <v>130.15</v>
          </cell>
          <cell r="I1394">
            <v>62829</v>
          </cell>
          <cell r="J1394">
            <v>7722366.5499999998</v>
          </cell>
          <cell r="K1394">
            <v>44616</v>
          </cell>
          <cell r="L1394">
            <v>2875</v>
          </cell>
        </row>
        <row r="1395">
          <cell r="A1395" t="str">
            <v>ROUTE</v>
          </cell>
          <cell r="B1395" t="str">
            <v>EQ</v>
          </cell>
          <cell r="C1395">
            <v>1450</v>
          </cell>
          <cell r="D1395">
            <v>1475</v>
          </cell>
          <cell r="E1395">
            <v>1395</v>
          </cell>
          <cell r="F1395">
            <v>1420.75</v>
          </cell>
          <cell r="G1395">
            <v>1420</v>
          </cell>
          <cell r="H1395">
            <v>1489.05</v>
          </cell>
          <cell r="I1395">
            <v>284895</v>
          </cell>
          <cell r="J1395">
            <v>408993894.35000002</v>
          </cell>
          <cell r="K1395">
            <v>44616</v>
          </cell>
          <cell r="L1395">
            <v>28018</v>
          </cell>
        </row>
        <row r="1396">
          <cell r="A1396" t="str">
            <v>RPGLIFE</v>
          </cell>
          <cell r="B1396" t="str">
            <v>EQ</v>
          </cell>
          <cell r="C1396">
            <v>482</v>
          </cell>
          <cell r="D1396">
            <v>499.9</v>
          </cell>
          <cell r="E1396">
            <v>482</v>
          </cell>
          <cell r="F1396">
            <v>486.1</v>
          </cell>
          <cell r="G1396">
            <v>488.1</v>
          </cell>
          <cell r="H1396">
            <v>499.35</v>
          </cell>
          <cell r="I1396">
            <v>40393</v>
          </cell>
          <cell r="J1396">
            <v>19820974.800000001</v>
          </cell>
          <cell r="K1396">
            <v>44616</v>
          </cell>
          <cell r="L1396">
            <v>2041</v>
          </cell>
        </row>
        <row r="1397">
          <cell r="A1397" t="str">
            <v>RPOWER</v>
          </cell>
          <cell r="B1397" t="str">
            <v>EQ</v>
          </cell>
          <cell r="C1397">
            <v>12.9</v>
          </cell>
          <cell r="D1397">
            <v>13.1</v>
          </cell>
          <cell r="E1397">
            <v>12.9</v>
          </cell>
          <cell r="F1397">
            <v>12.9</v>
          </cell>
          <cell r="G1397">
            <v>12.9</v>
          </cell>
          <cell r="H1397">
            <v>13.55</v>
          </cell>
          <cell r="I1397">
            <v>23689825</v>
          </cell>
          <cell r="J1397">
            <v>306010937.39999998</v>
          </cell>
          <cell r="K1397">
            <v>44616</v>
          </cell>
          <cell r="L1397">
            <v>23534</v>
          </cell>
        </row>
        <row r="1398">
          <cell r="A1398" t="str">
            <v>RPPINFRA</v>
          </cell>
          <cell r="B1398" t="str">
            <v>EQ</v>
          </cell>
          <cell r="C1398">
            <v>46.05</v>
          </cell>
          <cell r="D1398">
            <v>46.5</v>
          </cell>
          <cell r="E1398">
            <v>43.5</v>
          </cell>
          <cell r="F1398">
            <v>43.8</v>
          </cell>
          <cell r="G1398">
            <v>44.1</v>
          </cell>
          <cell r="H1398">
            <v>48.6</v>
          </cell>
          <cell r="I1398">
            <v>192071</v>
          </cell>
          <cell r="J1398">
            <v>8670248.6500000004</v>
          </cell>
          <cell r="K1398">
            <v>44616</v>
          </cell>
          <cell r="L1398">
            <v>2818</v>
          </cell>
        </row>
        <row r="1399">
          <cell r="A1399" t="str">
            <v>RPPL</v>
          </cell>
          <cell r="B1399" t="str">
            <v>EQ</v>
          </cell>
          <cell r="C1399">
            <v>160.5</v>
          </cell>
          <cell r="D1399">
            <v>166.65</v>
          </cell>
          <cell r="E1399">
            <v>152.05000000000001</v>
          </cell>
          <cell r="F1399">
            <v>156.30000000000001</v>
          </cell>
          <cell r="G1399">
            <v>155.25</v>
          </cell>
          <cell r="H1399">
            <v>173.1</v>
          </cell>
          <cell r="I1399">
            <v>47212</v>
          </cell>
          <cell r="J1399">
            <v>7533960.0999999996</v>
          </cell>
          <cell r="K1399">
            <v>44616</v>
          </cell>
          <cell r="L1399">
            <v>1244</v>
          </cell>
        </row>
        <row r="1400">
          <cell r="A1400" t="str">
            <v>RPSGVENT</v>
          </cell>
          <cell r="B1400" t="str">
            <v>EQ</v>
          </cell>
          <cell r="C1400">
            <v>604</v>
          </cell>
          <cell r="D1400">
            <v>604</v>
          </cell>
          <cell r="E1400">
            <v>562.25</v>
          </cell>
          <cell r="F1400">
            <v>564.85</v>
          </cell>
          <cell r="G1400">
            <v>575</v>
          </cell>
          <cell r="H1400">
            <v>614.6</v>
          </cell>
          <cell r="I1400">
            <v>62817</v>
          </cell>
          <cell r="J1400">
            <v>36412872.200000003</v>
          </cell>
          <cell r="K1400">
            <v>44616</v>
          </cell>
          <cell r="L1400">
            <v>5709</v>
          </cell>
        </row>
        <row r="1401">
          <cell r="A1401" t="str">
            <v>RSSOFTWARE</v>
          </cell>
          <cell r="B1401" t="str">
            <v>EQ</v>
          </cell>
          <cell r="C1401">
            <v>32</v>
          </cell>
          <cell r="D1401">
            <v>34.299999999999997</v>
          </cell>
          <cell r="E1401">
            <v>30.55</v>
          </cell>
          <cell r="F1401">
            <v>30.55</v>
          </cell>
          <cell r="G1401">
            <v>30.55</v>
          </cell>
          <cell r="H1401">
            <v>33.9</v>
          </cell>
          <cell r="I1401">
            <v>111054</v>
          </cell>
          <cell r="J1401">
            <v>3536691.75</v>
          </cell>
          <cell r="K1401">
            <v>44616</v>
          </cell>
          <cell r="L1401">
            <v>1032</v>
          </cell>
        </row>
        <row r="1402">
          <cell r="A1402" t="str">
            <v>RSWM</v>
          </cell>
          <cell r="B1402" t="str">
            <v>EQ</v>
          </cell>
          <cell r="C1402">
            <v>410</v>
          </cell>
          <cell r="D1402">
            <v>413.05</v>
          </cell>
          <cell r="E1402">
            <v>380.1</v>
          </cell>
          <cell r="F1402">
            <v>387.4</v>
          </cell>
          <cell r="G1402">
            <v>381.55</v>
          </cell>
          <cell r="H1402">
            <v>424.8</v>
          </cell>
          <cell r="I1402">
            <v>93300</v>
          </cell>
          <cell r="J1402">
            <v>37369233</v>
          </cell>
          <cell r="K1402">
            <v>44616</v>
          </cell>
          <cell r="L1402">
            <v>5498</v>
          </cell>
        </row>
        <row r="1403">
          <cell r="A1403" t="str">
            <v>RSYSTEMS</v>
          </cell>
          <cell r="B1403" t="str">
            <v>EQ</v>
          </cell>
          <cell r="C1403">
            <v>204.75</v>
          </cell>
          <cell r="D1403">
            <v>218.95</v>
          </cell>
          <cell r="E1403">
            <v>200</v>
          </cell>
          <cell r="F1403">
            <v>214</v>
          </cell>
          <cell r="G1403">
            <v>214.95</v>
          </cell>
          <cell r="H1403">
            <v>218.7</v>
          </cell>
          <cell r="I1403">
            <v>220245</v>
          </cell>
          <cell r="J1403">
            <v>46721439.950000003</v>
          </cell>
          <cell r="K1403">
            <v>44616</v>
          </cell>
          <cell r="L1403">
            <v>12430</v>
          </cell>
        </row>
        <row r="1404">
          <cell r="A1404" t="str">
            <v>RTNINDIA</v>
          </cell>
          <cell r="B1404" t="str">
            <v>EQ</v>
          </cell>
          <cell r="C1404">
            <v>42.5</v>
          </cell>
          <cell r="D1404">
            <v>43</v>
          </cell>
          <cell r="E1404">
            <v>40.25</v>
          </cell>
          <cell r="F1404">
            <v>40.25</v>
          </cell>
          <cell r="G1404">
            <v>40.25</v>
          </cell>
          <cell r="H1404">
            <v>44.7</v>
          </cell>
          <cell r="I1404">
            <v>2555310</v>
          </cell>
          <cell r="J1404">
            <v>105161492.59999999</v>
          </cell>
          <cell r="K1404">
            <v>44616</v>
          </cell>
          <cell r="L1404">
            <v>13958</v>
          </cell>
        </row>
        <row r="1405">
          <cell r="A1405" t="str">
            <v>RTNPOWER</v>
          </cell>
          <cell r="B1405" t="str">
            <v>BE</v>
          </cell>
          <cell r="C1405">
            <v>5.25</v>
          </cell>
          <cell r="D1405">
            <v>5.25</v>
          </cell>
          <cell r="E1405">
            <v>5.25</v>
          </cell>
          <cell r="F1405">
            <v>5.25</v>
          </cell>
          <cell r="G1405">
            <v>5.25</v>
          </cell>
          <cell r="H1405">
            <v>5.5</v>
          </cell>
          <cell r="I1405">
            <v>2415354</v>
          </cell>
          <cell r="J1405">
            <v>12680608.5</v>
          </cell>
          <cell r="K1405">
            <v>44616</v>
          </cell>
          <cell r="L1405">
            <v>7702</v>
          </cell>
        </row>
        <row r="1406">
          <cell r="A1406" t="str">
            <v>RUBYMILLS</v>
          </cell>
          <cell r="B1406" t="str">
            <v>EQ</v>
          </cell>
          <cell r="C1406">
            <v>323</v>
          </cell>
          <cell r="D1406">
            <v>340</v>
          </cell>
          <cell r="E1406">
            <v>307.2</v>
          </cell>
          <cell r="F1406">
            <v>308.5</v>
          </cell>
          <cell r="G1406">
            <v>307.3</v>
          </cell>
          <cell r="H1406">
            <v>341.45</v>
          </cell>
          <cell r="I1406">
            <v>24105</v>
          </cell>
          <cell r="J1406">
            <v>7631573.4000000004</v>
          </cell>
          <cell r="K1406">
            <v>44616</v>
          </cell>
          <cell r="L1406">
            <v>1750</v>
          </cell>
        </row>
        <row r="1407">
          <cell r="A1407" t="str">
            <v>RUCHI</v>
          </cell>
          <cell r="B1407" t="str">
            <v>EQ</v>
          </cell>
          <cell r="C1407">
            <v>807</v>
          </cell>
          <cell r="D1407">
            <v>807</v>
          </cell>
          <cell r="E1407">
            <v>711</v>
          </cell>
          <cell r="F1407">
            <v>759</v>
          </cell>
          <cell r="G1407">
            <v>758.65</v>
          </cell>
          <cell r="H1407">
            <v>823.8</v>
          </cell>
          <cell r="I1407">
            <v>39939</v>
          </cell>
          <cell r="J1407">
            <v>30906971</v>
          </cell>
          <cell r="K1407">
            <v>44616</v>
          </cell>
          <cell r="L1407">
            <v>5348</v>
          </cell>
        </row>
        <row r="1408">
          <cell r="A1408" t="str">
            <v>RUCHINFRA</v>
          </cell>
          <cell r="B1408" t="str">
            <v>BE</v>
          </cell>
          <cell r="C1408">
            <v>8.1</v>
          </cell>
          <cell r="D1408">
            <v>8.1</v>
          </cell>
          <cell r="E1408">
            <v>8.1</v>
          </cell>
          <cell r="F1408">
            <v>8.1</v>
          </cell>
          <cell r="G1408">
            <v>8.1</v>
          </cell>
          <cell r="H1408">
            <v>8.5</v>
          </cell>
          <cell r="I1408">
            <v>42927</v>
          </cell>
          <cell r="J1408">
            <v>347708.7</v>
          </cell>
          <cell r="K1408">
            <v>44616</v>
          </cell>
          <cell r="L1408">
            <v>205</v>
          </cell>
        </row>
        <row r="1409">
          <cell r="A1409" t="str">
            <v>RUCHIRA</v>
          </cell>
          <cell r="B1409" t="str">
            <v>EQ</v>
          </cell>
          <cell r="C1409">
            <v>75.599999999999994</v>
          </cell>
          <cell r="D1409">
            <v>77.5</v>
          </cell>
          <cell r="E1409">
            <v>69.7</v>
          </cell>
          <cell r="F1409">
            <v>70.400000000000006</v>
          </cell>
          <cell r="G1409">
            <v>70.400000000000006</v>
          </cell>
          <cell r="H1409">
            <v>79.099999999999994</v>
          </cell>
          <cell r="I1409">
            <v>108127</v>
          </cell>
          <cell r="J1409">
            <v>7895233.5499999998</v>
          </cell>
          <cell r="K1409">
            <v>44616</v>
          </cell>
          <cell r="L1409">
            <v>2351</v>
          </cell>
        </row>
        <row r="1410">
          <cell r="A1410" t="str">
            <v>RUPA</v>
          </cell>
          <cell r="B1410" t="str">
            <v>EQ</v>
          </cell>
          <cell r="C1410">
            <v>444</v>
          </cell>
          <cell r="D1410">
            <v>457.85</v>
          </cell>
          <cell r="E1410">
            <v>435</v>
          </cell>
          <cell r="F1410">
            <v>444.8</v>
          </cell>
          <cell r="G1410">
            <v>443</v>
          </cell>
          <cell r="H1410">
            <v>467.65</v>
          </cell>
          <cell r="I1410">
            <v>693241</v>
          </cell>
          <cell r="J1410">
            <v>308530187.35000002</v>
          </cell>
          <cell r="K1410">
            <v>44616</v>
          </cell>
          <cell r="L1410">
            <v>20398</v>
          </cell>
        </row>
        <row r="1411">
          <cell r="A1411" t="str">
            <v>RUSHIL</v>
          </cell>
          <cell r="B1411" t="str">
            <v>EQ</v>
          </cell>
          <cell r="C1411">
            <v>363.3</v>
          </cell>
          <cell r="D1411">
            <v>378.45</v>
          </cell>
          <cell r="E1411">
            <v>342.5</v>
          </cell>
          <cell r="F1411">
            <v>346.1</v>
          </cell>
          <cell r="G1411">
            <v>349.6</v>
          </cell>
          <cell r="H1411">
            <v>380.3</v>
          </cell>
          <cell r="I1411">
            <v>79683</v>
          </cell>
          <cell r="J1411">
            <v>28296108.300000001</v>
          </cell>
          <cell r="K1411">
            <v>44616</v>
          </cell>
          <cell r="L1411">
            <v>3109</v>
          </cell>
        </row>
        <row r="1412">
          <cell r="A1412" t="str">
            <v>RVHL</v>
          </cell>
          <cell r="B1412" t="str">
            <v>EQ</v>
          </cell>
          <cell r="C1412">
            <v>21.75</v>
          </cell>
          <cell r="D1412">
            <v>23.65</v>
          </cell>
          <cell r="E1412">
            <v>21.15</v>
          </cell>
          <cell r="F1412">
            <v>21.15</v>
          </cell>
          <cell r="G1412">
            <v>21.15</v>
          </cell>
          <cell r="H1412">
            <v>23.45</v>
          </cell>
          <cell r="I1412">
            <v>57259</v>
          </cell>
          <cell r="J1412">
            <v>1241281.8</v>
          </cell>
          <cell r="K1412">
            <v>44616</v>
          </cell>
          <cell r="L1412">
            <v>238</v>
          </cell>
        </row>
        <row r="1413">
          <cell r="A1413" t="str">
            <v>RVNL</v>
          </cell>
          <cell r="B1413" t="str">
            <v>EQ</v>
          </cell>
          <cell r="C1413">
            <v>30.5</v>
          </cell>
          <cell r="D1413">
            <v>31.05</v>
          </cell>
          <cell r="E1413">
            <v>29</v>
          </cell>
          <cell r="F1413">
            <v>29.2</v>
          </cell>
          <cell r="G1413">
            <v>29.7</v>
          </cell>
          <cell r="H1413">
            <v>31.7</v>
          </cell>
          <cell r="I1413">
            <v>5444317</v>
          </cell>
          <cell r="J1413">
            <v>162719698.40000001</v>
          </cell>
          <cell r="K1413">
            <v>44616</v>
          </cell>
          <cell r="L1413">
            <v>27523</v>
          </cell>
        </row>
        <row r="1414">
          <cell r="A1414" t="str">
            <v>S&amp;SPOWER</v>
          </cell>
          <cell r="B1414" t="str">
            <v>BE</v>
          </cell>
          <cell r="C1414">
            <v>22.35</v>
          </cell>
          <cell r="D1414">
            <v>22.35</v>
          </cell>
          <cell r="E1414">
            <v>21.25</v>
          </cell>
          <cell r="F1414">
            <v>21.25</v>
          </cell>
          <cell r="G1414">
            <v>21.25</v>
          </cell>
          <cell r="H1414">
            <v>22.35</v>
          </cell>
          <cell r="I1414">
            <v>205</v>
          </cell>
          <cell r="J1414">
            <v>4466.25</v>
          </cell>
          <cell r="K1414">
            <v>44616</v>
          </cell>
          <cell r="L1414">
            <v>5</v>
          </cell>
        </row>
        <row r="1415">
          <cell r="A1415" t="str">
            <v>SADBHAV</v>
          </cell>
          <cell r="B1415" t="str">
            <v>EQ</v>
          </cell>
          <cell r="C1415">
            <v>30</v>
          </cell>
          <cell r="D1415">
            <v>30.5</v>
          </cell>
          <cell r="E1415">
            <v>28.1</v>
          </cell>
          <cell r="F1415">
            <v>28.55</v>
          </cell>
          <cell r="G1415">
            <v>28.95</v>
          </cell>
          <cell r="H1415">
            <v>31.95</v>
          </cell>
          <cell r="I1415">
            <v>910979</v>
          </cell>
          <cell r="J1415">
            <v>26747830.800000001</v>
          </cell>
          <cell r="K1415">
            <v>44616</v>
          </cell>
          <cell r="L1415">
            <v>6160</v>
          </cell>
        </row>
        <row r="1416">
          <cell r="A1416" t="str">
            <v>SADBHIN</v>
          </cell>
          <cell r="B1416" t="str">
            <v>EQ</v>
          </cell>
          <cell r="C1416">
            <v>9.6</v>
          </cell>
          <cell r="D1416">
            <v>10.3</v>
          </cell>
          <cell r="E1416">
            <v>9.6</v>
          </cell>
          <cell r="F1416">
            <v>9.6999999999999993</v>
          </cell>
          <cell r="G1416">
            <v>9.8000000000000007</v>
          </cell>
          <cell r="H1416">
            <v>10.65</v>
          </cell>
          <cell r="I1416">
            <v>1676530</v>
          </cell>
          <cell r="J1416">
            <v>16450341.300000001</v>
          </cell>
          <cell r="K1416">
            <v>44616</v>
          </cell>
          <cell r="L1416">
            <v>2794</v>
          </cell>
        </row>
        <row r="1417">
          <cell r="A1417" t="str">
            <v>SAFARI</v>
          </cell>
          <cell r="B1417" t="str">
            <v>EQ</v>
          </cell>
          <cell r="C1417">
            <v>830</v>
          </cell>
          <cell r="D1417">
            <v>859.55</v>
          </cell>
          <cell r="E1417">
            <v>790.4</v>
          </cell>
          <cell r="F1417">
            <v>829.8</v>
          </cell>
          <cell r="G1417">
            <v>818.25</v>
          </cell>
          <cell r="H1417">
            <v>845.95</v>
          </cell>
          <cell r="I1417">
            <v>15492</v>
          </cell>
          <cell r="J1417">
            <v>12897854</v>
          </cell>
          <cell r="K1417">
            <v>44616</v>
          </cell>
          <cell r="L1417">
            <v>2354</v>
          </cell>
        </row>
        <row r="1418">
          <cell r="A1418" t="str">
            <v>SAGARDEEP</v>
          </cell>
          <cell r="B1418" t="str">
            <v>BE</v>
          </cell>
          <cell r="C1418">
            <v>62.1</v>
          </cell>
          <cell r="D1418">
            <v>62.1</v>
          </cell>
          <cell r="E1418">
            <v>62.1</v>
          </cell>
          <cell r="F1418">
            <v>62.1</v>
          </cell>
          <cell r="G1418">
            <v>62.1</v>
          </cell>
          <cell r="H1418">
            <v>65.349999999999994</v>
          </cell>
          <cell r="I1418">
            <v>9533</v>
          </cell>
          <cell r="J1418">
            <v>591999.30000000005</v>
          </cell>
          <cell r="K1418">
            <v>44616</v>
          </cell>
          <cell r="L1418">
            <v>199</v>
          </cell>
        </row>
        <row r="1419">
          <cell r="A1419" t="str">
            <v>SAGCEM</v>
          </cell>
          <cell r="B1419" t="str">
            <v>EQ</v>
          </cell>
          <cell r="C1419">
            <v>239.95</v>
          </cell>
          <cell r="D1419">
            <v>240</v>
          </cell>
          <cell r="E1419">
            <v>228</v>
          </cell>
          <cell r="F1419">
            <v>228.8</v>
          </cell>
          <cell r="G1419">
            <v>229</v>
          </cell>
          <cell r="H1419">
            <v>239.2</v>
          </cell>
          <cell r="I1419">
            <v>58761</v>
          </cell>
          <cell r="J1419">
            <v>13554987.449999999</v>
          </cell>
          <cell r="K1419">
            <v>44616</v>
          </cell>
          <cell r="L1419">
            <v>2924</v>
          </cell>
        </row>
        <row r="1420">
          <cell r="A1420" t="str">
            <v>SAIL</v>
          </cell>
          <cell r="B1420" t="str">
            <v>EQ</v>
          </cell>
          <cell r="C1420">
            <v>90</v>
          </cell>
          <cell r="D1420">
            <v>91.95</v>
          </cell>
          <cell r="E1420">
            <v>84.35</v>
          </cell>
          <cell r="F1420">
            <v>85</v>
          </cell>
          <cell r="G1420">
            <v>85.2</v>
          </cell>
          <cell r="H1420">
            <v>94.9</v>
          </cell>
          <cell r="I1420">
            <v>71704145</v>
          </cell>
          <cell r="J1420">
            <v>6310944259.5500002</v>
          </cell>
          <cell r="K1420">
            <v>44616</v>
          </cell>
          <cell r="L1420">
            <v>232437</v>
          </cell>
        </row>
        <row r="1421">
          <cell r="A1421" t="str">
            <v>SAKAR</v>
          </cell>
          <cell r="B1421" t="str">
            <v>EQ</v>
          </cell>
          <cell r="C1421">
            <v>112</v>
          </cell>
          <cell r="D1421">
            <v>115.95</v>
          </cell>
          <cell r="E1421">
            <v>104.1</v>
          </cell>
          <cell r="F1421">
            <v>106.6</v>
          </cell>
          <cell r="G1421">
            <v>107</v>
          </cell>
          <cell r="H1421">
            <v>115.3</v>
          </cell>
          <cell r="I1421">
            <v>28742</v>
          </cell>
          <cell r="J1421">
            <v>3128955.55</v>
          </cell>
          <cell r="K1421">
            <v>44616</v>
          </cell>
          <cell r="L1421">
            <v>585</v>
          </cell>
        </row>
        <row r="1422">
          <cell r="A1422" t="str">
            <v>SAKHTISUG</v>
          </cell>
          <cell r="B1422" t="str">
            <v>BE</v>
          </cell>
          <cell r="C1422">
            <v>13.8</v>
          </cell>
          <cell r="D1422">
            <v>14.7</v>
          </cell>
          <cell r="E1422">
            <v>13.8</v>
          </cell>
          <cell r="F1422">
            <v>13.8</v>
          </cell>
          <cell r="G1422">
            <v>13.8</v>
          </cell>
          <cell r="H1422">
            <v>14.5</v>
          </cell>
          <cell r="I1422">
            <v>113760</v>
          </cell>
          <cell r="J1422">
            <v>1585167.95</v>
          </cell>
          <cell r="K1422">
            <v>44616</v>
          </cell>
          <cell r="L1422">
            <v>338</v>
          </cell>
        </row>
        <row r="1423">
          <cell r="A1423" t="str">
            <v>SAKSOFT</v>
          </cell>
          <cell r="B1423" t="str">
            <v>EQ</v>
          </cell>
          <cell r="C1423">
            <v>850</v>
          </cell>
          <cell r="D1423">
            <v>855.15</v>
          </cell>
          <cell r="E1423">
            <v>775</v>
          </cell>
          <cell r="F1423">
            <v>788</v>
          </cell>
          <cell r="G1423">
            <v>820</v>
          </cell>
          <cell r="H1423">
            <v>872.6</v>
          </cell>
          <cell r="I1423">
            <v>49237</v>
          </cell>
          <cell r="J1423">
            <v>40204132.350000001</v>
          </cell>
          <cell r="K1423">
            <v>44616</v>
          </cell>
          <cell r="L1423">
            <v>7024</v>
          </cell>
        </row>
        <row r="1424">
          <cell r="A1424" t="str">
            <v>SAKUMA</v>
          </cell>
          <cell r="B1424" t="str">
            <v>EQ</v>
          </cell>
          <cell r="C1424">
            <v>10.85</v>
          </cell>
          <cell r="D1424">
            <v>11.5</v>
          </cell>
          <cell r="E1424">
            <v>10.55</v>
          </cell>
          <cell r="F1424">
            <v>10.55</v>
          </cell>
          <cell r="G1424">
            <v>10.55</v>
          </cell>
          <cell r="H1424">
            <v>11.7</v>
          </cell>
          <cell r="I1424">
            <v>637397</v>
          </cell>
          <cell r="J1424">
            <v>6927098.5999999996</v>
          </cell>
          <cell r="K1424">
            <v>44616</v>
          </cell>
          <cell r="L1424">
            <v>1235</v>
          </cell>
        </row>
        <row r="1425">
          <cell r="A1425" t="str">
            <v>SALASAR</v>
          </cell>
          <cell r="B1425" t="str">
            <v>EQ</v>
          </cell>
          <cell r="C1425">
            <v>244</v>
          </cell>
          <cell r="D1425">
            <v>255</v>
          </cell>
          <cell r="E1425">
            <v>226.2</v>
          </cell>
          <cell r="F1425">
            <v>230.8</v>
          </cell>
          <cell r="G1425">
            <v>232</v>
          </cell>
          <cell r="H1425">
            <v>260.8</v>
          </cell>
          <cell r="I1425">
            <v>124316</v>
          </cell>
          <cell r="J1425">
            <v>29798008.25</v>
          </cell>
          <cell r="K1425">
            <v>44616</v>
          </cell>
          <cell r="L1425">
            <v>4733</v>
          </cell>
        </row>
        <row r="1426">
          <cell r="A1426" t="str">
            <v>SALONA</v>
          </cell>
          <cell r="B1426" t="str">
            <v>EQ</v>
          </cell>
          <cell r="C1426">
            <v>226</v>
          </cell>
          <cell r="D1426">
            <v>233</v>
          </cell>
          <cell r="E1426">
            <v>209.5</v>
          </cell>
          <cell r="F1426">
            <v>212.05</v>
          </cell>
          <cell r="G1426">
            <v>213.7</v>
          </cell>
          <cell r="H1426">
            <v>247.45</v>
          </cell>
          <cell r="I1426">
            <v>86591</v>
          </cell>
          <cell r="J1426">
            <v>19019493.399999999</v>
          </cell>
          <cell r="K1426">
            <v>44616</v>
          </cell>
          <cell r="L1426">
            <v>3734</v>
          </cell>
        </row>
        <row r="1427">
          <cell r="A1427" t="str">
            <v>SALSTEEL</v>
          </cell>
          <cell r="B1427" t="str">
            <v>EQ</v>
          </cell>
          <cell r="C1427">
            <v>9.8000000000000007</v>
          </cell>
          <cell r="D1427">
            <v>9.9</v>
          </cell>
          <cell r="E1427">
            <v>9.8000000000000007</v>
          </cell>
          <cell r="F1427">
            <v>9.8000000000000007</v>
          </cell>
          <cell r="G1427">
            <v>9.8000000000000007</v>
          </cell>
          <cell r="H1427">
            <v>10.3</v>
          </cell>
          <cell r="I1427">
            <v>118398</v>
          </cell>
          <cell r="J1427">
            <v>1160570.8999999999</v>
          </cell>
          <cell r="K1427">
            <v>44616</v>
          </cell>
          <cell r="L1427">
            <v>447</v>
          </cell>
        </row>
        <row r="1428">
          <cell r="A1428" t="str">
            <v>SALZERELEC</v>
          </cell>
          <cell r="B1428" t="str">
            <v>EQ</v>
          </cell>
          <cell r="C1428">
            <v>158.69999999999999</v>
          </cell>
          <cell r="D1428">
            <v>158.69999999999999</v>
          </cell>
          <cell r="E1428">
            <v>149.1</v>
          </cell>
          <cell r="F1428">
            <v>150.85</v>
          </cell>
          <cell r="G1428">
            <v>149.85</v>
          </cell>
          <cell r="H1428">
            <v>162.69999999999999</v>
          </cell>
          <cell r="I1428">
            <v>126394</v>
          </cell>
          <cell r="J1428">
            <v>19570572.800000001</v>
          </cell>
          <cell r="K1428">
            <v>44616</v>
          </cell>
          <cell r="L1428">
            <v>4487</v>
          </cell>
        </row>
        <row r="1429">
          <cell r="A1429" t="str">
            <v>SAMBHAAV</v>
          </cell>
          <cell r="B1429" t="str">
            <v>BE</v>
          </cell>
          <cell r="C1429">
            <v>4.0999999999999996</v>
          </cell>
          <cell r="D1429">
            <v>4.0999999999999996</v>
          </cell>
          <cell r="E1429">
            <v>3.95</v>
          </cell>
          <cell r="F1429">
            <v>3.95</v>
          </cell>
          <cell r="G1429">
            <v>3.95</v>
          </cell>
          <cell r="H1429">
            <v>4.1500000000000004</v>
          </cell>
          <cell r="I1429">
            <v>13543</v>
          </cell>
          <cell r="J1429">
            <v>53881.3</v>
          </cell>
          <cell r="K1429">
            <v>44616</v>
          </cell>
          <cell r="L1429">
            <v>101</v>
          </cell>
        </row>
        <row r="1430">
          <cell r="A1430" t="str">
            <v>SANCO</v>
          </cell>
          <cell r="B1430" t="str">
            <v>BE</v>
          </cell>
          <cell r="C1430">
            <v>12.65</v>
          </cell>
          <cell r="D1430">
            <v>13.15</v>
          </cell>
          <cell r="E1430">
            <v>12.05</v>
          </cell>
          <cell r="F1430">
            <v>12.05</v>
          </cell>
          <cell r="G1430">
            <v>12.05</v>
          </cell>
          <cell r="H1430">
            <v>12.65</v>
          </cell>
          <cell r="I1430">
            <v>21500</v>
          </cell>
          <cell r="J1430">
            <v>260669.4</v>
          </cell>
          <cell r="K1430">
            <v>44616</v>
          </cell>
          <cell r="L1430">
            <v>117</v>
          </cell>
        </row>
        <row r="1431">
          <cell r="A1431" t="str">
            <v>SANDESH</v>
          </cell>
          <cell r="B1431" t="str">
            <v>EQ</v>
          </cell>
          <cell r="C1431">
            <v>682.35</v>
          </cell>
          <cell r="D1431">
            <v>699</v>
          </cell>
          <cell r="E1431">
            <v>650</v>
          </cell>
          <cell r="F1431">
            <v>653.75</v>
          </cell>
          <cell r="G1431">
            <v>660</v>
          </cell>
          <cell r="H1431">
            <v>697.95</v>
          </cell>
          <cell r="I1431">
            <v>3572</v>
          </cell>
          <cell r="J1431">
            <v>2380615.9</v>
          </cell>
          <cell r="K1431">
            <v>44616</v>
          </cell>
          <cell r="L1431">
            <v>141</v>
          </cell>
        </row>
        <row r="1432">
          <cell r="A1432" t="str">
            <v>SANDHAR</v>
          </cell>
          <cell r="B1432" t="str">
            <v>EQ</v>
          </cell>
          <cell r="C1432">
            <v>225</v>
          </cell>
          <cell r="D1432">
            <v>225.85</v>
          </cell>
          <cell r="E1432">
            <v>210.05</v>
          </cell>
          <cell r="F1432">
            <v>217.45</v>
          </cell>
          <cell r="G1432">
            <v>219.8</v>
          </cell>
          <cell r="H1432">
            <v>229.65</v>
          </cell>
          <cell r="I1432">
            <v>58995</v>
          </cell>
          <cell r="J1432">
            <v>12877085.4</v>
          </cell>
          <cell r="K1432">
            <v>44616</v>
          </cell>
          <cell r="L1432">
            <v>3006</v>
          </cell>
        </row>
        <row r="1433">
          <cell r="A1433" t="str">
            <v>SANGAMIND</v>
          </cell>
          <cell r="B1433" t="str">
            <v>EQ</v>
          </cell>
          <cell r="C1433">
            <v>303.60000000000002</v>
          </cell>
          <cell r="D1433">
            <v>310</v>
          </cell>
          <cell r="E1433">
            <v>272.85000000000002</v>
          </cell>
          <cell r="F1433">
            <v>289.89999999999998</v>
          </cell>
          <cell r="G1433">
            <v>285.60000000000002</v>
          </cell>
          <cell r="H1433">
            <v>318.85000000000002</v>
          </cell>
          <cell r="I1433">
            <v>34495</v>
          </cell>
          <cell r="J1433">
            <v>10280053.65</v>
          </cell>
          <cell r="K1433">
            <v>44616</v>
          </cell>
          <cell r="L1433">
            <v>1873</v>
          </cell>
        </row>
        <row r="1434">
          <cell r="A1434" t="str">
            <v>SANGHIIND</v>
          </cell>
          <cell r="B1434" t="str">
            <v>EQ</v>
          </cell>
          <cell r="C1434">
            <v>44</v>
          </cell>
          <cell r="D1434">
            <v>46.7</v>
          </cell>
          <cell r="E1434">
            <v>40.049999999999997</v>
          </cell>
          <cell r="F1434">
            <v>41.7</v>
          </cell>
          <cell r="G1434">
            <v>43.55</v>
          </cell>
          <cell r="H1434">
            <v>48.4</v>
          </cell>
          <cell r="I1434">
            <v>1210495</v>
          </cell>
          <cell r="J1434">
            <v>52700171.200000003</v>
          </cell>
          <cell r="K1434">
            <v>44616</v>
          </cell>
          <cell r="L1434">
            <v>7644</v>
          </cell>
        </row>
        <row r="1435">
          <cell r="A1435" t="str">
            <v>SANGHVIMOV</v>
          </cell>
          <cell r="B1435" t="str">
            <v>EQ</v>
          </cell>
          <cell r="C1435">
            <v>182.9</v>
          </cell>
          <cell r="D1435">
            <v>190.05</v>
          </cell>
          <cell r="E1435">
            <v>175</v>
          </cell>
          <cell r="F1435">
            <v>179.4</v>
          </cell>
          <cell r="G1435">
            <v>179.55</v>
          </cell>
          <cell r="H1435">
            <v>196.4</v>
          </cell>
          <cell r="I1435">
            <v>172208</v>
          </cell>
          <cell r="J1435">
            <v>31759661</v>
          </cell>
          <cell r="K1435">
            <v>44616</v>
          </cell>
          <cell r="L1435">
            <v>6154</v>
          </cell>
        </row>
        <row r="1436">
          <cell r="A1436" t="str">
            <v>SANGINITA</v>
          </cell>
          <cell r="B1436" t="str">
            <v>EQ</v>
          </cell>
          <cell r="C1436">
            <v>21.65</v>
          </cell>
          <cell r="D1436">
            <v>23.45</v>
          </cell>
          <cell r="E1436">
            <v>21.2</v>
          </cell>
          <cell r="F1436">
            <v>21.3</v>
          </cell>
          <cell r="G1436">
            <v>21.2</v>
          </cell>
          <cell r="H1436">
            <v>23.55</v>
          </cell>
          <cell r="I1436">
            <v>48088</v>
          </cell>
          <cell r="J1436">
            <v>1049746.25</v>
          </cell>
          <cell r="K1436">
            <v>44616</v>
          </cell>
          <cell r="L1436">
            <v>391</v>
          </cell>
        </row>
        <row r="1437">
          <cell r="A1437" t="str">
            <v>SANOFI</v>
          </cell>
          <cell r="B1437" t="str">
            <v>EQ</v>
          </cell>
          <cell r="C1437">
            <v>7225</v>
          </cell>
          <cell r="D1437">
            <v>7375</v>
          </cell>
          <cell r="E1437">
            <v>7145</v>
          </cell>
          <cell r="F1437">
            <v>7171.1</v>
          </cell>
          <cell r="G1437">
            <v>7150</v>
          </cell>
          <cell r="H1437">
            <v>7280.4</v>
          </cell>
          <cell r="I1437">
            <v>43551</v>
          </cell>
          <cell r="J1437">
            <v>316246039.89999998</v>
          </cell>
          <cell r="K1437">
            <v>44616</v>
          </cell>
          <cell r="L1437">
            <v>9075</v>
          </cell>
        </row>
        <row r="1438">
          <cell r="A1438" t="str">
            <v>SANSERA</v>
          </cell>
          <cell r="B1438" t="str">
            <v>EQ</v>
          </cell>
          <cell r="C1438">
            <v>642</v>
          </cell>
          <cell r="D1438">
            <v>668.95</v>
          </cell>
          <cell r="E1438">
            <v>615</v>
          </cell>
          <cell r="F1438">
            <v>662.7</v>
          </cell>
          <cell r="G1438">
            <v>652</v>
          </cell>
          <cell r="H1438">
            <v>645.9</v>
          </cell>
          <cell r="I1438">
            <v>81205</v>
          </cell>
          <cell r="J1438">
            <v>52043939.149999999</v>
          </cell>
          <cell r="K1438">
            <v>44616</v>
          </cell>
          <cell r="L1438">
            <v>10041</v>
          </cell>
        </row>
        <row r="1439">
          <cell r="A1439" t="str">
            <v>SAPPHIRE</v>
          </cell>
          <cell r="B1439" t="str">
            <v>EQ</v>
          </cell>
          <cell r="C1439">
            <v>1300</v>
          </cell>
          <cell r="D1439">
            <v>1317.05</v>
          </cell>
          <cell r="E1439">
            <v>1250.05</v>
          </cell>
          <cell r="F1439">
            <v>1278.5</v>
          </cell>
          <cell r="G1439">
            <v>1275</v>
          </cell>
          <cell r="H1439">
            <v>1356</v>
          </cell>
          <cell r="I1439">
            <v>249999</v>
          </cell>
          <cell r="J1439">
            <v>318179422.75</v>
          </cell>
          <cell r="K1439">
            <v>44616</v>
          </cell>
          <cell r="L1439">
            <v>17235</v>
          </cell>
        </row>
        <row r="1440">
          <cell r="A1440" t="str">
            <v>SARDAEN</v>
          </cell>
          <cell r="B1440" t="str">
            <v>EQ</v>
          </cell>
          <cell r="C1440">
            <v>750</v>
          </cell>
          <cell r="D1440">
            <v>783.9</v>
          </cell>
          <cell r="E1440">
            <v>727.05</v>
          </cell>
          <cell r="F1440">
            <v>765.35</v>
          </cell>
          <cell r="G1440">
            <v>750.85</v>
          </cell>
          <cell r="H1440">
            <v>785.95</v>
          </cell>
          <cell r="I1440">
            <v>68245</v>
          </cell>
          <cell r="J1440">
            <v>51577982.700000003</v>
          </cell>
          <cell r="K1440">
            <v>44616</v>
          </cell>
          <cell r="L1440">
            <v>6463</v>
          </cell>
        </row>
        <row r="1441">
          <cell r="A1441" t="str">
            <v>SAREGAMA</v>
          </cell>
          <cell r="B1441" t="str">
            <v>BE</v>
          </cell>
          <cell r="C1441">
            <v>3905.95</v>
          </cell>
          <cell r="D1441">
            <v>4049.9</v>
          </cell>
          <cell r="E1441">
            <v>3905.95</v>
          </cell>
          <cell r="F1441">
            <v>3905.95</v>
          </cell>
          <cell r="G1441">
            <v>3905.95</v>
          </cell>
          <cell r="H1441">
            <v>4111.5</v>
          </cell>
          <cell r="I1441">
            <v>15798</v>
          </cell>
          <cell r="J1441">
            <v>62053149.850000001</v>
          </cell>
          <cell r="K1441">
            <v>44616</v>
          </cell>
          <cell r="L1441">
            <v>3482</v>
          </cell>
        </row>
        <row r="1442">
          <cell r="A1442" t="str">
            <v>SARLAPOLY</v>
          </cell>
          <cell r="B1442" t="str">
            <v>EQ</v>
          </cell>
          <cell r="C1442">
            <v>55</v>
          </cell>
          <cell r="D1442">
            <v>56.55</v>
          </cell>
          <cell r="E1442">
            <v>53.3</v>
          </cell>
          <cell r="F1442">
            <v>54.35</v>
          </cell>
          <cell r="G1442">
            <v>54.45</v>
          </cell>
          <cell r="H1442">
            <v>59.7</v>
          </cell>
          <cell r="I1442">
            <v>330578</v>
          </cell>
          <cell r="J1442">
            <v>18226354</v>
          </cell>
          <cell r="K1442">
            <v>44616</v>
          </cell>
          <cell r="L1442">
            <v>3032</v>
          </cell>
        </row>
        <row r="1443">
          <cell r="A1443" t="str">
            <v>SASKEN</v>
          </cell>
          <cell r="B1443" t="str">
            <v>EQ</v>
          </cell>
          <cell r="C1443">
            <v>870</v>
          </cell>
          <cell r="D1443">
            <v>880.55</v>
          </cell>
          <cell r="E1443">
            <v>843</v>
          </cell>
          <cell r="F1443">
            <v>847.35</v>
          </cell>
          <cell r="G1443">
            <v>845.65</v>
          </cell>
          <cell r="H1443">
            <v>894.4</v>
          </cell>
          <cell r="I1443">
            <v>25704</v>
          </cell>
          <cell r="J1443">
            <v>22053545.050000001</v>
          </cell>
          <cell r="K1443">
            <v>44616</v>
          </cell>
          <cell r="L1443">
            <v>3196</v>
          </cell>
        </row>
        <row r="1444">
          <cell r="A1444" t="str">
            <v>SASTASUNDR</v>
          </cell>
          <cell r="B1444" t="str">
            <v>EQ</v>
          </cell>
          <cell r="C1444">
            <v>370</v>
          </cell>
          <cell r="D1444">
            <v>384.55</v>
          </cell>
          <cell r="E1444">
            <v>354.25</v>
          </cell>
          <cell r="F1444">
            <v>356.35</v>
          </cell>
          <cell r="G1444">
            <v>354.25</v>
          </cell>
          <cell r="H1444">
            <v>393.6</v>
          </cell>
          <cell r="I1444">
            <v>45090</v>
          </cell>
          <cell r="J1444">
            <v>16527422.5</v>
          </cell>
          <cell r="K1444">
            <v>44616</v>
          </cell>
          <cell r="L1444">
            <v>2131</v>
          </cell>
        </row>
        <row r="1445">
          <cell r="A1445" t="str">
            <v>SATIA</v>
          </cell>
          <cell r="B1445" t="str">
            <v>EQ</v>
          </cell>
          <cell r="C1445">
            <v>90.05</v>
          </cell>
          <cell r="D1445">
            <v>92.45</v>
          </cell>
          <cell r="E1445">
            <v>87</v>
          </cell>
          <cell r="F1445">
            <v>88.15</v>
          </cell>
          <cell r="G1445">
            <v>87.8</v>
          </cell>
          <cell r="H1445">
            <v>95.2</v>
          </cell>
          <cell r="I1445">
            <v>260661</v>
          </cell>
          <cell r="J1445">
            <v>23429744.350000001</v>
          </cell>
          <cell r="K1445">
            <v>44616</v>
          </cell>
          <cell r="L1445">
            <v>3527</v>
          </cell>
        </row>
        <row r="1446">
          <cell r="A1446" t="str">
            <v>SATIN</v>
          </cell>
          <cell r="B1446" t="str">
            <v>BE</v>
          </cell>
          <cell r="C1446">
            <v>89.95</v>
          </cell>
          <cell r="D1446">
            <v>89.95</v>
          </cell>
          <cell r="E1446">
            <v>86</v>
          </cell>
          <cell r="F1446">
            <v>86</v>
          </cell>
          <cell r="G1446">
            <v>86</v>
          </cell>
          <cell r="H1446">
            <v>90.5</v>
          </cell>
          <cell r="I1446">
            <v>84124</v>
          </cell>
          <cell r="J1446">
            <v>7259173.4000000004</v>
          </cell>
          <cell r="K1446">
            <v>44616</v>
          </cell>
          <cell r="L1446">
            <v>223</v>
          </cell>
        </row>
        <row r="1447">
          <cell r="A1447" t="str">
            <v>SBC</v>
          </cell>
          <cell r="B1447" t="str">
            <v>BE</v>
          </cell>
          <cell r="C1447">
            <v>7.7</v>
          </cell>
          <cell r="D1447">
            <v>7.7</v>
          </cell>
          <cell r="E1447">
            <v>7.7</v>
          </cell>
          <cell r="F1447">
            <v>7.7</v>
          </cell>
          <cell r="G1447">
            <v>7.7</v>
          </cell>
          <cell r="H1447">
            <v>8.1</v>
          </cell>
          <cell r="I1447">
            <v>413988</v>
          </cell>
          <cell r="J1447">
            <v>3187707.6</v>
          </cell>
          <cell r="K1447">
            <v>44616</v>
          </cell>
          <cell r="L1447">
            <v>2208</v>
          </cell>
        </row>
        <row r="1448">
          <cell r="A1448" t="str">
            <v>SBCL</v>
          </cell>
          <cell r="B1448" t="str">
            <v>EQ</v>
          </cell>
          <cell r="C1448">
            <v>408.4</v>
          </cell>
          <cell r="D1448">
            <v>414.8</v>
          </cell>
          <cell r="E1448">
            <v>382.25</v>
          </cell>
          <cell r="F1448">
            <v>392.95</v>
          </cell>
          <cell r="G1448">
            <v>408</v>
          </cell>
          <cell r="H1448">
            <v>431.15</v>
          </cell>
          <cell r="I1448">
            <v>122698</v>
          </cell>
          <cell r="J1448">
            <v>49053824.600000001</v>
          </cell>
          <cell r="K1448">
            <v>44616</v>
          </cell>
          <cell r="L1448">
            <v>7307</v>
          </cell>
        </row>
        <row r="1449">
          <cell r="A1449" t="str">
            <v>SBICARD</v>
          </cell>
          <cell r="B1449" t="str">
            <v>EQ</v>
          </cell>
          <cell r="C1449">
            <v>777.7</v>
          </cell>
          <cell r="D1449">
            <v>784</v>
          </cell>
          <cell r="E1449">
            <v>750</v>
          </cell>
          <cell r="F1449">
            <v>753.75</v>
          </cell>
          <cell r="G1449">
            <v>752</v>
          </cell>
          <cell r="H1449">
            <v>797.8</v>
          </cell>
          <cell r="I1449">
            <v>2301066</v>
          </cell>
          <cell r="J1449">
            <v>1757106771.5999999</v>
          </cell>
          <cell r="K1449">
            <v>44616</v>
          </cell>
          <cell r="L1449">
            <v>115696</v>
          </cell>
        </row>
        <row r="1450">
          <cell r="A1450" t="str">
            <v>SBIETFCON</v>
          </cell>
          <cell r="B1450" t="str">
            <v>EQ</v>
          </cell>
          <cell r="C1450">
            <v>68.989999999999995</v>
          </cell>
          <cell r="D1450">
            <v>69.08</v>
          </cell>
          <cell r="E1450">
            <v>58.99</v>
          </cell>
          <cell r="F1450">
            <v>66.95</v>
          </cell>
          <cell r="G1450">
            <v>67.75</v>
          </cell>
          <cell r="H1450">
            <v>69.13</v>
          </cell>
          <cell r="I1450">
            <v>20408</v>
          </cell>
          <cell r="J1450">
            <v>1366746</v>
          </cell>
          <cell r="K1450">
            <v>44616</v>
          </cell>
          <cell r="L1450">
            <v>1916</v>
          </cell>
        </row>
        <row r="1451">
          <cell r="A1451" t="str">
            <v>SBIETFIT</v>
          </cell>
          <cell r="B1451" t="str">
            <v>EQ</v>
          </cell>
          <cell r="C1451">
            <v>367.7</v>
          </cell>
          <cell r="D1451">
            <v>367.7</v>
          </cell>
          <cell r="E1451">
            <v>321.01</v>
          </cell>
          <cell r="F1451">
            <v>333.65</v>
          </cell>
          <cell r="G1451">
            <v>339.5</v>
          </cell>
          <cell r="H1451">
            <v>349.79</v>
          </cell>
          <cell r="I1451">
            <v>36624</v>
          </cell>
          <cell r="J1451">
            <v>12312841.68</v>
          </cell>
          <cell r="K1451">
            <v>44616</v>
          </cell>
          <cell r="L1451">
            <v>957</v>
          </cell>
        </row>
        <row r="1452">
          <cell r="A1452" t="str">
            <v>SBIETFPB</v>
          </cell>
          <cell r="B1452" t="str">
            <v>EQ</v>
          </cell>
          <cell r="C1452">
            <v>184.3</v>
          </cell>
          <cell r="D1452">
            <v>189</v>
          </cell>
          <cell r="E1452">
            <v>176.51</v>
          </cell>
          <cell r="F1452">
            <v>178.67</v>
          </cell>
          <cell r="G1452">
            <v>179.99</v>
          </cell>
          <cell r="H1452">
            <v>190</v>
          </cell>
          <cell r="I1452">
            <v>12716</v>
          </cell>
          <cell r="J1452">
            <v>2300974.8199999998</v>
          </cell>
          <cell r="K1452">
            <v>44616</v>
          </cell>
          <cell r="L1452">
            <v>174</v>
          </cell>
        </row>
        <row r="1453">
          <cell r="A1453" t="str">
            <v>SBIETFQLTY</v>
          </cell>
          <cell r="B1453" t="str">
            <v>EQ</v>
          </cell>
          <cell r="C1453">
            <v>145.9</v>
          </cell>
          <cell r="D1453">
            <v>145.9</v>
          </cell>
          <cell r="E1453">
            <v>139.35</v>
          </cell>
          <cell r="F1453">
            <v>140.72</v>
          </cell>
          <cell r="G1453">
            <v>143</v>
          </cell>
          <cell r="H1453">
            <v>146.71</v>
          </cell>
          <cell r="I1453">
            <v>19604</v>
          </cell>
          <cell r="J1453">
            <v>2783827.96</v>
          </cell>
          <cell r="K1453">
            <v>44616</v>
          </cell>
          <cell r="L1453">
            <v>401</v>
          </cell>
        </row>
        <row r="1454">
          <cell r="A1454" t="str">
            <v>SBILIFE</v>
          </cell>
          <cell r="B1454" t="str">
            <v>EQ</v>
          </cell>
          <cell r="C1454">
            <v>1078</v>
          </cell>
          <cell r="D1454">
            <v>1091.5</v>
          </cell>
          <cell r="E1454">
            <v>1040.7</v>
          </cell>
          <cell r="F1454">
            <v>1054.2</v>
          </cell>
          <cell r="G1454">
            <v>1050</v>
          </cell>
          <cell r="H1454">
            <v>1101.75</v>
          </cell>
          <cell r="I1454">
            <v>2088599</v>
          </cell>
          <cell r="J1454">
            <v>2224642760.25</v>
          </cell>
          <cell r="K1454">
            <v>44616</v>
          </cell>
          <cell r="L1454">
            <v>88563</v>
          </cell>
        </row>
        <row r="1455">
          <cell r="A1455" t="str">
            <v>SBIN</v>
          </cell>
          <cell r="B1455" t="str">
            <v>EQ</v>
          </cell>
          <cell r="C1455">
            <v>480</v>
          </cell>
          <cell r="D1455">
            <v>487.95</v>
          </cell>
          <cell r="E1455">
            <v>468</v>
          </cell>
          <cell r="F1455">
            <v>472.65</v>
          </cell>
          <cell r="G1455">
            <v>470.85</v>
          </cell>
          <cell r="H1455">
            <v>498.7</v>
          </cell>
          <cell r="I1455">
            <v>32356037</v>
          </cell>
          <cell r="J1455">
            <v>15522908575.299999</v>
          </cell>
          <cell r="K1455">
            <v>44616</v>
          </cell>
          <cell r="L1455">
            <v>430597</v>
          </cell>
        </row>
        <row r="1456">
          <cell r="A1456" t="str">
            <v>SCAPDVR</v>
          </cell>
          <cell r="B1456" t="str">
            <v>EQ</v>
          </cell>
          <cell r="C1456">
            <v>9</v>
          </cell>
          <cell r="D1456">
            <v>9</v>
          </cell>
          <cell r="E1456">
            <v>8.3000000000000007</v>
          </cell>
          <cell r="F1456">
            <v>8.3000000000000007</v>
          </cell>
          <cell r="G1456">
            <v>8.3000000000000007</v>
          </cell>
          <cell r="H1456">
            <v>8.6999999999999993</v>
          </cell>
          <cell r="I1456">
            <v>28401</v>
          </cell>
          <cell r="J1456">
            <v>236018.65</v>
          </cell>
          <cell r="K1456">
            <v>44616</v>
          </cell>
          <cell r="L1456">
            <v>97</v>
          </cell>
        </row>
        <row r="1457">
          <cell r="A1457" t="str">
            <v>SCHAEFFLER</v>
          </cell>
          <cell r="B1457" t="str">
            <v>EQ</v>
          </cell>
          <cell r="C1457">
            <v>1778</v>
          </cell>
          <cell r="D1457">
            <v>1815</v>
          </cell>
          <cell r="E1457">
            <v>1675</v>
          </cell>
          <cell r="F1457">
            <v>1732</v>
          </cell>
          <cell r="G1457">
            <v>1729</v>
          </cell>
          <cell r="H1457">
            <v>1805.3</v>
          </cell>
          <cell r="I1457">
            <v>119970</v>
          </cell>
          <cell r="J1457">
            <v>209288424.59999999</v>
          </cell>
          <cell r="K1457">
            <v>44616</v>
          </cell>
          <cell r="L1457">
            <v>16562</v>
          </cell>
        </row>
        <row r="1458">
          <cell r="A1458" t="str">
            <v>SCHAND</v>
          </cell>
          <cell r="B1458" t="str">
            <v>EQ</v>
          </cell>
          <cell r="C1458">
            <v>108</v>
          </cell>
          <cell r="D1458">
            <v>108</v>
          </cell>
          <cell r="E1458">
            <v>95.25</v>
          </cell>
          <cell r="F1458">
            <v>99.8</v>
          </cell>
          <cell r="G1458">
            <v>99</v>
          </cell>
          <cell r="H1458">
            <v>110.75</v>
          </cell>
          <cell r="I1458">
            <v>102460</v>
          </cell>
          <cell r="J1458">
            <v>10478306.4</v>
          </cell>
          <cell r="K1458">
            <v>44616</v>
          </cell>
          <cell r="L1458">
            <v>2772</v>
          </cell>
        </row>
        <row r="1459">
          <cell r="A1459" t="str">
            <v>SCHNEIDER</v>
          </cell>
          <cell r="B1459" t="str">
            <v>EQ</v>
          </cell>
          <cell r="C1459">
            <v>110</v>
          </cell>
          <cell r="D1459">
            <v>111.8</v>
          </cell>
          <cell r="E1459">
            <v>105.95</v>
          </cell>
          <cell r="F1459">
            <v>107.05</v>
          </cell>
          <cell r="G1459">
            <v>106.5</v>
          </cell>
          <cell r="H1459">
            <v>114</v>
          </cell>
          <cell r="I1459">
            <v>1059342</v>
          </cell>
          <cell r="J1459">
            <v>115846197.59999999</v>
          </cell>
          <cell r="K1459">
            <v>44616</v>
          </cell>
          <cell r="L1459">
            <v>11620</v>
          </cell>
        </row>
        <row r="1460">
          <cell r="A1460" t="str">
            <v>SCI</v>
          </cell>
          <cell r="B1460" t="str">
            <v>EQ</v>
          </cell>
          <cell r="C1460">
            <v>107</v>
          </cell>
          <cell r="D1460">
            <v>107.8</v>
          </cell>
          <cell r="E1460">
            <v>100</v>
          </cell>
          <cell r="F1460">
            <v>100.75</v>
          </cell>
          <cell r="G1460">
            <v>100.7</v>
          </cell>
          <cell r="H1460">
            <v>112</v>
          </cell>
          <cell r="I1460">
            <v>2415927</v>
          </cell>
          <cell r="J1460">
            <v>250883805.44999999</v>
          </cell>
          <cell r="K1460">
            <v>44616</v>
          </cell>
          <cell r="L1460">
            <v>18070</v>
          </cell>
        </row>
        <row r="1461">
          <cell r="A1461" t="str">
            <v>SDBL</v>
          </cell>
          <cell r="B1461" t="str">
            <v>EQ</v>
          </cell>
          <cell r="C1461">
            <v>36.1</v>
          </cell>
          <cell r="D1461">
            <v>39</v>
          </cell>
          <cell r="E1461">
            <v>35.4</v>
          </cell>
          <cell r="F1461">
            <v>35.6</v>
          </cell>
          <cell r="G1461">
            <v>36</v>
          </cell>
          <cell r="H1461">
            <v>40</v>
          </cell>
          <cell r="I1461">
            <v>342973</v>
          </cell>
          <cell r="J1461">
            <v>12621964.550000001</v>
          </cell>
          <cell r="K1461">
            <v>44616</v>
          </cell>
          <cell r="L1461">
            <v>3069</v>
          </cell>
        </row>
        <row r="1462">
          <cell r="A1462" t="str">
            <v>SEAMECLTD</v>
          </cell>
          <cell r="B1462" t="str">
            <v>EQ</v>
          </cell>
          <cell r="C1462">
            <v>1123</v>
          </cell>
          <cell r="D1462">
            <v>1123</v>
          </cell>
          <cell r="E1462">
            <v>990</v>
          </cell>
          <cell r="F1462">
            <v>1035.05</v>
          </cell>
          <cell r="G1462">
            <v>1082.5</v>
          </cell>
          <cell r="H1462">
            <v>1139.6500000000001</v>
          </cell>
          <cell r="I1462">
            <v>17518</v>
          </cell>
          <cell r="J1462">
            <v>18184089.699999999</v>
          </cell>
          <cell r="K1462">
            <v>44616</v>
          </cell>
          <cell r="L1462">
            <v>1297</v>
          </cell>
        </row>
        <row r="1463">
          <cell r="A1463" t="str">
            <v>SECURKLOUD</v>
          </cell>
          <cell r="B1463" t="str">
            <v>EQ</v>
          </cell>
          <cell r="C1463">
            <v>103.75</v>
          </cell>
          <cell r="D1463">
            <v>103.75</v>
          </cell>
          <cell r="E1463">
            <v>96.1</v>
          </cell>
          <cell r="F1463">
            <v>96.1</v>
          </cell>
          <cell r="G1463">
            <v>96.1</v>
          </cell>
          <cell r="H1463">
            <v>106.75</v>
          </cell>
          <cell r="I1463">
            <v>87870</v>
          </cell>
          <cell r="J1463">
            <v>8662394.75</v>
          </cell>
          <cell r="K1463">
            <v>44616</v>
          </cell>
          <cell r="L1463">
            <v>1802</v>
          </cell>
        </row>
        <row r="1464">
          <cell r="A1464" t="str">
            <v>SEJALLTD</v>
          </cell>
          <cell r="B1464" t="str">
            <v>BE</v>
          </cell>
          <cell r="C1464">
            <v>152.65</v>
          </cell>
          <cell r="D1464">
            <v>152.65</v>
          </cell>
          <cell r="E1464">
            <v>152.65</v>
          </cell>
          <cell r="F1464">
            <v>152.65</v>
          </cell>
          <cell r="G1464">
            <v>152.65</v>
          </cell>
          <cell r="H1464">
            <v>145.4</v>
          </cell>
          <cell r="I1464">
            <v>1</v>
          </cell>
          <cell r="J1464">
            <v>152.65</v>
          </cell>
          <cell r="K1464">
            <v>44616</v>
          </cell>
          <cell r="L1464">
            <v>1</v>
          </cell>
        </row>
        <row r="1465">
          <cell r="A1465" t="str">
            <v>SELAN</v>
          </cell>
          <cell r="B1465" t="str">
            <v>EQ</v>
          </cell>
          <cell r="C1465">
            <v>146</v>
          </cell>
          <cell r="D1465">
            <v>151.85</v>
          </cell>
          <cell r="E1465">
            <v>138</v>
          </cell>
          <cell r="F1465">
            <v>140.1</v>
          </cell>
          <cell r="G1465">
            <v>138</v>
          </cell>
          <cell r="H1465">
            <v>149</v>
          </cell>
          <cell r="I1465">
            <v>128310</v>
          </cell>
          <cell r="J1465">
            <v>18616742.050000001</v>
          </cell>
          <cell r="K1465">
            <v>44616</v>
          </cell>
          <cell r="L1465">
            <v>4256</v>
          </cell>
        </row>
        <row r="1466">
          <cell r="A1466" t="str">
            <v>SELMC</v>
          </cell>
          <cell r="B1466" t="str">
            <v>BE</v>
          </cell>
          <cell r="C1466">
            <v>267.64999999999998</v>
          </cell>
          <cell r="D1466">
            <v>267.64999999999998</v>
          </cell>
          <cell r="E1466">
            <v>267.64999999999998</v>
          </cell>
          <cell r="F1466">
            <v>267.64999999999998</v>
          </cell>
          <cell r="G1466">
            <v>267.64999999999998</v>
          </cell>
          <cell r="H1466">
            <v>254.95</v>
          </cell>
          <cell r="I1466">
            <v>824</v>
          </cell>
          <cell r="J1466">
            <v>220543.6</v>
          </cell>
          <cell r="K1466">
            <v>44616</v>
          </cell>
          <cell r="L1466">
            <v>12</v>
          </cell>
        </row>
        <row r="1467">
          <cell r="A1467" t="str">
            <v>SEPOWER</v>
          </cell>
          <cell r="B1467" t="str">
            <v>BE</v>
          </cell>
          <cell r="C1467">
            <v>18.45</v>
          </cell>
          <cell r="D1467">
            <v>18.45</v>
          </cell>
          <cell r="E1467">
            <v>18.45</v>
          </cell>
          <cell r="F1467">
            <v>18.45</v>
          </cell>
          <cell r="G1467">
            <v>18.45</v>
          </cell>
          <cell r="H1467">
            <v>19.399999999999999</v>
          </cell>
          <cell r="I1467">
            <v>21820</v>
          </cell>
          <cell r="J1467">
            <v>402579</v>
          </cell>
          <cell r="K1467">
            <v>44616</v>
          </cell>
          <cell r="L1467">
            <v>152</v>
          </cell>
        </row>
        <row r="1468">
          <cell r="A1468" t="str">
            <v>SEQUENT</v>
          </cell>
          <cell r="B1468" t="str">
            <v>EQ</v>
          </cell>
          <cell r="C1468">
            <v>132</v>
          </cell>
          <cell r="D1468">
            <v>139.4</v>
          </cell>
          <cell r="E1468">
            <v>126.75</v>
          </cell>
          <cell r="F1468">
            <v>127.65</v>
          </cell>
          <cell r="G1468">
            <v>127.5</v>
          </cell>
          <cell r="H1468">
            <v>140.75</v>
          </cell>
          <cell r="I1468">
            <v>1677904</v>
          </cell>
          <cell r="J1468">
            <v>221774973.90000001</v>
          </cell>
          <cell r="K1468">
            <v>44616</v>
          </cell>
          <cell r="L1468">
            <v>26939</v>
          </cell>
        </row>
        <row r="1469">
          <cell r="A1469" t="str">
            <v>SERVOTECH</v>
          </cell>
          <cell r="B1469" t="str">
            <v>BE</v>
          </cell>
          <cell r="C1469">
            <v>99.75</v>
          </cell>
          <cell r="D1469">
            <v>99.75</v>
          </cell>
          <cell r="E1469">
            <v>99.75</v>
          </cell>
          <cell r="F1469">
            <v>99.75</v>
          </cell>
          <cell r="G1469">
            <v>99.75</v>
          </cell>
          <cell r="H1469">
            <v>104.95</v>
          </cell>
          <cell r="I1469">
            <v>4885</v>
          </cell>
          <cell r="J1469">
            <v>487278.75</v>
          </cell>
          <cell r="K1469">
            <v>44616</v>
          </cell>
          <cell r="L1469">
            <v>67</v>
          </cell>
        </row>
        <row r="1470">
          <cell r="A1470" t="str">
            <v>SESHAPAPER</v>
          </cell>
          <cell r="B1470" t="str">
            <v>EQ</v>
          </cell>
          <cell r="C1470">
            <v>136.69999999999999</v>
          </cell>
          <cell r="D1470">
            <v>138.5</v>
          </cell>
          <cell r="E1470">
            <v>133.6</v>
          </cell>
          <cell r="F1470">
            <v>134.80000000000001</v>
          </cell>
          <cell r="G1470">
            <v>134.5</v>
          </cell>
          <cell r="H1470">
            <v>140.9</v>
          </cell>
          <cell r="I1470">
            <v>45271</v>
          </cell>
          <cell r="J1470">
            <v>6167317.5999999996</v>
          </cell>
          <cell r="K1470">
            <v>44616</v>
          </cell>
          <cell r="L1470">
            <v>973</v>
          </cell>
        </row>
        <row r="1471">
          <cell r="A1471" t="str">
            <v>SETCO</v>
          </cell>
          <cell r="B1471" t="str">
            <v>EQ</v>
          </cell>
          <cell r="C1471">
            <v>14.85</v>
          </cell>
          <cell r="D1471">
            <v>15.15</v>
          </cell>
          <cell r="E1471">
            <v>13.6</v>
          </cell>
          <cell r="F1471">
            <v>13.75</v>
          </cell>
          <cell r="G1471">
            <v>14.3</v>
          </cell>
          <cell r="H1471">
            <v>15.1</v>
          </cell>
          <cell r="I1471">
            <v>270724</v>
          </cell>
          <cell r="J1471">
            <v>3841299.75</v>
          </cell>
          <cell r="K1471">
            <v>44616</v>
          </cell>
          <cell r="L1471">
            <v>909</v>
          </cell>
        </row>
        <row r="1472">
          <cell r="A1472" t="str">
            <v>SETF10GILT</v>
          </cell>
          <cell r="B1472" t="str">
            <v>EQ</v>
          </cell>
          <cell r="C1472">
            <v>184.7</v>
          </cell>
          <cell r="D1472">
            <v>205.7</v>
          </cell>
          <cell r="E1472">
            <v>184.7</v>
          </cell>
          <cell r="F1472">
            <v>202.46</v>
          </cell>
          <cell r="G1472">
            <v>202.4</v>
          </cell>
          <cell r="H1472">
            <v>203</v>
          </cell>
          <cell r="I1472">
            <v>682</v>
          </cell>
          <cell r="J1472">
            <v>139447.85</v>
          </cell>
          <cell r="K1472">
            <v>44616</v>
          </cell>
          <cell r="L1472">
            <v>22</v>
          </cell>
        </row>
        <row r="1473">
          <cell r="A1473" t="str">
            <v>SETFGOLD</v>
          </cell>
          <cell r="B1473" t="str">
            <v>EQ</v>
          </cell>
          <cell r="C1473">
            <v>45.12</v>
          </cell>
          <cell r="D1473">
            <v>45.8</v>
          </cell>
          <cell r="E1473">
            <v>44.6</v>
          </cell>
          <cell r="F1473">
            <v>45.69</v>
          </cell>
          <cell r="G1473">
            <v>45.8</v>
          </cell>
          <cell r="H1473">
            <v>44.16</v>
          </cell>
          <cell r="I1473">
            <v>2660406</v>
          </cell>
          <cell r="J1473">
            <v>120722830.73999999</v>
          </cell>
          <cell r="K1473">
            <v>44616</v>
          </cell>
          <cell r="L1473">
            <v>4013</v>
          </cell>
        </row>
        <row r="1474">
          <cell r="A1474" t="str">
            <v>SETFNIF50</v>
          </cell>
          <cell r="B1474" t="str">
            <v>EQ</v>
          </cell>
          <cell r="C1474">
            <v>176.45</v>
          </cell>
          <cell r="D1474">
            <v>176.45</v>
          </cell>
          <cell r="E1474">
            <v>168.47</v>
          </cell>
          <cell r="F1474">
            <v>169.65</v>
          </cell>
          <cell r="G1474">
            <v>172.9</v>
          </cell>
          <cell r="H1474">
            <v>174.89</v>
          </cell>
          <cell r="I1474">
            <v>8243088</v>
          </cell>
          <cell r="J1474">
            <v>1399692870.27</v>
          </cell>
          <cell r="K1474">
            <v>44616</v>
          </cell>
          <cell r="L1474">
            <v>13349</v>
          </cell>
        </row>
        <row r="1475">
          <cell r="A1475" t="str">
            <v>SETFNIFBK</v>
          </cell>
          <cell r="B1475" t="str">
            <v>EQ</v>
          </cell>
          <cell r="C1475">
            <v>370</v>
          </cell>
          <cell r="D1475">
            <v>372</v>
          </cell>
          <cell r="E1475">
            <v>350.2</v>
          </cell>
          <cell r="F1475">
            <v>354.11</v>
          </cell>
          <cell r="G1475">
            <v>359.95</v>
          </cell>
          <cell r="H1475">
            <v>373.77</v>
          </cell>
          <cell r="I1475">
            <v>219808</v>
          </cell>
          <cell r="J1475">
            <v>78825655.359999999</v>
          </cell>
          <cell r="K1475">
            <v>44616</v>
          </cell>
          <cell r="L1475">
            <v>4790</v>
          </cell>
        </row>
        <row r="1476">
          <cell r="A1476" t="str">
            <v>SETFNN50</v>
          </cell>
          <cell r="B1476" t="str">
            <v>EQ</v>
          </cell>
          <cell r="C1476">
            <v>421.4</v>
          </cell>
          <cell r="D1476">
            <v>421.4</v>
          </cell>
          <cell r="E1476">
            <v>398</v>
          </cell>
          <cell r="F1476">
            <v>399.89</v>
          </cell>
          <cell r="G1476">
            <v>405</v>
          </cell>
          <cell r="H1476">
            <v>421.4</v>
          </cell>
          <cell r="I1476">
            <v>154784</v>
          </cell>
          <cell r="J1476">
            <v>62993299.240000002</v>
          </cell>
          <cell r="K1476">
            <v>44616</v>
          </cell>
          <cell r="L1476">
            <v>2076</v>
          </cell>
        </row>
        <row r="1477">
          <cell r="A1477" t="str">
            <v>SETUINFRA</v>
          </cell>
          <cell r="B1477" t="str">
            <v>BE</v>
          </cell>
          <cell r="C1477">
            <v>2.85</v>
          </cell>
          <cell r="D1477">
            <v>2.85</v>
          </cell>
          <cell r="E1477">
            <v>2.8</v>
          </cell>
          <cell r="F1477">
            <v>2.8</v>
          </cell>
          <cell r="G1477">
            <v>2.8</v>
          </cell>
          <cell r="H1477">
            <v>2.9</v>
          </cell>
          <cell r="I1477">
            <v>29930</v>
          </cell>
          <cell r="J1477">
            <v>83882.899999999994</v>
          </cell>
          <cell r="K1477">
            <v>44616</v>
          </cell>
          <cell r="L1477">
            <v>108</v>
          </cell>
        </row>
        <row r="1478">
          <cell r="A1478" t="str">
            <v>SFL</v>
          </cell>
          <cell r="B1478" t="str">
            <v>EQ</v>
          </cell>
          <cell r="C1478">
            <v>3240</v>
          </cell>
          <cell r="D1478">
            <v>3286</v>
          </cell>
          <cell r="E1478">
            <v>3151</v>
          </cell>
          <cell r="F1478">
            <v>3236.05</v>
          </cell>
          <cell r="G1478">
            <v>3233</v>
          </cell>
          <cell r="H1478">
            <v>3311.25</v>
          </cell>
          <cell r="I1478">
            <v>28303</v>
          </cell>
          <cell r="J1478">
            <v>91250099.450000003</v>
          </cell>
          <cell r="K1478">
            <v>44616</v>
          </cell>
          <cell r="L1478">
            <v>8059</v>
          </cell>
        </row>
        <row r="1479">
          <cell r="A1479" t="str">
            <v>SGIL</v>
          </cell>
          <cell r="B1479" t="str">
            <v>EQ</v>
          </cell>
          <cell r="C1479">
            <v>151.6</v>
          </cell>
          <cell r="D1479">
            <v>158.9</v>
          </cell>
          <cell r="E1479">
            <v>141.55000000000001</v>
          </cell>
          <cell r="F1479">
            <v>146.30000000000001</v>
          </cell>
          <cell r="G1479">
            <v>145</v>
          </cell>
          <cell r="H1479">
            <v>159.65</v>
          </cell>
          <cell r="I1479">
            <v>15679</v>
          </cell>
          <cell r="J1479">
            <v>2354721.4</v>
          </cell>
          <cell r="K1479">
            <v>44616</v>
          </cell>
          <cell r="L1479">
            <v>551</v>
          </cell>
        </row>
        <row r="1480">
          <cell r="A1480" t="str">
            <v>SGL</v>
          </cell>
          <cell r="B1480" t="str">
            <v>EQ</v>
          </cell>
          <cell r="C1480">
            <v>22.55</v>
          </cell>
          <cell r="D1480">
            <v>22.55</v>
          </cell>
          <cell r="E1480">
            <v>22.55</v>
          </cell>
          <cell r="F1480">
            <v>22.55</v>
          </cell>
          <cell r="G1480">
            <v>22.55</v>
          </cell>
          <cell r="H1480">
            <v>23.7</v>
          </cell>
          <cell r="I1480">
            <v>6027</v>
          </cell>
          <cell r="J1480">
            <v>135908.85</v>
          </cell>
          <cell r="K1480">
            <v>44616</v>
          </cell>
          <cell r="L1480">
            <v>70</v>
          </cell>
        </row>
        <row r="1481">
          <cell r="A1481" t="str">
            <v>SHAHALLOYS</v>
          </cell>
          <cell r="B1481" t="str">
            <v>EQ</v>
          </cell>
          <cell r="C1481">
            <v>59.65</v>
          </cell>
          <cell r="D1481">
            <v>61.8</v>
          </cell>
          <cell r="E1481">
            <v>59.65</v>
          </cell>
          <cell r="F1481">
            <v>59.65</v>
          </cell>
          <cell r="G1481">
            <v>59.65</v>
          </cell>
          <cell r="H1481">
            <v>62.75</v>
          </cell>
          <cell r="I1481">
            <v>129761</v>
          </cell>
          <cell r="J1481">
            <v>7823515.25</v>
          </cell>
          <cell r="K1481">
            <v>44616</v>
          </cell>
          <cell r="L1481">
            <v>957</v>
          </cell>
        </row>
        <row r="1482">
          <cell r="A1482" t="str">
            <v>SHAKTIPUMP</v>
          </cell>
          <cell r="B1482" t="str">
            <v>EQ</v>
          </cell>
          <cell r="C1482">
            <v>515</v>
          </cell>
          <cell r="D1482">
            <v>524</v>
          </cell>
          <cell r="E1482">
            <v>480</v>
          </cell>
          <cell r="F1482">
            <v>485.6</v>
          </cell>
          <cell r="G1482">
            <v>482.2</v>
          </cell>
          <cell r="H1482">
            <v>534.9</v>
          </cell>
          <cell r="I1482">
            <v>110516</v>
          </cell>
          <cell r="J1482">
            <v>55126490.899999999</v>
          </cell>
          <cell r="K1482">
            <v>44616</v>
          </cell>
          <cell r="L1482">
            <v>9394</v>
          </cell>
        </row>
        <row r="1483">
          <cell r="A1483" t="str">
            <v>SHALBY</v>
          </cell>
          <cell r="B1483" t="str">
            <v>EQ</v>
          </cell>
          <cell r="C1483">
            <v>120</v>
          </cell>
          <cell r="D1483">
            <v>120</v>
          </cell>
          <cell r="E1483">
            <v>112.4</v>
          </cell>
          <cell r="F1483">
            <v>113.4</v>
          </cell>
          <cell r="G1483">
            <v>113.9</v>
          </cell>
          <cell r="H1483">
            <v>127.2</v>
          </cell>
          <cell r="I1483">
            <v>295033</v>
          </cell>
          <cell r="J1483">
            <v>34280064.299999997</v>
          </cell>
          <cell r="K1483">
            <v>44616</v>
          </cell>
          <cell r="L1483">
            <v>6408</v>
          </cell>
        </row>
        <row r="1484">
          <cell r="A1484" t="str">
            <v>SHALPAINTS</v>
          </cell>
          <cell r="B1484" t="str">
            <v>EQ</v>
          </cell>
          <cell r="C1484">
            <v>128</v>
          </cell>
          <cell r="D1484">
            <v>128</v>
          </cell>
          <cell r="E1484">
            <v>115</v>
          </cell>
          <cell r="F1484">
            <v>119.4</v>
          </cell>
          <cell r="G1484">
            <v>119.85</v>
          </cell>
          <cell r="H1484">
            <v>130.1</v>
          </cell>
          <cell r="I1484">
            <v>187429</v>
          </cell>
          <cell r="J1484">
            <v>22851944.699999999</v>
          </cell>
          <cell r="K1484">
            <v>44616</v>
          </cell>
          <cell r="L1484">
            <v>3287</v>
          </cell>
        </row>
        <row r="1485">
          <cell r="A1485" t="str">
            <v>SHANKARA</v>
          </cell>
          <cell r="B1485" t="str">
            <v>EQ</v>
          </cell>
          <cell r="C1485">
            <v>656</v>
          </cell>
          <cell r="D1485">
            <v>673.95</v>
          </cell>
          <cell r="E1485">
            <v>623.04999999999995</v>
          </cell>
          <cell r="F1485">
            <v>631.45000000000005</v>
          </cell>
          <cell r="G1485">
            <v>628</v>
          </cell>
          <cell r="H1485">
            <v>691.2</v>
          </cell>
          <cell r="I1485">
            <v>260776</v>
          </cell>
          <cell r="J1485">
            <v>171483790.65000001</v>
          </cell>
          <cell r="K1485">
            <v>44616</v>
          </cell>
          <cell r="L1485">
            <v>11716</v>
          </cell>
        </row>
        <row r="1486">
          <cell r="A1486" t="str">
            <v>SHANTI</v>
          </cell>
          <cell r="B1486" t="str">
            <v>BE</v>
          </cell>
          <cell r="C1486">
            <v>18.7</v>
          </cell>
          <cell r="D1486">
            <v>18.7</v>
          </cell>
          <cell r="E1486">
            <v>17.399999999999999</v>
          </cell>
          <cell r="F1486">
            <v>17.399999999999999</v>
          </cell>
          <cell r="G1486">
            <v>17.399999999999999</v>
          </cell>
          <cell r="H1486">
            <v>18.3</v>
          </cell>
          <cell r="I1486">
            <v>1423</v>
          </cell>
          <cell r="J1486">
            <v>24945.1</v>
          </cell>
          <cell r="K1486">
            <v>44616</v>
          </cell>
          <cell r="L1486">
            <v>21</v>
          </cell>
        </row>
        <row r="1487">
          <cell r="A1487" t="str">
            <v>SHANTIGEAR</v>
          </cell>
          <cell r="B1487" t="str">
            <v>EQ</v>
          </cell>
          <cell r="C1487">
            <v>188</v>
          </cell>
          <cell r="D1487">
            <v>193</v>
          </cell>
          <cell r="E1487">
            <v>175</v>
          </cell>
          <cell r="F1487">
            <v>176.7</v>
          </cell>
          <cell r="G1487">
            <v>176.2</v>
          </cell>
          <cell r="H1487">
            <v>197.2</v>
          </cell>
          <cell r="I1487">
            <v>296352</v>
          </cell>
          <cell r="J1487">
            <v>54957481.799999997</v>
          </cell>
          <cell r="K1487">
            <v>44616</v>
          </cell>
          <cell r="L1487">
            <v>7439</v>
          </cell>
        </row>
        <row r="1488">
          <cell r="A1488" t="str">
            <v>SHARDACROP</v>
          </cell>
          <cell r="B1488" t="str">
            <v>EQ</v>
          </cell>
          <cell r="C1488">
            <v>537.95000000000005</v>
          </cell>
          <cell r="D1488">
            <v>547.25</v>
          </cell>
          <cell r="E1488">
            <v>510.1</v>
          </cell>
          <cell r="F1488">
            <v>514.6</v>
          </cell>
          <cell r="G1488">
            <v>519.95000000000005</v>
          </cell>
          <cell r="H1488">
            <v>561.29999999999995</v>
          </cell>
          <cell r="I1488">
            <v>193897</v>
          </cell>
          <cell r="J1488">
            <v>102153028.3</v>
          </cell>
          <cell r="K1488">
            <v>44616</v>
          </cell>
          <cell r="L1488">
            <v>11588</v>
          </cell>
        </row>
        <row r="1489">
          <cell r="A1489" t="str">
            <v>SHARDAMOTR</v>
          </cell>
          <cell r="B1489" t="str">
            <v>EQ</v>
          </cell>
          <cell r="C1489">
            <v>681</v>
          </cell>
          <cell r="D1489">
            <v>729.5</v>
          </cell>
          <cell r="E1489">
            <v>673.8</v>
          </cell>
          <cell r="F1489">
            <v>697.75</v>
          </cell>
          <cell r="G1489">
            <v>685.05</v>
          </cell>
          <cell r="H1489">
            <v>730</v>
          </cell>
          <cell r="I1489">
            <v>29127</v>
          </cell>
          <cell r="J1489">
            <v>20639199.350000001</v>
          </cell>
          <cell r="K1489">
            <v>44616</v>
          </cell>
          <cell r="L1489">
            <v>1640</v>
          </cell>
        </row>
        <row r="1490">
          <cell r="A1490" t="str">
            <v>SHAREINDIA</v>
          </cell>
          <cell r="B1490" t="str">
            <v>EQ</v>
          </cell>
          <cell r="C1490">
            <v>1070</v>
          </cell>
          <cell r="D1490">
            <v>1070</v>
          </cell>
          <cell r="E1490">
            <v>1003.85</v>
          </cell>
          <cell r="F1490">
            <v>1031.55</v>
          </cell>
          <cell r="G1490">
            <v>1030.0999999999999</v>
          </cell>
          <cell r="H1490">
            <v>1089.25</v>
          </cell>
          <cell r="I1490">
            <v>40487</v>
          </cell>
          <cell r="J1490">
            <v>41890950</v>
          </cell>
          <cell r="K1490">
            <v>44616</v>
          </cell>
          <cell r="L1490">
            <v>4528</v>
          </cell>
        </row>
        <row r="1491">
          <cell r="A1491" t="str">
            <v>SHARIABEES</v>
          </cell>
          <cell r="B1491" t="str">
            <v>EQ</v>
          </cell>
          <cell r="C1491">
            <v>445.7</v>
          </cell>
          <cell r="D1491">
            <v>445.7</v>
          </cell>
          <cell r="E1491">
            <v>414.04</v>
          </cell>
          <cell r="F1491">
            <v>416.17</v>
          </cell>
          <cell r="G1491">
            <v>429.69</v>
          </cell>
          <cell r="H1491">
            <v>431.17</v>
          </cell>
          <cell r="I1491">
            <v>6900</v>
          </cell>
          <cell r="J1491">
            <v>2887743.35</v>
          </cell>
          <cell r="K1491">
            <v>44616</v>
          </cell>
          <cell r="L1491">
            <v>264</v>
          </cell>
        </row>
        <row r="1492">
          <cell r="A1492" t="str">
            <v>SHEMAROO</v>
          </cell>
          <cell r="B1492" t="str">
            <v>EQ</v>
          </cell>
          <cell r="C1492">
            <v>108</v>
          </cell>
          <cell r="D1492">
            <v>110.7</v>
          </cell>
          <cell r="E1492">
            <v>101.65</v>
          </cell>
          <cell r="F1492">
            <v>102.6</v>
          </cell>
          <cell r="G1492">
            <v>101.65</v>
          </cell>
          <cell r="H1492">
            <v>112.9</v>
          </cell>
          <cell r="I1492">
            <v>77848</v>
          </cell>
          <cell r="J1492">
            <v>8199234.6500000004</v>
          </cell>
          <cell r="K1492">
            <v>44616</v>
          </cell>
          <cell r="L1492">
            <v>2123</v>
          </cell>
        </row>
        <row r="1493">
          <cell r="A1493" t="str">
            <v>SHIL</v>
          </cell>
          <cell r="B1493" t="str">
            <v>EQ</v>
          </cell>
          <cell r="C1493">
            <v>386</v>
          </cell>
          <cell r="D1493">
            <v>395.75</v>
          </cell>
          <cell r="E1493">
            <v>371.15</v>
          </cell>
          <cell r="F1493">
            <v>378.75</v>
          </cell>
          <cell r="G1493">
            <v>371.15</v>
          </cell>
          <cell r="H1493">
            <v>403.25</v>
          </cell>
          <cell r="I1493">
            <v>223058</v>
          </cell>
          <cell r="J1493">
            <v>85270913.599999994</v>
          </cell>
          <cell r="K1493">
            <v>44616</v>
          </cell>
          <cell r="L1493">
            <v>6399</v>
          </cell>
        </row>
        <row r="1494">
          <cell r="A1494" t="str">
            <v>SHILPAMED</v>
          </cell>
          <cell r="B1494" t="str">
            <v>EQ</v>
          </cell>
          <cell r="C1494">
            <v>430</v>
          </cell>
          <cell r="D1494">
            <v>433.55</v>
          </cell>
          <cell r="E1494">
            <v>393.7</v>
          </cell>
          <cell r="F1494">
            <v>400.45</v>
          </cell>
          <cell r="G1494">
            <v>403</v>
          </cell>
          <cell r="H1494">
            <v>442.15</v>
          </cell>
          <cell r="I1494">
            <v>265804</v>
          </cell>
          <cell r="J1494">
            <v>108036292.05</v>
          </cell>
          <cell r="K1494">
            <v>44616</v>
          </cell>
          <cell r="L1494">
            <v>8555</v>
          </cell>
        </row>
        <row r="1495">
          <cell r="A1495" t="str">
            <v>SHIVALIK</v>
          </cell>
          <cell r="B1495" t="str">
            <v>EQ</v>
          </cell>
          <cell r="C1495">
            <v>824.95</v>
          </cell>
          <cell r="D1495">
            <v>832.45</v>
          </cell>
          <cell r="E1495">
            <v>795.05</v>
          </cell>
          <cell r="F1495">
            <v>809.5</v>
          </cell>
          <cell r="G1495">
            <v>815</v>
          </cell>
          <cell r="H1495">
            <v>851.6</v>
          </cell>
          <cell r="I1495">
            <v>10949</v>
          </cell>
          <cell r="J1495">
            <v>8937181.6999999993</v>
          </cell>
          <cell r="K1495">
            <v>44616</v>
          </cell>
          <cell r="L1495">
            <v>1090</v>
          </cell>
        </row>
        <row r="1496">
          <cell r="A1496" t="str">
            <v>SHIVAMAUTO</v>
          </cell>
          <cell r="B1496" t="str">
            <v>EQ</v>
          </cell>
          <cell r="C1496">
            <v>24.6</v>
          </cell>
          <cell r="D1496">
            <v>25.1</v>
          </cell>
          <cell r="E1496">
            <v>24.55</v>
          </cell>
          <cell r="F1496">
            <v>24.55</v>
          </cell>
          <cell r="G1496">
            <v>24.55</v>
          </cell>
          <cell r="H1496">
            <v>25.8</v>
          </cell>
          <cell r="I1496">
            <v>55957</v>
          </cell>
          <cell r="J1496">
            <v>1375371.95</v>
          </cell>
          <cell r="K1496">
            <v>44616</v>
          </cell>
          <cell r="L1496">
            <v>182</v>
          </cell>
        </row>
        <row r="1497">
          <cell r="A1497" t="str">
            <v>SHIVAMILLS</v>
          </cell>
          <cell r="B1497" t="str">
            <v>EQ</v>
          </cell>
          <cell r="C1497">
            <v>113.15</v>
          </cell>
          <cell r="D1497">
            <v>116.95</v>
          </cell>
          <cell r="E1497">
            <v>113.15</v>
          </cell>
          <cell r="F1497">
            <v>113.15</v>
          </cell>
          <cell r="G1497">
            <v>113.15</v>
          </cell>
          <cell r="H1497">
            <v>119.1</v>
          </cell>
          <cell r="I1497">
            <v>8022</v>
          </cell>
          <cell r="J1497">
            <v>909366.3</v>
          </cell>
          <cell r="K1497">
            <v>44616</v>
          </cell>
          <cell r="L1497">
            <v>176</v>
          </cell>
        </row>
        <row r="1498">
          <cell r="A1498" t="str">
            <v>SHIVATEX</v>
          </cell>
          <cell r="B1498" t="str">
            <v>EQ</v>
          </cell>
          <cell r="C1498">
            <v>217.7</v>
          </cell>
          <cell r="D1498">
            <v>220</v>
          </cell>
          <cell r="E1498">
            <v>203.25</v>
          </cell>
          <cell r="F1498">
            <v>211.05</v>
          </cell>
          <cell r="G1498">
            <v>209</v>
          </cell>
          <cell r="H1498">
            <v>228.2</v>
          </cell>
          <cell r="I1498">
            <v>39953</v>
          </cell>
          <cell r="J1498">
            <v>8448546.3000000007</v>
          </cell>
          <cell r="K1498">
            <v>44616</v>
          </cell>
          <cell r="L1498">
            <v>1316</v>
          </cell>
        </row>
        <row r="1499">
          <cell r="A1499" t="str">
            <v>SHK</v>
          </cell>
          <cell r="B1499" t="str">
            <v>EQ</v>
          </cell>
          <cell r="C1499">
            <v>138.15</v>
          </cell>
          <cell r="D1499">
            <v>144.94999999999999</v>
          </cell>
          <cell r="E1499">
            <v>136</v>
          </cell>
          <cell r="F1499">
            <v>140.6</v>
          </cell>
          <cell r="G1499">
            <v>143.1</v>
          </cell>
          <cell r="H1499">
            <v>145.15</v>
          </cell>
          <cell r="I1499">
            <v>326977</v>
          </cell>
          <cell r="J1499">
            <v>45747516.100000001</v>
          </cell>
          <cell r="K1499">
            <v>44616</v>
          </cell>
          <cell r="L1499">
            <v>6462</v>
          </cell>
        </row>
        <row r="1500">
          <cell r="A1500" t="str">
            <v>SHOPERSTOP</v>
          </cell>
          <cell r="B1500" t="str">
            <v>EQ</v>
          </cell>
          <cell r="C1500">
            <v>321</v>
          </cell>
          <cell r="D1500">
            <v>331.4</v>
          </cell>
          <cell r="E1500">
            <v>302.45</v>
          </cell>
          <cell r="F1500">
            <v>318.10000000000002</v>
          </cell>
          <cell r="G1500">
            <v>321.2</v>
          </cell>
          <cell r="H1500">
            <v>336.7</v>
          </cell>
          <cell r="I1500">
            <v>451271</v>
          </cell>
          <cell r="J1500">
            <v>143123454.65000001</v>
          </cell>
          <cell r="K1500">
            <v>44616</v>
          </cell>
          <cell r="L1500">
            <v>15459</v>
          </cell>
        </row>
        <row r="1501">
          <cell r="A1501" t="str">
            <v>SHRADHA</v>
          </cell>
          <cell r="B1501" t="str">
            <v>EQ</v>
          </cell>
          <cell r="C1501">
            <v>52.75</v>
          </cell>
          <cell r="D1501">
            <v>52.75</v>
          </cell>
          <cell r="E1501">
            <v>48.1</v>
          </cell>
          <cell r="F1501">
            <v>49.15</v>
          </cell>
          <cell r="G1501">
            <v>48.2</v>
          </cell>
          <cell r="H1501">
            <v>53.8</v>
          </cell>
          <cell r="I1501">
            <v>17930</v>
          </cell>
          <cell r="J1501">
            <v>893907.8</v>
          </cell>
          <cell r="K1501">
            <v>44616</v>
          </cell>
          <cell r="L1501">
            <v>352</v>
          </cell>
        </row>
        <row r="1502">
          <cell r="A1502" t="str">
            <v>SHREDIGCEM</v>
          </cell>
          <cell r="B1502" t="str">
            <v>EQ</v>
          </cell>
          <cell r="C1502">
            <v>61</v>
          </cell>
          <cell r="D1502">
            <v>62.85</v>
          </cell>
          <cell r="E1502">
            <v>58</v>
          </cell>
          <cell r="F1502">
            <v>58.65</v>
          </cell>
          <cell r="G1502">
            <v>59</v>
          </cell>
          <cell r="H1502">
            <v>63.65</v>
          </cell>
          <cell r="I1502">
            <v>408281</v>
          </cell>
          <cell r="J1502">
            <v>24561844.350000001</v>
          </cell>
          <cell r="K1502">
            <v>44616</v>
          </cell>
          <cell r="L1502">
            <v>6918</v>
          </cell>
        </row>
        <row r="1503">
          <cell r="A1503" t="str">
            <v>SHREECEM</v>
          </cell>
          <cell r="B1503" t="str">
            <v>EQ</v>
          </cell>
          <cell r="C1503">
            <v>24100.3</v>
          </cell>
          <cell r="D1503">
            <v>24229.200000000001</v>
          </cell>
          <cell r="E1503">
            <v>22832</v>
          </cell>
          <cell r="F1503">
            <v>23152.25</v>
          </cell>
          <cell r="G1503">
            <v>23100</v>
          </cell>
          <cell r="H1503">
            <v>24603.45</v>
          </cell>
          <cell r="I1503">
            <v>93756</v>
          </cell>
          <cell r="J1503">
            <v>2219209949.0999999</v>
          </cell>
          <cell r="K1503">
            <v>44616</v>
          </cell>
          <cell r="L1503">
            <v>26077</v>
          </cell>
        </row>
        <row r="1504">
          <cell r="A1504" t="str">
            <v>SHREEPUSHK</v>
          </cell>
          <cell r="B1504" t="str">
            <v>EQ</v>
          </cell>
          <cell r="C1504">
            <v>210</v>
          </cell>
          <cell r="D1504">
            <v>213.2</v>
          </cell>
          <cell r="E1504">
            <v>196</v>
          </cell>
          <cell r="F1504">
            <v>198.95</v>
          </cell>
          <cell r="G1504">
            <v>201</v>
          </cell>
          <cell r="H1504">
            <v>218.45</v>
          </cell>
          <cell r="I1504">
            <v>192991</v>
          </cell>
          <cell r="J1504">
            <v>39211630.25</v>
          </cell>
          <cell r="K1504">
            <v>44616</v>
          </cell>
          <cell r="L1504">
            <v>6775</v>
          </cell>
        </row>
        <row r="1505">
          <cell r="A1505" t="str">
            <v>SHREERAMA</v>
          </cell>
          <cell r="B1505" t="str">
            <v>BE</v>
          </cell>
          <cell r="C1505">
            <v>13.15</v>
          </cell>
          <cell r="D1505">
            <v>13.7</v>
          </cell>
          <cell r="E1505">
            <v>13.1</v>
          </cell>
          <cell r="F1505">
            <v>13.1</v>
          </cell>
          <cell r="G1505">
            <v>13.1</v>
          </cell>
          <cell r="H1505">
            <v>13.75</v>
          </cell>
          <cell r="I1505">
            <v>30494</v>
          </cell>
          <cell r="J1505">
            <v>399935</v>
          </cell>
          <cell r="K1505">
            <v>44616</v>
          </cell>
          <cell r="L1505">
            <v>127</v>
          </cell>
        </row>
        <row r="1506">
          <cell r="A1506" t="str">
            <v>SHRENIK</v>
          </cell>
          <cell r="B1506" t="str">
            <v>BE</v>
          </cell>
          <cell r="C1506">
            <v>2.7</v>
          </cell>
          <cell r="D1506">
            <v>2.75</v>
          </cell>
          <cell r="E1506">
            <v>2.7</v>
          </cell>
          <cell r="F1506">
            <v>2.7</v>
          </cell>
          <cell r="G1506">
            <v>2.7</v>
          </cell>
          <cell r="H1506">
            <v>2.8</v>
          </cell>
          <cell r="I1506">
            <v>586662</v>
          </cell>
          <cell r="J1506">
            <v>1584118</v>
          </cell>
          <cell r="K1506">
            <v>44616</v>
          </cell>
          <cell r="L1506">
            <v>1451</v>
          </cell>
        </row>
        <row r="1507">
          <cell r="A1507" t="str">
            <v>SHREYANIND</v>
          </cell>
          <cell r="B1507" t="str">
            <v>EQ</v>
          </cell>
          <cell r="C1507">
            <v>101.7</v>
          </cell>
          <cell r="D1507">
            <v>102.95</v>
          </cell>
          <cell r="E1507">
            <v>91.4</v>
          </cell>
          <cell r="F1507">
            <v>93.2</v>
          </cell>
          <cell r="G1507">
            <v>93.55</v>
          </cell>
          <cell r="H1507">
            <v>106.45</v>
          </cell>
          <cell r="I1507">
            <v>79968</v>
          </cell>
          <cell r="J1507">
            <v>7843576.1500000004</v>
          </cell>
          <cell r="K1507">
            <v>44616</v>
          </cell>
          <cell r="L1507">
            <v>2260</v>
          </cell>
        </row>
        <row r="1508">
          <cell r="A1508" t="str">
            <v>SHREYAS</v>
          </cell>
          <cell r="B1508" t="str">
            <v>EQ</v>
          </cell>
          <cell r="C1508">
            <v>295.2</v>
          </cell>
          <cell r="D1508">
            <v>295.2</v>
          </cell>
          <cell r="E1508">
            <v>279</v>
          </cell>
          <cell r="F1508">
            <v>282.60000000000002</v>
          </cell>
          <cell r="G1508">
            <v>283</v>
          </cell>
          <cell r="H1508">
            <v>304.35000000000002</v>
          </cell>
          <cell r="I1508">
            <v>121412</v>
          </cell>
          <cell r="J1508">
            <v>34699581.600000001</v>
          </cell>
          <cell r="K1508">
            <v>44616</v>
          </cell>
          <cell r="L1508">
            <v>4472</v>
          </cell>
        </row>
        <row r="1509">
          <cell r="A1509" t="str">
            <v>SHRIPISTON</v>
          </cell>
          <cell r="B1509" t="str">
            <v>BE</v>
          </cell>
          <cell r="C1509">
            <v>701</v>
          </cell>
          <cell r="D1509">
            <v>745</v>
          </cell>
          <cell r="E1509">
            <v>680.05</v>
          </cell>
          <cell r="F1509">
            <v>680.05</v>
          </cell>
          <cell r="G1509">
            <v>680.05</v>
          </cell>
          <cell r="H1509">
            <v>710</v>
          </cell>
          <cell r="I1509">
            <v>167</v>
          </cell>
          <cell r="J1509">
            <v>117639.9</v>
          </cell>
          <cell r="K1509">
            <v>44616</v>
          </cell>
          <cell r="L1509">
            <v>25</v>
          </cell>
        </row>
        <row r="1510">
          <cell r="A1510" t="str">
            <v>SHRIRAMCIT</v>
          </cell>
          <cell r="B1510" t="str">
            <v>EQ</v>
          </cell>
          <cell r="C1510">
            <v>1663.6</v>
          </cell>
          <cell r="D1510">
            <v>1678</v>
          </cell>
          <cell r="E1510">
            <v>1504.95</v>
          </cell>
          <cell r="F1510">
            <v>1513.8</v>
          </cell>
          <cell r="G1510">
            <v>1535</v>
          </cell>
          <cell r="H1510">
            <v>1678.9</v>
          </cell>
          <cell r="I1510">
            <v>164132</v>
          </cell>
          <cell r="J1510">
            <v>259929395.44999999</v>
          </cell>
          <cell r="K1510">
            <v>44616</v>
          </cell>
          <cell r="L1510">
            <v>10386</v>
          </cell>
        </row>
        <row r="1511">
          <cell r="A1511" t="str">
            <v>SHRIRAMEPC</v>
          </cell>
          <cell r="B1511" t="str">
            <v>EQ</v>
          </cell>
          <cell r="C1511">
            <v>7.3</v>
          </cell>
          <cell r="D1511">
            <v>7.75</v>
          </cell>
          <cell r="E1511">
            <v>7.1</v>
          </cell>
          <cell r="F1511">
            <v>7.1</v>
          </cell>
          <cell r="G1511">
            <v>7.1</v>
          </cell>
          <cell r="H1511">
            <v>7.85</v>
          </cell>
          <cell r="I1511">
            <v>1771661</v>
          </cell>
          <cell r="J1511">
            <v>13038306.15</v>
          </cell>
          <cell r="K1511">
            <v>44616</v>
          </cell>
          <cell r="L1511">
            <v>2478</v>
          </cell>
        </row>
        <row r="1512">
          <cell r="A1512" t="str">
            <v>SHRIRAMPPS</v>
          </cell>
          <cell r="B1512" t="str">
            <v>EQ</v>
          </cell>
          <cell r="C1512">
            <v>79.95</v>
          </cell>
          <cell r="D1512">
            <v>81.5</v>
          </cell>
          <cell r="E1512">
            <v>76.2</v>
          </cell>
          <cell r="F1512">
            <v>77.2</v>
          </cell>
          <cell r="G1512">
            <v>77.45</v>
          </cell>
          <cell r="H1512">
            <v>83.95</v>
          </cell>
          <cell r="I1512">
            <v>1163815</v>
          </cell>
          <cell r="J1512">
            <v>92211199.400000006</v>
          </cell>
          <cell r="K1512">
            <v>44616</v>
          </cell>
          <cell r="L1512">
            <v>12095</v>
          </cell>
        </row>
        <row r="1513">
          <cell r="A1513" t="str">
            <v>SHYAMCENT</v>
          </cell>
          <cell r="B1513" t="str">
            <v>EQ</v>
          </cell>
          <cell r="C1513">
            <v>18.399999999999999</v>
          </cell>
          <cell r="D1513">
            <v>18.399999999999999</v>
          </cell>
          <cell r="E1513">
            <v>16.75</v>
          </cell>
          <cell r="F1513">
            <v>16.8</v>
          </cell>
          <cell r="G1513">
            <v>16.75</v>
          </cell>
          <cell r="H1513">
            <v>18.600000000000001</v>
          </cell>
          <cell r="I1513">
            <v>1385864</v>
          </cell>
          <cell r="J1513">
            <v>24223271.300000001</v>
          </cell>
          <cell r="K1513">
            <v>44616</v>
          </cell>
          <cell r="L1513">
            <v>6088</v>
          </cell>
        </row>
        <row r="1514">
          <cell r="A1514" t="str">
            <v>SHYAMMETL</v>
          </cell>
          <cell r="B1514" t="str">
            <v>EQ</v>
          </cell>
          <cell r="C1514">
            <v>299</v>
          </cell>
          <cell r="D1514">
            <v>305.7</v>
          </cell>
          <cell r="E1514">
            <v>289.14999999999998</v>
          </cell>
          <cell r="F1514">
            <v>291.25</v>
          </cell>
          <cell r="G1514">
            <v>293.5</v>
          </cell>
          <cell r="H1514">
            <v>313.89999999999998</v>
          </cell>
          <cell r="I1514">
            <v>626063</v>
          </cell>
          <cell r="J1514">
            <v>186602477.09999999</v>
          </cell>
          <cell r="K1514">
            <v>44616</v>
          </cell>
          <cell r="L1514">
            <v>20468</v>
          </cell>
        </row>
        <row r="1515">
          <cell r="A1515" t="str">
            <v>SICAL</v>
          </cell>
          <cell r="B1515" t="str">
            <v>BE</v>
          </cell>
          <cell r="C1515">
            <v>12.65</v>
          </cell>
          <cell r="D1515">
            <v>13.9</v>
          </cell>
          <cell r="E1515">
            <v>12.65</v>
          </cell>
          <cell r="F1515">
            <v>12.65</v>
          </cell>
          <cell r="G1515">
            <v>12.65</v>
          </cell>
          <cell r="H1515">
            <v>13.3</v>
          </cell>
          <cell r="I1515">
            <v>189970</v>
          </cell>
          <cell r="J1515">
            <v>2428887.5</v>
          </cell>
          <cell r="K1515">
            <v>44616</v>
          </cell>
          <cell r="L1515">
            <v>455</v>
          </cell>
        </row>
        <row r="1516">
          <cell r="A1516" t="str">
            <v>SIEMENS</v>
          </cell>
          <cell r="B1516" t="str">
            <v>EQ</v>
          </cell>
          <cell r="C1516">
            <v>2340</v>
          </cell>
          <cell r="D1516">
            <v>2360.25</v>
          </cell>
          <cell r="E1516">
            <v>2271.6999999999998</v>
          </cell>
          <cell r="F1516">
            <v>2285.6999999999998</v>
          </cell>
          <cell r="G1516">
            <v>2295</v>
          </cell>
          <cell r="H1516">
            <v>2396.5</v>
          </cell>
          <cell r="I1516">
            <v>278710</v>
          </cell>
          <cell r="J1516">
            <v>644767520</v>
          </cell>
          <cell r="K1516">
            <v>44616</v>
          </cell>
          <cell r="L1516">
            <v>23603</v>
          </cell>
        </row>
        <row r="1517">
          <cell r="A1517" t="str">
            <v>SIGACHI</v>
          </cell>
          <cell r="B1517" t="str">
            <v>EQ</v>
          </cell>
          <cell r="C1517">
            <v>300</v>
          </cell>
          <cell r="D1517">
            <v>302.75</v>
          </cell>
          <cell r="E1517">
            <v>275</v>
          </cell>
          <cell r="F1517">
            <v>279.55</v>
          </cell>
          <cell r="G1517">
            <v>283.60000000000002</v>
          </cell>
          <cell r="H1517">
            <v>312</v>
          </cell>
          <cell r="I1517">
            <v>346402</v>
          </cell>
          <cell r="J1517">
            <v>100303902.5</v>
          </cell>
          <cell r="K1517">
            <v>44616</v>
          </cell>
          <cell r="L1517">
            <v>20893</v>
          </cell>
        </row>
        <row r="1518">
          <cell r="A1518" t="str">
            <v>SIGIND</v>
          </cell>
          <cell r="B1518" t="str">
            <v>EQ</v>
          </cell>
          <cell r="C1518">
            <v>43.4</v>
          </cell>
          <cell r="D1518">
            <v>44.5</v>
          </cell>
          <cell r="E1518">
            <v>43.3</v>
          </cell>
          <cell r="F1518">
            <v>43.3</v>
          </cell>
          <cell r="G1518">
            <v>43.3</v>
          </cell>
          <cell r="H1518">
            <v>45.55</v>
          </cell>
          <cell r="I1518">
            <v>29657</v>
          </cell>
          <cell r="J1518">
            <v>1286070.3999999999</v>
          </cell>
          <cell r="K1518">
            <v>44616</v>
          </cell>
          <cell r="L1518">
            <v>231</v>
          </cell>
        </row>
        <row r="1519">
          <cell r="A1519" t="str">
            <v>SIKKO</v>
          </cell>
          <cell r="B1519" t="str">
            <v>EQ</v>
          </cell>
          <cell r="C1519">
            <v>53.9</v>
          </cell>
          <cell r="D1519">
            <v>53.9</v>
          </cell>
          <cell r="E1519">
            <v>51.3</v>
          </cell>
          <cell r="F1519">
            <v>53</v>
          </cell>
          <cell r="G1519">
            <v>53</v>
          </cell>
          <cell r="H1519">
            <v>53.95</v>
          </cell>
          <cell r="I1519">
            <v>1036</v>
          </cell>
          <cell r="J1519">
            <v>53439.199999999997</v>
          </cell>
          <cell r="K1519">
            <v>44616</v>
          </cell>
          <cell r="L1519">
            <v>16</v>
          </cell>
        </row>
        <row r="1520">
          <cell r="A1520" t="str">
            <v>SIL</v>
          </cell>
          <cell r="B1520" t="str">
            <v>BE</v>
          </cell>
          <cell r="C1520">
            <v>12.35</v>
          </cell>
          <cell r="D1520">
            <v>13.2</v>
          </cell>
          <cell r="E1520">
            <v>12.35</v>
          </cell>
          <cell r="F1520">
            <v>12.6</v>
          </cell>
          <cell r="G1520">
            <v>12.6</v>
          </cell>
          <cell r="H1520">
            <v>13</v>
          </cell>
          <cell r="I1520">
            <v>11209</v>
          </cell>
          <cell r="J1520">
            <v>139862.25</v>
          </cell>
          <cell r="K1520">
            <v>44616</v>
          </cell>
          <cell r="L1520">
            <v>84</v>
          </cell>
        </row>
        <row r="1521">
          <cell r="A1521" t="str">
            <v>SILGO</v>
          </cell>
          <cell r="B1521" t="str">
            <v>EQ</v>
          </cell>
          <cell r="C1521">
            <v>29.2</v>
          </cell>
          <cell r="D1521">
            <v>29.2</v>
          </cell>
          <cell r="E1521">
            <v>25.75</v>
          </cell>
          <cell r="F1521">
            <v>25.95</v>
          </cell>
          <cell r="G1521">
            <v>26.15</v>
          </cell>
          <cell r="H1521">
            <v>29.7</v>
          </cell>
          <cell r="I1521">
            <v>98999</v>
          </cell>
          <cell r="J1521">
            <v>2693342.15</v>
          </cell>
          <cell r="K1521">
            <v>44616</v>
          </cell>
          <cell r="L1521">
            <v>509</v>
          </cell>
        </row>
        <row r="1522">
          <cell r="A1522" t="str">
            <v>SILINV</v>
          </cell>
          <cell r="B1522" t="str">
            <v>EQ</v>
          </cell>
          <cell r="C1522">
            <v>376.9</v>
          </cell>
          <cell r="D1522">
            <v>376.9</v>
          </cell>
          <cell r="E1522">
            <v>315.39999999999998</v>
          </cell>
          <cell r="F1522">
            <v>328.55</v>
          </cell>
          <cell r="G1522">
            <v>315.39999999999998</v>
          </cell>
          <cell r="H1522">
            <v>383</v>
          </cell>
          <cell r="I1522">
            <v>39497</v>
          </cell>
          <cell r="J1522">
            <v>13740565.25</v>
          </cell>
          <cell r="K1522">
            <v>44616</v>
          </cell>
          <cell r="L1522">
            <v>1757</v>
          </cell>
        </row>
        <row r="1523">
          <cell r="A1523" t="str">
            <v>SILLYMONKS</v>
          </cell>
          <cell r="B1523" t="str">
            <v>EQ</v>
          </cell>
          <cell r="C1523">
            <v>25.4</v>
          </cell>
          <cell r="D1523">
            <v>25.4</v>
          </cell>
          <cell r="E1523">
            <v>22.05</v>
          </cell>
          <cell r="F1523">
            <v>23.45</v>
          </cell>
          <cell r="G1523">
            <v>23.3</v>
          </cell>
          <cell r="H1523">
            <v>24.15</v>
          </cell>
          <cell r="I1523">
            <v>39711</v>
          </cell>
          <cell r="J1523">
            <v>925273.4</v>
          </cell>
          <cell r="K1523">
            <v>44616</v>
          </cell>
          <cell r="L1523">
            <v>96</v>
          </cell>
        </row>
        <row r="1524">
          <cell r="A1524" t="str">
            <v>SILVER</v>
          </cell>
          <cell r="B1524" t="str">
            <v>EQ</v>
          </cell>
          <cell r="C1524">
            <v>66.55</v>
          </cell>
          <cell r="D1524">
            <v>74.2</v>
          </cell>
          <cell r="E1524">
            <v>66.55</v>
          </cell>
          <cell r="F1524">
            <v>69.8</v>
          </cell>
          <cell r="G1524">
            <v>74</v>
          </cell>
          <cell r="H1524">
            <v>66.14</v>
          </cell>
          <cell r="I1524">
            <v>302430</v>
          </cell>
          <cell r="J1524">
            <v>20947915.039999999</v>
          </cell>
          <cell r="K1524">
            <v>44616</v>
          </cell>
          <cell r="L1524">
            <v>1215</v>
          </cell>
        </row>
        <row r="1525">
          <cell r="A1525" t="str">
            <v>SIMBHALS</v>
          </cell>
          <cell r="B1525" t="str">
            <v>EQ</v>
          </cell>
          <cell r="C1525">
            <v>18.55</v>
          </cell>
          <cell r="D1525">
            <v>19.05</v>
          </cell>
          <cell r="E1525">
            <v>18.45</v>
          </cell>
          <cell r="F1525">
            <v>18.45</v>
          </cell>
          <cell r="G1525">
            <v>18.45</v>
          </cell>
          <cell r="H1525">
            <v>19.399999999999999</v>
          </cell>
          <cell r="I1525">
            <v>101986</v>
          </cell>
          <cell r="J1525">
            <v>1890731.05</v>
          </cell>
          <cell r="K1525">
            <v>44616</v>
          </cell>
          <cell r="L1525">
            <v>341</v>
          </cell>
        </row>
        <row r="1526">
          <cell r="A1526" t="str">
            <v>SIMPLEXINF</v>
          </cell>
          <cell r="B1526" t="str">
            <v>EQ</v>
          </cell>
          <cell r="C1526">
            <v>36</v>
          </cell>
          <cell r="D1526">
            <v>36</v>
          </cell>
          <cell r="E1526">
            <v>34.35</v>
          </cell>
          <cell r="F1526">
            <v>34.35</v>
          </cell>
          <cell r="G1526">
            <v>34.35</v>
          </cell>
          <cell r="H1526">
            <v>36.15</v>
          </cell>
          <cell r="I1526">
            <v>95468</v>
          </cell>
          <cell r="J1526">
            <v>3345985.15</v>
          </cell>
          <cell r="K1526">
            <v>44616</v>
          </cell>
          <cell r="L1526">
            <v>544</v>
          </cell>
        </row>
        <row r="1527">
          <cell r="A1527" t="str">
            <v>SINTERCOM</v>
          </cell>
          <cell r="B1527" t="str">
            <v>EQ</v>
          </cell>
          <cell r="C1527">
            <v>92</v>
          </cell>
          <cell r="D1527">
            <v>92.05</v>
          </cell>
          <cell r="E1527">
            <v>87</v>
          </cell>
          <cell r="F1527">
            <v>88.45</v>
          </cell>
          <cell r="G1527">
            <v>87</v>
          </cell>
          <cell r="H1527">
            <v>92</v>
          </cell>
          <cell r="I1527">
            <v>34446</v>
          </cell>
          <cell r="J1527">
            <v>3093581.8</v>
          </cell>
          <cell r="K1527">
            <v>44616</v>
          </cell>
          <cell r="L1527">
            <v>118</v>
          </cell>
        </row>
        <row r="1528">
          <cell r="A1528" t="str">
            <v>SINTEX</v>
          </cell>
          <cell r="B1528" t="str">
            <v>EQ</v>
          </cell>
          <cell r="C1528">
            <v>8.0500000000000007</v>
          </cell>
          <cell r="D1528">
            <v>8.1999999999999993</v>
          </cell>
          <cell r="E1528">
            <v>8</v>
          </cell>
          <cell r="F1528">
            <v>8</v>
          </cell>
          <cell r="G1528">
            <v>8</v>
          </cell>
          <cell r="H1528">
            <v>8.4</v>
          </cell>
          <cell r="I1528">
            <v>6490992</v>
          </cell>
          <cell r="J1528">
            <v>52085870.950000003</v>
          </cell>
          <cell r="K1528">
            <v>44616</v>
          </cell>
          <cell r="L1528">
            <v>7090</v>
          </cell>
        </row>
        <row r="1529">
          <cell r="A1529" t="str">
            <v>SIRCA</v>
          </cell>
          <cell r="B1529" t="str">
            <v>EQ</v>
          </cell>
          <cell r="C1529">
            <v>425</v>
          </cell>
          <cell r="D1529">
            <v>443.8</v>
          </cell>
          <cell r="E1529">
            <v>395</v>
          </cell>
          <cell r="F1529">
            <v>403.15</v>
          </cell>
          <cell r="G1529">
            <v>403</v>
          </cell>
          <cell r="H1529">
            <v>451.85</v>
          </cell>
          <cell r="I1529">
            <v>50281</v>
          </cell>
          <cell r="J1529">
            <v>20912950</v>
          </cell>
          <cell r="K1529">
            <v>44616</v>
          </cell>
          <cell r="L1529">
            <v>2129</v>
          </cell>
        </row>
        <row r="1530">
          <cell r="A1530" t="str">
            <v>SIS</v>
          </cell>
          <cell r="B1530" t="str">
            <v>EQ</v>
          </cell>
          <cell r="C1530">
            <v>467.35</v>
          </cell>
          <cell r="D1530">
            <v>467.35</v>
          </cell>
          <cell r="E1530">
            <v>442.5</v>
          </cell>
          <cell r="F1530">
            <v>448.3</v>
          </cell>
          <cell r="G1530">
            <v>446.55</v>
          </cell>
          <cell r="H1530">
            <v>479.9</v>
          </cell>
          <cell r="I1530">
            <v>161947</v>
          </cell>
          <cell r="J1530">
            <v>73580520</v>
          </cell>
          <cell r="K1530">
            <v>44616</v>
          </cell>
          <cell r="L1530">
            <v>10708</v>
          </cell>
        </row>
        <row r="1531">
          <cell r="A1531" t="str">
            <v>SITINET</v>
          </cell>
          <cell r="B1531" t="str">
            <v>BE</v>
          </cell>
          <cell r="C1531">
            <v>2.8</v>
          </cell>
          <cell r="D1531">
            <v>2.8</v>
          </cell>
          <cell r="E1531">
            <v>2.8</v>
          </cell>
          <cell r="F1531">
            <v>2.8</v>
          </cell>
          <cell r="G1531">
            <v>2.8</v>
          </cell>
          <cell r="H1531">
            <v>2.9</v>
          </cell>
          <cell r="I1531">
            <v>576909</v>
          </cell>
          <cell r="J1531">
            <v>1615345.2</v>
          </cell>
          <cell r="K1531">
            <v>44616</v>
          </cell>
          <cell r="L1531">
            <v>1253</v>
          </cell>
        </row>
        <row r="1532">
          <cell r="A1532" t="str">
            <v>SIYSIL</v>
          </cell>
          <cell r="B1532" t="str">
            <v>EQ</v>
          </cell>
          <cell r="C1532">
            <v>424.7</v>
          </cell>
          <cell r="D1532">
            <v>439.9</v>
          </cell>
          <cell r="E1532">
            <v>410</v>
          </cell>
          <cell r="F1532">
            <v>419.55</v>
          </cell>
          <cell r="G1532">
            <v>419</v>
          </cell>
          <cell r="H1532">
            <v>439.85</v>
          </cell>
          <cell r="I1532">
            <v>162117</v>
          </cell>
          <cell r="J1532">
            <v>69065945.049999997</v>
          </cell>
          <cell r="K1532">
            <v>44616</v>
          </cell>
          <cell r="L1532">
            <v>10357</v>
          </cell>
        </row>
        <row r="1533">
          <cell r="A1533" t="str">
            <v>SJS</v>
          </cell>
          <cell r="B1533" t="str">
            <v>EQ</v>
          </cell>
          <cell r="C1533">
            <v>365</v>
          </cell>
          <cell r="D1533">
            <v>384.15</v>
          </cell>
          <cell r="E1533">
            <v>357.05</v>
          </cell>
          <cell r="F1533">
            <v>360.65</v>
          </cell>
          <cell r="G1533">
            <v>360.3</v>
          </cell>
          <cell r="H1533">
            <v>384.45</v>
          </cell>
          <cell r="I1533">
            <v>106190</v>
          </cell>
          <cell r="J1533">
            <v>39681580.649999999</v>
          </cell>
          <cell r="K1533">
            <v>44616</v>
          </cell>
          <cell r="L1533">
            <v>4680</v>
          </cell>
        </row>
        <row r="1534">
          <cell r="A1534" t="str">
            <v>SJVN</v>
          </cell>
          <cell r="B1534" t="str">
            <v>EQ</v>
          </cell>
          <cell r="C1534">
            <v>28</v>
          </cell>
          <cell r="D1534">
            <v>28.35</v>
          </cell>
          <cell r="E1534">
            <v>27.15</v>
          </cell>
          <cell r="F1534">
            <v>27.3</v>
          </cell>
          <cell r="G1534">
            <v>27.3</v>
          </cell>
          <cell r="H1534">
            <v>28.6</v>
          </cell>
          <cell r="I1534">
            <v>3195126</v>
          </cell>
          <cell r="J1534">
            <v>88565887.700000003</v>
          </cell>
          <cell r="K1534">
            <v>44616</v>
          </cell>
          <cell r="L1534">
            <v>10726</v>
          </cell>
        </row>
        <row r="1535">
          <cell r="A1535" t="str">
            <v>SKFINDIA</v>
          </cell>
          <cell r="B1535" t="str">
            <v>EQ</v>
          </cell>
          <cell r="C1535">
            <v>3275</v>
          </cell>
          <cell r="D1535">
            <v>3329.7</v>
          </cell>
          <cell r="E1535">
            <v>3181.35</v>
          </cell>
          <cell r="F1535">
            <v>3247.6</v>
          </cell>
          <cell r="G1535">
            <v>3269.3</v>
          </cell>
          <cell r="H1535">
            <v>3360.55</v>
          </cell>
          <cell r="I1535">
            <v>90832</v>
          </cell>
          <cell r="J1535">
            <v>294428195.94999999</v>
          </cell>
          <cell r="K1535">
            <v>44616</v>
          </cell>
          <cell r="L1535">
            <v>17521</v>
          </cell>
        </row>
        <row r="1536">
          <cell r="A1536" t="str">
            <v>SKIPPER</v>
          </cell>
          <cell r="B1536" t="str">
            <v>EQ</v>
          </cell>
          <cell r="C1536">
            <v>62.85</v>
          </cell>
          <cell r="D1536">
            <v>65.900000000000006</v>
          </cell>
          <cell r="E1536">
            <v>56.6</v>
          </cell>
          <cell r="F1536">
            <v>58.5</v>
          </cell>
          <cell r="G1536">
            <v>57.15</v>
          </cell>
          <cell r="H1536">
            <v>66.349999999999994</v>
          </cell>
          <cell r="I1536">
            <v>245260</v>
          </cell>
          <cell r="J1536">
            <v>14923537.35</v>
          </cell>
          <cell r="K1536">
            <v>44616</v>
          </cell>
          <cell r="L1536">
            <v>3399</v>
          </cell>
        </row>
        <row r="1537">
          <cell r="A1537" t="str">
            <v>SKMEGGPROD</v>
          </cell>
          <cell r="B1537" t="str">
            <v>EQ</v>
          </cell>
          <cell r="C1537">
            <v>61.8</v>
          </cell>
          <cell r="D1537">
            <v>61.8</v>
          </cell>
          <cell r="E1537">
            <v>57.9</v>
          </cell>
          <cell r="F1537">
            <v>58.1</v>
          </cell>
          <cell r="G1537">
            <v>58</v>
          </cell>
          <cell r="H1537">
            <v>61.9</v>
          </cell>
          <cell r="I1537">
            <v>72440</v>
          </cell>
          <cell r="J1537">
            <v>4281094.75</v>
          </cell>
          <cell r="K1537">
            <v>44616</v>
          </cell>
          <cell r="L1537">
            <v>1745</v>
          </cell>
        </row>
        <row r="1538">
          <cell r="A1538" t="str">
            <v>SMARTLINK</v>
          </cell>
          <cell r="B1538" t="str">
            <v>EQ</v>
          </cell>
          <cell r="C1538">
            <v>122.35</v>
          </cell>
          <cell r="D1538">
            <v>123</v>
          </cell>
          <cell r="E1538">
            <v>122.35</v>
          </cell>
          <cell r="F1538">
            <v>122.35</v>
          </cell>
          <cell r="G1538">
            <v>122.35</v>
          </cell>
          <cell r="H1538">
            <v>128.75</v>
          </cell>
          <cell r="I1538">
            <v>3721</v>
          </cell>
          <cell r="J1538">
            <v>455482.35</v>
          </cell>
          <cell r="K1538">
            <v>44616</v>
          </cell>
          <cell r="L1538">
            <v>139</v>
          </cell>
        </row>
        <row r="1539">
          <cell r="A1539" t="str">
            <v>SMCGLOBAL</v>
          </cell>
          <cell r="B1539" t="str">
            <v>EQ</v>
          </cell>
          <cell r="C1539">
            <v>70.2</v>
          </cell>
          <cell r="D1539">
            <v>73.8</v>
          </cell>
          <cell r="E1539">
            <v>70.05</v>
          </cell>
          <cell r="F1539">
            <v>70.25</v>
          </cell>
          <cell r="G1539">
            <v>70.650000000000006</v>
          </cell>
          <cell r="H1539">
            <v>74.7</v>
          </cell>
          <cell r="I1539">
            <v>286581</v>
          </cell>
          <cell r="J1539">
            <v>20323812.850000001</v>
          </cell>
          <cell r="K1539">
            <v>44616</v>
          </cell>
          <cell r="L1539">
            <v>2770</v>
          </cell>
        </row>
        <row r="1540">
          <cell r="A1540" t="str">
            <v>SMLISUZU</v>
          </cell>
          <cell r="B1540" t="str">
            <v>EQ</v>
          </cell>
          <cell r="C1540">
            <v>514.70000000000005</v>
          </cell>
          <cell r="D1540">
            <v>519.70000000000005</v>
          </cell>
          <cell r="E1540">
            <v>498</v>
          </cell>
          <cell r="F1540">
            <v>499.55</v>
          </cell>
          <cell r="G1540">
            <v>499</v>
          </cell>
          <cell r="H1540">
            <v>526.65</v>
          </cell>
          <cell r="I1540">
            <v>16168</v>
          </cell>
          <cell r="J1540">
            <v>8182525.5</v>
          </cell>
          <cell r="K1540">
            <v>44616</v>
          </cell>
          <cell r="L1540">
            <v>1891</v>
          </cell>
        </row>
        <row r="1541">
          <cell r="A1541" t="str">
            <v>SMLT</v>
          </cell>
          <cell r="B1541" t="str">
            <v>EQ</v>
          </cell>
          <cell r="C1541">
            <v>102.35</v>
          </cell>
          <cell r="D1541">
            <v>104.45</v>
          </cell>
          <cell r="E1541">
            <v>90</v>
          </cell>
          <cell r="F1541">
            <v>91.95</v>
          </cell>
          <cell r="G1541">
            <v>93</v>
          </cell>
          <cell r="H1541">
            <v>102.65</v>
          </cell>
          <cell r="I1541">
            <v>11103</v>
          </cell>
          <cell r="J1541">
            <v>1065460.1000000001</v>
          </cell>
          <cell r="K1541">
            <v>44616</v>
          </cell>
          <cell r="L1541">
            <v>326</v>
          </cell>
        </row>
        <row r="1542">
          <cell r="A1542" t="str">
            <v>SMSLIFE</v>
          </cell>
          <cell r="B1542" t="str">
            <v>EQ</v>
          </cell>
          <cell r="C1542">
            <v>717</v>
          </cell>
          <cell r="D1542">
            <v>748</v>
          </cell>
          <cell r="E1542">
            <v>701</v>
          </cell>
          <cell r="F1542">
            <v>718.8</v>
          </cell>
          <cell r="G1542">
            <v>715</v>
          </cell>
          <cell r="H1542">
            <v>755.65</v>
          </cell>
          <cell r="I1542">
            <v>29689</v>
          </cell>
          <cell r="J1542">
            <v>21630244.300000001</v>
          </cell>
          <cell r="K1542">
            <v>44616</v>
          </cell>
          <cell r="L1542">
            <v>1317</v>
          </cell>
        </row>
        <row r="1543">
          <cell r="A1543" t="str">
            <v>SMSPHARMA</v>
          </cell>
          <cell r="B1543" t="str">
            <v>EQ</v>
          </cell>
          <cell r="C1543">
            <v>99.1</v>
          </cell>
          <cell r="D1543">
            <v>101.6</v>
          </cell>
          <cell r="E1543">
            <v>95</v>
          </cell>
          <cell r="F1543">
            <v>95.25</v>
          </cell>
          <cell r="G1543">
            <v>95.4</v>
          </cell>
          <cell r="H1543">
            <v>102.9</v>
          </cell>
          <cell r="I1543">
            <v>102601</v>
          </cell>
          <cell r="J1543">
            <v>10019852.550000001</v>
          </cell>
          <cell r="K1543">
            <v>44616</v>
          </cell>
          <cell r="L1543">
            <v>1885</v>
          </cell>
        </row>
        <row r="1544">
          <cell r="A1544" t="str">
            <v>SNOWMAN</v>
          </cell>
          <cell r="B1544" t="str">
            <v>EQ</v>
          </cell>
          <cell r="C1544">
            <v>33.1</v>
          </cell>
          <cell r="D1544">
            <v>33.299999999999997</v>
          </cell>
          <cell r="E1544">
            <v>31.1</v>
          </cell>
          <cell r="F1544">
            <v>31.4</v>
          </cell>
          <cell r="G1544">
            <v>31.45</v>
          </cell>
          <cell r="H1544">
            <v>34.299999999999997</v>
          </cell>
          <cell r="I1544">
            <v>820638</v>
          </cell>
          <cell r="J1544">
            <v>26421131</v>
          </cell>
          <cell r="K1544">
            <v>44616</v>
          </cell>
          <cell r="L1544">
            <v>4601</v>
          </cell>
        </row>
        <row r="1545">
          <cell r="A1545" t="str">
            <v>SOBHA</v>
          </cell>
          <cell r="B1545" t="str">
            <v>EQ</v>
          </cell>
          <cell r="C1545">
            <v>735</v>
          </cell>
          <cell r="D1545">
            <v>764.55</v>
          </cell>
          <cell r="E1545">
            <v>687</v>
          </cell>
          <cell r="F1545">
            <v>705.6</v>
          </cell>
          <cell r="G1545">
            <v>705</v>
          </cell>
          <cell r="H1545">
            <v>768.15</v>
          </cell>
          <cell r="I1545">
            <v>493217</v>
          </cell>
          <cell r="J1545">
            <v>359343711.35000002</v>
          </cell>
          <cell r="K1545">
            <v>44616</v>
          </cell>
          <cell r="L1545">
            <v>27574</v>
          </cell>
        </row>
        <row r="1546">
          <cell r="A1546" t="str">
            <v>SOLARA</v>
          </cell>
          <cell r="B1546" t="str">
            <v>EQ</v>
          </cell>
          <cell r="C1546">
            <v>666.55</v>
          </cell>
          <cell r="D1546">
            <v>711.55</v>
          </cell>
          <cell r="E1546">
            <v>666.55</v>
          </cell>
          <cell r="F1546">
            <v>675.1</v>
          </cell>
          <cell r="G1546">
            <v>675.2</v>
          </cell>
          <cell r="H1546">
            <v>710.4</v>
          </cell>
          <cell r="I1546">
            <v>111176</v>
          </cell>
          <cell r="J1546">
            <v>76046396.150000006</v>
          </cell>
          <cell r="K1546">
            <v>44616</v>
          </cell>
          <cell r="L1546">
            <v>7475</v>
          </cell>
        </row>
        <row r="1547">
          <cell r="A1547" t="str">
            <v>SOLARINDS</v>
          </cell>
          <cell r="B1547" t="str">
            <v>EQ</v>
          </cell>
          <cell r="C1547">
            <v>2290</v>
          </cell>
          <cell r="D1547">
            <v>2298</v>
          </cell>
          <cell r="E1547">
            <v>2191.9</v>
          </cell>
          <cell r="F1547">
            <v>2272.9</v>
          </cell>
          <cell r="G1547">
            <v>2253</v>
          </cell>
          <cell r="H1547">
            <v>2325.65</v>
          </cell>
          <cell r="I1547">
            <v>35204</v>
          </cell>
          <cell r="J1547">
            <v>79239525.799999997</v>
          </cell>
          <cell r="K1547">
            <v>44616</v>
          </cell>
          <cell r="L1547">
            <v>5579</v>
          </cell>
        </row>
        <row r="1548">
          <cell r="A1548" t="str">
            <v>SOMANYCERA</v>
          </cell>
          <cell r="B1548" t="str">
            <v>EQ</v>
          </cell>
          <cell r="C1548">
            <v>751</v>
          </cell>
          <cell r="D1548">
            <v>763.8</v>
          </cell>
          <cell r="E1548">
            <v>708.5</v>
          </cell>
          <cell r="F1548">
            <v>722.5</v>
          </cell>
          <cell r="G1548">
            <v>713</v>
          </cell>
          <cell r="H1548">
            <v>777</v>
          </cell>
          <cell r="I1548">
            <v>70288</v>
          </cell>
          <cell r="J1548">
            <v>51351892.450000003</v>
          </cell>
          <cell r="K1548">
            <v>44616</v>
          </cell>
          <cell r="L1548">
            <v>8617</v>
          </cell>
        </row>
        <row r="1549">
          <cell r="A1549" t="str">
            <v>SOMATEX</v>
          </cell>
          <cell r="B1549" t="str">
            <v>BE</v>
          </cell>
          <cell r="C1549">
            <v>8.5500000000000007</v>
          </cell>
          <cell r="D1549">
            <v>8.5500000000000007</v>
          </cell>
          <cell r="E1549">
            <v>7.8</v>
          </cell>
          <cell r="F1549">
            <v>8.5500000000000007</v>
          </cell>
          <cell r="G1549">
            <v>8.5500000000000007</v>
          </cell>
          <cell r="H1549">
            <v>8.15</v>
          </cell>
          <cell r="I1549">
            <v>74301</v>
          </cell>
          <cell r="J1549">
            <v>633443.44999999995</v>
          </cell>
          <cell r="K1549">
            <v>44616</v>
          </cell>
          <cell r="L1549">
            <v>331</v>
          </cell>
        </row>
        <row r="1550">
          <cell r="A1550" t="str">
            <v>SOMICONVEY</v>
          </cell>
          <cell r="B1550" t="str">
            <v>EQ</v>
          </cell>
          <cell r="C1550">
            <v>42.2</v>
          </cell>
          <cell r="D1550">
            <v>42.95</v>
          </cell>
          <cell r="E1550">
            <v>39.4</v>
          </cell>
          <cell r="F1550">
            <v>39.4</v>
          </cell>
          <cell r="G1550">
            <v>39.4</v>
          </cell>
          <cell r="H1550">
            <v>43.75</v>
          </cell>
          <cell r="I1550">
            <v>28508</v>
          </cell>
          <cell r="J1550">
            <v>1142604.3999999999</v>
          </cell>
          <cell r="K1550">
            <v>44616</v>
          </cell>
          <cell r="L1550">
            <v>495</v>
          </cell>
        </row>
        <row r="1551">
          <cell r="A1551" t="str">
            <v>SONACOMS</v>
          </cell>
          <cell r="B1551" t="str">
            <v>EQ</v>
          </cell>
          <cell r="C1551">
            <v>605</v>
          </cell>
          <cell r="D1551">
            <v>619</v>
          </cell>
          <cell r="E1551">
            <v>582</v>
          </cell>
          <cell r="F1551">
            <v>595.9</v>
          </cell>
          <cell r="G1551">
            <v>592.04999999999995</v>
          </cell>
          <cell r="H1551">
            <v>637.54999999999995</v>
          </cell>
          <cell r="I1551">
            <v>2836671</v>
          </cell>
          <cell r="J1551">
            <v>1711939088.25</v>
          </cell>
          <cell r="K1551">
            <v>44616</v>
          </cell>
          <cell r="L1551">
            <v>103425</v>
          </cell>
        </row>
        <row r="1552">
          <cell r="A1552" t="str">
            <v>SONATSOFTW</v>
          </cell>
          <cell r="B1552" t="str">
            <v>EQ</v>
          </cell>
          <cell r="C1552">
            <v>700</v>
          </cell>
          <cell r="D1552">
            <v>713.3</v>
          </cell>
          <cell r="E1552">
            <v>689</v>
          </cell>
          <cell r="F1552">
            <v>695.15</v>
          </cell>
          <cell r="G1552">
            <v>694</v>
          </cell>
          <cell r="H1552">
            <v>728.3</v>
          </cell>
          <cell r="I1552">
            <v>146031</v>
          </cell>
          <cell r="J1552">
            <v>103039767.90000001</v>
          </cell>
          <cell r="K1552">
            <v>44616</v>
          </cell>
          <cell r="L1552">
            <v>10295</v>
          </cell>
        </row>
        <row r="1553">
          <cell r="A1553" t="str">
            <v>SORILINFRA</v>
          </cell>
          <cell r="B1553" t="str">
            <v>EQ</v>
          </cell>
          <cell r="C1553">
            <v>75.599999999999994</v>
          </cell>
          <cell r="D1553">
            <v>78.900000000000006</v>
          </cell>
          <cell r="E1553">
            <v>67.55</v>
          </cell>
          <cell r="F1553">
            <v>70.2</v>
          </cell>
          <cell r="G1553">
            <v>71</v>
          </cell>
          <cell r="H1553">
            <v>80</v>
          </cell>
          <cell r="I1553">
            <v>106342</v>
          </cell>
          <cell r="J1553">
            <v>7926691.7000000002</v>
          </cell>
          <cell r="K1553">
            <v>44616</v>
          </cell>
          <cell r="L1553">
            <v>2887</v>
          </cell>
        </row>
        <row r="1554">
          <cell r="A1554" t="str">
            <v>SOTL</v>
          </cell>
          <cell r="B1554" t="str">
            <v>EQ</v>
          </cell>
          <cell r="C1554">
            <v>1000</v>
          </cell>
          <cell r="D1554">
            <v>1000</v>
          </cell>
          <cell r="E1554">
            <v>951</v>
          </cell>
          <cell r="F1554">
            <v>958.95</v>
          </cell>
          <cell r="G1554">
            <v>958.05</v>
          </cell>
          <cell r="H1554">
            <v>1012.05</v>
          </cell>
          <cell r="I1554">
            <v>21735</v>
          </cell>
          <cell r="J1554">
            <v>21102679.5</v>
          </cell>
          <cell r="K1554">
            <v>44616</v>
          </cell>
          <cell r="L1554">
            <v>1675</v>
          </cell>
        </row>
        <row r="1555">
          <cell r="A1555" t="str">
            <v>SOUTHBANK</v>
          </cell>
          <cell r="B1555" t="str">
            <v>EQ</v>
          </cell>
          <cell r="C1555">
            <v>8.1</v>
          </cell>
          <cell r="D1555">
            <v>8.1</v>
          </cell>
          <cell r="E1555">
            <v>7.65</v>
          </cell>
          <cell r="F1555">
            <v>7.7</v>
          </cell>
          <cell r="G1555">
            <v>7.7</v>
          </cell>
          <cell r="H1555">
            <v>8.25</v>
          </cell>
          <cell r="I1555">
            <v>11001781</v>
          </cell>
          <cell r="J1555">
            <v>86585730.549999997</v>
          </cell>
          <cell r="K1555">
            <v>44616</v>
          </cell>
          <cell r="L1555">
            <v>17260</v>
          </cell>
        </row>
        <row r="1556">
          <cell r="A1556" t="str">
            <v>SOUTHWEST</v>
          </cell>
          <cell r="B1556" t="str">
            <v>EQ</v>
          </cell>
          <cell r="C1556">
            <v>184.05</v>
          </cell>
          <cell r="D1556">
            <v>200</v>
          </cell>
          <cell r="E1556">
            <v>183.35</v>
          </cell>
          <cell r="F1556">
            <v>184.5</v>
          </cell>
          <cell r="G1556">
            <v>183.35</v>
          </cell>
          <cell r="H1556">
            <v>203.7</v>
          </cell>
          <cell r="I1556">
            <v>52646</v>
          </cell>
          <cell r="J1556">
            <v>10047468</v>
          </cell>
          <cell r="K1556">
            <v>44616</v>
          </cell>
          <cell r="L1556">
            <v>684</v>
          </cell>
        </row>
        <row r="1557">
          <cell r="A1557" t="str">
            <v>SPAL</v>
          </cell>
          <cell r="B1557" t="str">
            <v>EQ</v>
          </cell>
          <cell r="C1557">
            <v>380.1</v>
          </cell>
          <cell r="D1557">
            <v>384.9</v>
          </cell>
          <cell r="E1557">
            <v>352.55</v>
          </cell>
          <cell r="F1557">
            <v>365.85</v>
          </cell>
          <cell r="G1557">
            <v>362</v>
          </cell>
          <cell r="H1557">
            <v>391.55</v>
          </cell>
          <cell r="I1557">
            <v>101354</v>
          </cell>
          <cell r="J1557">
            <v>37228981.200000003</v>
          </cell>
          <cell r="K1557">
            <v>44616</v>
          </cell>
          <cell r="L1557">
            <v>5680</v>
          </cell>
        </row>
        <row r="1558">
          <cell r="A1558" t="str">
            <v>SPANDANA</v>
          </cell>
          <cell r="B1558" t="str">
            <v>EQ</v>
          </cell>
          <cell r="C1558">
            <v>361</v>
          </cell>
          <cell r="D1558">
            <v>368.8</v>
          </cell>
          <cell r="E1558">
            <v>337.95</v>
          </cell>
          <cell r="F1558">
            <v>341.35</v>
          </cell>
          <cell r="G1558">
            <v>342</v>
          </cell>
          <cell r="H1558">
            <v>381.8</v>
          </cell>
          <cell r="I1558">
            <v>332973</v>
          </cell>
          <cell r="J1558">
            <v>117617608.5</v>
          </cell>
          <cell r="K1558">
            <v>44616</v>
          </cell>
          <cell r="L1558">
            <v>12398</v>
          </cell>
        </row>
        <row r="1559">
          <cell r="A1559" t="str">
            <v>SPARC</v>
          </cell>
          <cell r="B1559" t="str">
            <v>EQ</v>
          </cell>
          <cell r="C1559">
            <v>268</v>
          </cell>
          <cell r="D1559">
            <v>273.39999999999998</v>
          </cell>
          <cell r="E1559">
            <v>250.1</v>
          </cell>
          <cell r="F1559">
            <v>254.6</v>
          </cell>
          <cell r="G1559">
            <v>260</v>
          </cell>
          <cell r="H1559">
            <v>277.89999999999998</v>
          </cell>
          <cell r="I1559">
            <v>550956</v>
          </cell>
          <cell r="J1559">
            <v>145273824.19999999</v>
          </cell>
          <cell r="K1559">
            <v>44616</v>
          </cell>
          <cell r="L1559">
            <v>9943</v>
          </cell>
        </row>
        <row r="1560">
          <cell r="A1560" t="str">
            <v>SPECIALITY</v>
          </cell>
          <cell r="B1560" t="str">
            <v>EQ</v>
          </cell>
          <cell r="C1560">
            <v>135</v>
          </cell>
          <cell r="D1560">
            <v>144</v>
          </cell>
          <cell r="E1560">
            <v>127.1</v>
          </cell>
          <cell r="F1560">
            <v>128.80000000000001</v>
          </cell>
          <cell r="G1560">
            <v>128.19999999999999</v>
          </cell>
          <cell r="H1560">
            <v>145.25</v>
          </cell>
          <cell r="I1560">
            <v>478280</v>
          </cell>
          <cell r="J1560">
            <v>64463804.850000001</v>
          </cell>
          <cell r="K1560">
            <v>44616</v>
          </cell>
          <cell r="L1560">
            <v>8227</v>
          </cell>
        </row>
        <row r="1561">
          <cell r="A1561" t="str">
            <v>SPENCERS</v>
          </cell>
          <cell r="B1561" t="str">
            <v>EQ</v>
          </cell>
          <cell r="C1561">
            <v>77.900000000000006</v>
          </cell>
          <cell r="D1561">
            <v>78.849999999999994</v>
          </cell>
          <cell r="E1561">
            <v>72</v>
          </cell>
          <cell r="F1561">
            <v>73.25</v>
          </cell>
          <cell r="G1561">
            <v>74.900000000000006</v>
          </cell>
          <cell r="H1561">
            <v>80.3</v>
          </cell>
          <cell r="I1561">
            <v>340181</v>
          </cell>
          <cell r="J1561">
            <v>25775045.600000001</v>
          </cell>
          <cell r="K1561">
            <v>44616</v>
          </cell>
          <cell r="L1561">
            <v>6270</v>
          </cell>
        </row>
        <row r="1562">
          <cell r="A1562" t="str">
            <v>SPIC</v>
          </cell>
          <cell r="B1562" t="str">
            <v>EQ</v>
          </cell>
          <cell r="C1562">
            <v>54.35</v>
          </cell>
          <cell r="D1562">
            <v>57.05</v>
          </cell>
          <cell r="E1562">
            <v>52.2</v>
          </cell>
          <cell r="F1562">
            <v>53</v>
          </cell>
          <cell r="G1562">
            <v>53.15</v>
          </cell>
          <cell r="H1562">
            <v>59.65</v>
          </cell>
          <cell r="I1562">
            <v>1981928</v>
          </cell>
          <cell r="J1562">
            <v>107874190.95</v>
          </cell>
          <cell r="K1562">
            <v>44616</v>
          </cell>
          <cell r="L1562">
            <v>12212</v>
          </cell>
        </row>
        <row r="1563">
          <cell r="A1563" t="str">
            <v>SPICEJET</v>
          </cell>
          <cell r="B1563" t="str">
            <v>EQ</v>
          </cell>
          <cell r="C1563">
            <v>59</v>
          </cell>
          <cell r="D1563">
            <v>59</v>
          </cell>
          <cell r="E1563">
            <v>55.45</v>
          </cell>
          <cell r="F1563">
            <v>56.15</v>
          </cell>
          <cell r="G1563">
            <v>56.45</v>
          </cell>
          <cell r="H1563">
            <v>60.7</v>
          </cell>
          <cell r="I1563">
            <v>4597959</v>
          </cell>
          <cell r="J1563">
            <v>262625056.25</v>
          </cell>
          <cell r="K1563">
            <v>44616</v>
          </cell>
          <cell r="L1563">
            <v>23445</v>
          </cell>
        </row>
        <row r="1564">
          <cell r="A1564" t="str">
            <v>SPLIL</v>
          </cell>
          <cell r="B1564" t="str">
            <v>EQ</v>
          </cell>
          <cell r="C1564">
            <v>51.65</v>
          </cell>
          <cell r="D1564">
            <v>52.9</v>
          </cell>
          <cell r="E1564">
            <v>47.65</v>
          </cell>
          <cell r="F1564">
            <v>48.1</v>
          </cell>
          <cell r="G1564">
            <v>49</v>
          </cell>
          <cell r="H1564">
            <v>54.45</v>
          </cell>
          <cell r="I1564">
            <v>120903</v>
          </cell>
          <cell r="J1564">
            <v>6058845.5999999996</v>
          </cell>
          <cell r="K1564">
            <v>44616</v>
          </cell>
          <cell r="L1564">
            <v>1219</v>
          </cell>
        </row>
        <row r="1565">
          <cell r="A1565" t="str">
            <v>SPMLINFRA</v>
          </cell>
          <cell r="B1565" t="str">
            <v>BE</v>
          </cell>
          <cell r="C1565">
            <v>50.25</v>
          </cell>
          <cell r="D1565">
            <v>50.25</v>
          </cell>
          <cell r="E1565">
            <v>50.25</v>
          </cell>
          <cell r="F1565">
            <v>50.25</v>
          </cell>
          <cell r="G1565">
            <v>50.25</v>
          </cell>
          <cell r="H1565">
            <v>52.85</v>
          </cell>
          <cell r="I1565">
            <v>7892</v>
          </cell>
          <cell r="J1565">
            <v>396573</v>
          </cell>
          <cell r="K1565">
            <v>44616</v>
          </cell>
          <cell r="L1565">
            <v>54</v>
          </cell>
        </row>
        <row r="1566">
          <cell r="A1566" t="str">
            <v>SPTL</v>
          </cell>
          <cell r="B1566" t="str">
            <v>BE</v>
          </cell>
          <cell r="C1566">
            <v>7.45</v>
          </cell>
          <cell r="D1566">
            <v>7.45</v>
          </cell>
          <cell r="E1566">
            <v>7.45</v>
          </cell>
          <cell r="F1566">
            <v>7.45</v>
          </cell>
          <cell r="G1566">
            <v>7.45</v>
          </cell>
          <cell r="H1566">
            <v>7.8</v>
          </cell>
          <cell r="I1566">
            <v>365029</v>
          </cell>
          <cell r="J1566">
            <v>2719466.05</v>
          </cell>
          <cell r="K1566">
            <v>44616</v>
          </cell>
          <cell r="L1566">
            <v>1249</v>
          </cell>
        </row>
        <row r="1567">
          <cell r="A1567" t="str">
            <v>SREEL</v>
          </cell>
          <cell r="B1567" t="str">
            <v>EQ</v>
          </cell>
          <cell r="C1567">
            <v>169.95</v>
          </cell>
          <cell r="D1567">
            <v>169.95</v>
          </cell>
          <cell r="E1567">
            <v>159</v>
          </cell>
          <cell r="F1567">
            <v>161.15</v>
          </cell>
          <cell r="G1567">
            <v>161</v>
          </cell>
          <cell r="H1567">
            <v>170.95</v>
          </cell>
          <cell r="I1567">
            <v>15164</v>
          </cell>
          <cell r="J1567">
            <v>2470564.5499999998</v>
          </cell>
          <cell r="K1567">
            <v>44616</v>
          </cell>
          <cell r="L1567">
            <v>707</v>
          </cell>
        </row>
        <row r="1568">
          <cell r="A1568" t="str">
            <v>SREINFRA</v>
          </cell>
          <cell r="B1568" t="str">
            <v>EQ</v>
          </cell>
          <cell r="C1568">
            <v>5.15</v>
          </cell>
          <cell r="D1568">
            <v>5.2</v>
          </cell>
          <cell r="E1568">
            <v>5.0999999999999996</v>
          </cell>
          <cell r="F1568">
            <v>5.0999999999999996</v>
          </cell>
          <cell r="G1568">
            <v>5.0999999999999996</v>
          </cell>
          <cell r="H1568">
            <v>5.35</v>
          </cell>
          <cell r="I1568">
            <v>219619</v>
          </cell>
          <cell r="J1568">
            <v>1121982.8</v>
          </cell>
          <cell r="K1568">
            <v>44616</v>
          </cell>
          <cell r="L1568">
            <v>577</v>
          </cell>
        </row>
        <row r="1569">
          <cell r="A1569" t="str">
            <v>SRF</v>
          </cell>
          <cell r="B1569" t="str">
            <v>EQ</v>
          </cell>
          <cell r="C1569">
            <v>2302</v>
          </cell>
          <cell r="D1569">
            <v>2370.4</v>
          </cell>
          <cell r="E1569">
            <v>2259.25</v>
          </cell>
          <cell r="F1569">
            <v>2271.4</v>
          </cell>
          <cell r="G1569">
            <v>2269.8000000000002</v>
          </cell>
          <cell r="H1569">
            <v>2396.4</v>
          </cell>
          <cell r="I1569">
            <v>736393</v>
          </cell>
          <cell r="J1569">
            <v>1698337502.7</v>
          </cell>
          <cell r="K1569">
            <v>44616</v>
          </cell>
          <cell r="L1569">
            <v>58420</v>
          </cell>
        </row>
        <row r="1570">
          <cell r="A1570" t="str">
            <v>SRHHYPOLTD</v>
          </cell>
          <cell r="B1570" t="str">
            <v>EQ</v>
          </cell>
          <cell r="C1570">
            <v>385.25</v>
          </cell>
          <cell r="D1570">
            <v>396.85</v>
          </cell>
          <cell r="E1570">
            <v>346.55</v>
          </cell>
          <cell r="F1570">
            <v>354.05</v>
          </cell>
          <cell r="G1570">
            <v>360</v>
          </cell>
          <cell r="H1570">
            <v>407.3</v>
          </cell>
          <cell r="I1570">
            <v>147199</v>
          </cell>
          <cell r="J1570">
            <v>54962987.850000001</v>
          </cell>
          <cell r="K1570">
            <v>44616</v>
          </cell>
          <cell r="L1570">
            <v>7653</v>
          </cell>
        </row>
        <row r="1571">
          <cell r="A1571" t="str">
            <v>SRPL</v>
          </cell>
          <cell r="B1571" t="str">
            <v>BE</v>
          </cell>
          <cell r="C1571">
            <v>109</v>
          </cell>
          <cell r="D1571">
            <v>116</v>
          </cell>
          <cell r="E1571">
            <v>107.3</v>
          </cell>
          <cell r="F1571">
            <v>107.9</v>
          </cell>
          <cell r="G1571">
            <v>107.3</v>
          </cell>
          <cell r="H1571">
            <v>112.9</v>
          </cell>
          <cell r="I1571">
            <v>387132</v>
          </cell>
          <cell r="J1571">
            <v>42295995.950000003</v>
          </cell>
          <cell r="K1571">
            <v>44616</v>
          </cell>
          <cell r="L1571">
            <v>1024</v>
          </cell>
        </row>
        <row r="1572">
          <cell r="A1572" t="str">
            <v>SRTRANSFIN</v>
          </cell>
          <cell r="B1572" t="str">
            <v>EQ</v>
          </cell>
          <cell r="C1572">
            <v>1140</v>
          </cell>
          <cell r="D1572">
            <v>1154.45</v>
          </cell>
          <cell r="E1572">
            <v>1060</v>
          </cell>
          <cell r="F1572">
            <v>1068.5999999999999</v>
          </cell>
          <cell r="G1572">
            <v>1085</v>
          </cell>
          <cell r="H1572">
            <v>1175.0999999999999</v>
          </cell>
          <cell r="I1572">
            <v>1505101</v>
          </cell>
          <cell r="J1572">
            <v>1662554897.95</v>
          </cell>
          <cell r="K1572">
            <v>44616</v>
          </cell>
          <cell r="L1572">
            <v>50084</v>
          </cell>
        </row>
        <row r="1573">
          <cell r="A1573" t="str">
            <v>SSWL</v>
          </cell>
          <cell r="B1573" t="str">
            <v>EQ</v>
          </cell>
          <cell r="C1573">
            <v>714.1</v>
          </cell>
          <cell r="D1573">
            <v>738.65</v>
          </cell>
          <cell r="E1573">
            <v>712.75</v>
          </cell>
          <cell r="F1573">
            <v>712.75</v>
          </cell>
          <cell r="G1573">
            <v>712.75</v>
          </cell>
          <cell r="H1573">
            <v>750.25</v>
          </cell>
          <cell r="I1573">
            <v>51089</v>
          </cell>
          <cell r="J1573">
            <v>36660638.75</v>
          </cell>
          <cell r="K1573">
            <v>44616</v>
          </cell>
          <cell r="L1573">
            <v>1689</v>
          </cell>
        </row>
        <row r="1574">
          <cell r="A1574" t="str">
            <v>STAR</v>
          </cell>
          <cell r="B1574" t="str">
            <v>EQ</v>
          </cell>
          <cell r="C1574">
            <v>332</v>
          </cell>
          <cell r="D1574">
            <v>338.45</v>
          </cell>
          <cell r="E1574">
            <v>308.8</v>
          </cell>
          <cell r="F1574">
            <v>313.89999999999998</v>
          </cell>
          <cell r="G1574">
            <v>316</v>
          </cell>
          <cell r="H1574">
            <v>348</v>
          </cell>
          <cell r="I1574">
            <v>1496499</v>
          </cell>
          <cell r="J1574">
            <v>481320534.60000002</v>
          </cell>
          <cell r="K1574">
            <v>44616</v>
          </cell>
          <cell r="L1574">
            <v>26375</v>
          </cell>
        </row>
        <row r="1575">
          <cell r="A1575" t="str">
            <v>STARCEMENT</v>
          </cell>
          <cell r="B1575" t="str">
            <v>EQ</v>
          </cell>
          <cell r="C1575">
            <v>88</v>
          </cell>
          <cell r="D1575">
            <v>88.8</v>
          </cell>
          <cell r="E1575">
            <v>86.1</v>
          </cell>
          <cell r="F1575">
            <v>87.95</v>
          </cell>
          <cell r="G1575">
            <v>88.35</v>
          </cell>
          <cell r="H1575">
            <v>89.2</v>
          </cell>
          <cell r="I1575">
            <v>356377</v>
          </cell>
          <cell r="J1575">
            <v>31375964.399999999</v>
          </cell>
          <cell r="K1575">
            <v>44616</v>
          </cell>
          <cell r="L1575">
            <v>3714</v>
          </cell>
        </row>
        <row r="1576">
          <cell r="A1576" t="str">
            <v>STARHEALTH</v>
          </cell>
          <cell r="B1576" t="str">
            <v>EQ</v>
          </cell>
          <cell r="C1576">
            <v>657.65</v>
          </cell>
          <cell r="D1576">
            <v>668.45</v>
          </cell>
          <cell r="E1576">
            <v>633</v>
          </cell>
          <cell r="F1576">
            <v>637.29999999999995</v>
          </cell>
          <cell r="G1576">
            <v>645</v>
          </cell>
          <cell r="H1576">
            <v>679.25</v>
          </cell>
          <cell r="I1576">
            <v>272531</v>
          </cell>
          <cell r="J1576">
            <v>176209108.40000001</v>
          </cell>
          <cell r="K1576">
            <v>44616</v>
          </cell>
          <cell r="L1576">
            <v>27412</v>
          </cell>
        </row>
        <row r="1577">
          <cell r="A1577" t="str">
            <v>STARPAPER</v>
          </cell>
          <cell r="B1577" t="str">
            <v>EQ</v>
          </cell>
          <cell r="C1577">
            <v>121.5</v>
          </cell>
          <cell r="D1577">
            <v>121.95</v>
          </cell>
          <cell r="E1577">
            <v>115</v>
          </cell>
          <cell r="F1577">
            <v>116.85</v>
          </cell>
          <cell r="G1577">
            <v>117.2</v>
          </cell>
          <cell r="H1577">
            <v>124.15</v>
          </cell>
          <cell r="I1577">
            <v>72820</v>
          </cell>
          <cell r="J1577">
            <v>8647292.8000000007</v>
          </cell>
          <cell r="K1577">
            <v>44616</v>
          </cell>
          <cell r="L1577">
            <v>1795</v>
          </cell>
        </row>
        <row r="1578">
          <cell r="A1578" t="str">
            <v>STCINDIA</v>
          </cell>
          <cell r="B1578" t="str">
            <v>EQ</v>
          </cell>
          <cell r="C1578">
            <v>95</v>
          </cell>
          <cell r="D1578">
            <v>95</v>
          </cell>
          <cell r="E1578">
            <v>81.599999999999994</v>
          </cell>
          <cell r="F1578">
            <v>84.05</v>
          </cell>
          <cell r="G1578">
            <v>84.2</v>
          </cell>
          <cell r="H1578">
            <v>95.5</v>
          </cell>
          <cell r="I1578">
            <v>56028</v>
          </cell>
          <cell r="J1578">
            <v>4911302.9000000004</v>
          </cell>
          <cell r="K1578">
            <v>44616</v>
          </cell>
          <cell r="L1578">
            <v>1154</v>
          </cell>
        </row>
        <row r="1579">
          <cell r="A1579" t="str">
            <v>STEELCAS</v>
          </cell>
          <cell r="B1579" t="str">
            <v>EQ</v>
          </cell>
          <cell r="C1579">
            <v>290</v>
          </cell>
          <cell r="D1579">
            <v>290</v>
          </cell>
          <cell r="E1579">
            <v>270</v>
          </cell>
          <cell r="F1579">
            <v>274.85000000000002</v>
          </cell>
          <cell r="G1579">
            <v>270</v>
          </cell>
          <cell r="H1579">
            <v>287.05</v>
          </cell>
          <cell r="I1579">
            <v>2785</v>
          </cell>
          <cell r="J1579">
            <v>768336.1</v>
          </cell>
          <cell r="K1579">
            <v>44616</v>
          </cell>
          <cell r="L1579">
            <v>87</v>
          </cell>
        </row>
        <row r="1580">
          <cell r="A1580" t="str">
            <v>STEELCITY</v>
          </cell>
          <cell r="B1580" t="str">
            <v>EQ</v>
          </cell>
          <cell r="C1580">
            <v>61.35</v>
          </cell>
          <cell r="D1580">
            <v>62.4</v>
          </cell>
          <cell r="E1580">
            <v>57.6</v>
          </cell>
          <cell r="F1580">
            <v>57.85</v>
          </cell>
          <cell r="G1580">
            <v>58.15</v>
          </cell>
          <cell r="H1580">
            <v>64.5</v>
          </cell>
          <cell r="I1580">
            <v>67427</v>
          </cell>
          <cell r="J1580">
            <v>4053764.55</v>
          </cell>
          <cell r="K1580">
            <v>44616</v>
          </cell>
          <cell r="L1580">
            <v>971</v>
          </cell>
        </row>
        <row r="1581">
          <cell r="A1581" t="str">
            <v>STEELXIND</v>
          </cell>
          <cell r="B1581" t="str">
            <v>BE</v>
          </cell>
          <cell r="C1581">
            <v>230.65</v>
          </cell>
          <cell r="D1581">
            <v>230.65</v>
          </cell>
          <cell r="E1581">
            <v>224.5</v>
          </cell>
          <cell r="F1581">
            <v>224.5</v>
          </cell>
          <cell r="G1581">
            <v>224.5</v>
          </cell>
          <cell r="H1581">
            <v>236.3</v>
          </cell>
          <cell r="I1581">
            <v>56068</v>
          </cell>
          <cell r="J1581">
            <v>12650662.85</v>
          </cell>
          <cell r="K1581">
            <v>44616</v>
          </cell>
          <cell r="L1581">
            <v>353</v>
          </cell>
        </row>
        <row r="1582">
          <cell r="A1582" t="str">
            <v>STEL</v>
          </cell>
          <cell r="B1582" t="str">
            <v>EQ</v>
          </cell>
          <cell r="C1582">
            <v>125.5</v>
          </cell>
          <cell r="D1582">
            <v>130</v>
          </cell>
          <cell r="E1582">
            <v>113.3</v>
          </cell>
          <cell r="F1582">
            <v>117.35</v>
          </cell>
          <cell r="G1582">
            <v>116</v>
          </cell>
          <cell r="H1582">
            <v>132.25</v>
          </cell>
          <cell r="I1582">
            <v>40494</v>
          </cell>
          <cell r="J1582">
            <v>4884015.05</v>
          </cell>
          <cell r="K1582">
            <v>44616</v>
          </cell>
          <cell r="L1582">
            <v>983</v>
          </cell>
        </row>
        <row r="1583">
          <cell r="A1583" t="str">
            <v>STERTOOLS</v>
          </cell>
          <cell r="B1583" t="str">
            <v>EQ</v>
          </cell>
          <cell r="C1583">
            <v>139.85</v>
          </cell>
          <cell r="D1583">
            <v>140</v>
          </cell>
          <cell r="E1583">
            <v>129.94999999999999</v>
          </cell>
          <cell r="F1583">
            <v>132.55000000000001</v>
          </cell>
          <cell r="G1583">
            <v>132.5</v>
          </cell>
          <cell r="H1583">
            <v>144.65</v>
          </cell>
          <cell r="I1583">
            <v>56551</v>
          </cell>
          <cell r="J1583">
            <v>7717592.4500000002</v>
          </cell>
          <cell r="K1583">
            <v>44616</v>
          </cell>
          <cell r="L1583">
            <v>2067</v>
          </cell>
        </row>
        <row r="1584">
          <cell r="A1584" t="str">
            <v>STLTECH</v>
          </cell>
          <cell r="B1584" t="str">
            <v>EQ</v>
          </cell>
          <cell r="C1584">
            <v>178</v>
          </cell>
          <cell r="D1584">
            <v>183.7</v>
          </cell>
          <cell r="E1584">
            <v>170.05</v>
          </cell>
          <cell r="F1584">
            <v>170.8</v>
          </cell>
          <cell r="G1584">
            <v>170.85</v>
          </cell>
          <cell r="H1584">
            <v>190.3</v>
          </cell>
          <cell r="I1584">
            <v>1035371</v>
          </cell>
          <cell r="J1584">
            <v>182707373.05000001</v>
          </cell>
          <cell r="K1584">
            <v>44616</v>
          </cell>
          <cell r="L1584">
            <v>23179</v>
          </cell>
        </row>
        <row r="1585">
          <cell r="A1585" t="str">
            <v>STOVEKRAFT</v>
          </cell>
          <cell r="B1585" t="str">
            <v>EQ</v>
          </cell>
          <cell r="C1585">
            <v>624</v>
          </cell>
          <cell r="D1585">
            <v>639.5</v>
          </cell>
          <cell r="E1585">
            <v>615</v>
          </cell>
          <cell r="F1585">
            <v>624.29999999999995</v>
          </cell>
          <cell r="G1585">
            <v>624</v>
          </cell>
          <cell r="H1585">
            <v>648.4</v>
          </cell>
          <cell r="I1585">
            <v>149299</v>
          </cell>
          <cell r="J1585">
            <v>93504878</v>
          </cell>
          <cell r="K1585">
            <v>44616</v>
          </cell>
          <cell r="L1585">
            <v>8434</v>
          </cell>
        </row>
        <row r="1586">
          <cell r="A1586" t="str">
            <v>STYLAMIND</v>
          </cell>
          <cell r="B1586" t="str">
            <v>EQ</v>
          </cell>
          <cell r="C1586">
            <v>901.9</v>
          </cell>
          <cell r="D1586">
            <v>915.7</v>
          </cell>
          <cell r="E1586">
            <v>870.05</v>
          </cell>
          <cell r="F1586">
            <v>873.65</v>
          </cell>
          <cell r="G1586">
            <v>875.1</v>
          </cell>
          <cell r="H1586">
            <v>925.35</v>
          </cell>
          <cell r="I1586">
            <v>6195</v>
          </cell>
          <cell r="J1586">
            <v>5525920.5</v>
          </cell>
          <cell r="K1586">
            <v>44616</v>
          </cell>
          <cell r="L1586">
            <v>621</v>
          </cell>
        </row>
        <row r="1587">
          <cell r="A1587" t="str">
            <v>SUBCAPCITY</v>
          </cell>
          <cell r="B1587" t="str">
            <v>BE</v>
          </cell>
          <cell r="C1587">
            <v>39.450000000000003</v>
          </cell>
          <cell r="D1587">
            <v>39.450000000000003</v>
          </cell>
          <cell r="E1587">
            <v>39.450000000000003</v>
          </cell>
          <cell r="F1587">
            <v>39.450000000000003</v>
          </cell>
          <cell r="G1587">
            <v>39.450000000000003</v>
          </cell>
          <cell r="H1587">
            <v>37.6</v>
          </cell>
          <cell r="I1587">
            <v>1970</v>
          </cell>
          <cell r="J1587">
            <v>77716.5</v>
          </cell>
          <cell r="K1587">
            <v>44616</v>
          </cell>
          <cell r="L1587">
            <v>16</v>
          </cell>
        </row>
        <row r="1588">
          <cell r="A1588" t="str">
            <v>SUBEXLTD</v>
          </cell>
          <cell r="B1588" t="str">
            <v>EQ</v>
          </cell>
          <cell r="C1588">
            <v>36</v>
          </cell>
          <cell r="D1588">
            <v>36.700000000000003</v>
          </cell>
          <cell r="E1588">
            <v>33.4</v>
          </cell>
          <cell r="F1588">
            <v>33.549999999999997</v>
          </cell>
          <cell r="G1588">
            <v>33.950000000000003</v>
          </cell>
          <cell r="H1588">
            <v>37.950000000000003</v>
          </cell>
          <cell r="I1588">
            <v>8229881</v>
          </cell>
          <cell r="J1588">
            <v>287004180.55000001</v>
          </cell>
          <cell r="K1588">
            <v>44616</v>
          </cell>
          <cell r="L1588">
            <v>29018</v>
          </cell>
        </row>
        <row r="1589">
          <cell r="A1589" t="str">
            <v>SUBROS</v>
          </cell>
          <cell r="B1589" t="str">
            <v>EQ</v>
          </cell>
          <cell r="C1589">
            <v>350</v>
          </cell>
          <cell r="D1589">
            <v>360</v>
          </cell>
          <cell r="E1589">
            <v>336.85</v>
          </cell>
          <cell r="F1589">
            <v>344.8</v>
          </cell>
          <cell r="G1589">
            <v>345</v>
          </cell>
          <cell r="H1589">
            <v>363.5</v>
          </cell>
          <cell r="I1589">
            <v>46645</v>
          </cell>
          <cell r="J1589">
            <v>16293763.800000001</v>
          </cell>
          <cell r="K1589">
            <v>44616</v>
          </cell>
          <cell r="L1589">
            <v>2158</v>
          </cell>
        </row>
        <row r="1590">
          <cell r="A1590" t="str">
            <v>SUDARSCHEM</v>
          </cell>
          <cell r="B1590" t="str">
            <v>EQ</v>
          </cell>
          <cell r="C1590">
            <v>535</v>
          </cell>
          <cell r="D1590">
            <v>552</v>
          </cell>
          <cell r="E1590">
            <v>519.35</v>
          </cell>
          <cell r="F1590">
            <v>533.15</v>
          </cell>
          <cell r="G1590">
            <v>531.04999999999995</v>
          </cell>
          <cell r="H1590">
            <v>555.45000000000005</v>
          </cell>
          <cell r="I1590">
            <v>141321</v>
          </cell>
          <cell r="J1590">
            <v>76111382</v>
          </cell>
          <cell r="K1590">
            <v>44616</v>
          </cell>
          <cell r="L1590">
            <v>6737</v>
          </cell>
        </row>
        <row r="1591">
          <cell r="A1591" t="str">
            <v>SUMEETINDS</v>
          </cell>
          <cell r="B1591" t="str">
            <v>EQ</v>
          </cell>
          <cell r="C1591">
            <v>9.6</v>
          </cell>
          <cell r="D1591">
            <v>9.85</v>
          </cell>
          <cell r="E1591">
            <v>9.6</v>
          </cell>
          <cell r="F1591">
            <v>9.6</v>
          </cell>
          <cell r="G1591">
            <v>9.6</v>
          </cell>
          <cell r="H1591">
            <v>10.1</v>
          </cell>
          <cell r="I1591">
            <v>58433</v>
          </cell>
          <cell r="J1591">
            <v>561149</v>
          </cell>
          <cell r="K1591">
            <v>44616</v>
          </cell>
          <cell r="L1591">
            <v>156</v>
          </cell>
        </row>
        <row r="1592">
          <cell r="A1592" t="str">
            <v>SUMICHEM</v>
          </cell>
          <cell r="B1592" t="str">
            <v>EQ</v>
          </cell>
          <cell r="C1592">
            <v>364.7</v>
          </cell>
          <cell r="D1592">
            <v>368.9</v>
          </cell>
          <cell r="E1592">
            <v>351.5</v>
          </cell>
          <cell r="F1592">
            <v>358.6</v>
          </cell>
          <cell r="G1592">
            <v>358.8</v>
          </cell>
          <cell r="H1592">
            <v>368</v>
          </cell>
          <cell r="I1592">
            <v>382450</v>
          </cell>
          <cell r="J1592">
            <v>137229356.55000001</v>
          </cell>
          <cell r="K1592">
            <v>44616</v>
          </cell>
          <cell r="L1592">
            <v>14053</v>
          </cell>
        </row>
        <row r="1593">
          <cell r="A1593" t="str">
            <v>SUMIT</v>
          </cell>
          <cell r="B1593" t="str">
            <v>EQ</v>
          </cell>
          <cell r="C1593">
            <v>13.5</v>
          </cell>
          <cell r="D1593">
            <v>13.5</v>
          </cell>
          <cell r="E1593">
            <v>12.55</v>
          </cell>
          <cell r="F1593">
            <v>12.55</v>
          </cell>
          <cell r="G1593">
            <v>12.55</v>
          </cell>
          <cell r="H1593">
            <v>13.2</v>
          </cell>
          <cell r="I1593">
            <v>38833</v>
          </cell>
          <cell r="J1593">
            <v>488820.1</v>
          </cell>
          <cell r="K1593">
            <v>44616</v>
          </cell>
          <cell r="L1593">
            <v>139</v>
          </cell>
        </row>
        <row r="1594">
          <cell r="A1594" t="str">
            <v>SUMMITSEC</v>
          </cell>
          <cell r="B1594" t="str">
            <v>EQ</v>
          </cell>
          <cell r="C1594">
            <v>650</v>
          </cell>
          <cell r="D1594">
            <v>650</v>
          </cell>
          <cell r="E1594">
            <v>586.79999999999995</v>
          </cell>
          <cell r="F1594">
            <v>593.54999999999995</v>
          </cell>
          <cell r="G1594">
            <v>596.45000000000005</v>
          </cell>
          <cell r="H1594">
            <v>651.6</v>
          </cell>
          <cell r="I1594">
            <v>22997</v>
          </cell>
          <cell r="J1594">
            <v>14351678.75</v>
          </cell>
          <cell r="K1594">
            <v>44616</v>
          </cell>
          <cell r="L1594">
            <v>1525</v>
          </cell>
        </row>
        <row r="1595">
          <cell r="A1595" t="str">
            <v>SUNCLAYLTD</v>
          </cell>
          <cell r="B1595" t="str">
            <v>EQ</v>
          </cell>
          <cell r="C1595">
            <v>3797</v>
          </cell>
          <cell r="D1595">
            <v>3797</v>
          </cell>
          <cell r="E1595">
            <v>3560</v>
          </cell>
          <cell r="F1595">
            <v>3654</v>
          </cell>
          <cell r="G1595">
            <v>3690</v>
          </cell>
          <cell r="H1595">
            <v>3806.85</v>
          </cell>
          <cell r="I1595">
            <v>7066</v>
          </cell>
          <cell r="J1595">
            <v>25827928.050000001</v>
          </cell>
          <cell r="K1595">
            <v>44616</v>
          </cell>
          <cell r="L1595">
            <v>2269</v>
          </cell>
        </row>
        <row r="1596">
          <cell r="A1596" t="str">
            <v>SUNDARAM</v>
          </cell>
          <cell r="B1596" t="str">
            <v>BE</v>
          </cell>
          <cell r="C1596">
            <v>3.95</v>
          </cell>
          <cell r="D1596">
            <v>4</v>
          </cell>
          <cell r="E1596">
            <v>3.85</v>
          </cell>
          <cell r="F1596">
            <v>3.85</v>
          </cell>
          <cell r="G1596">
            <v>3.85</v>
          </cell>
          <cell r="H1596">
            <v>4.05</v>
          </cell>
          <cell r="I1596">
            <v>480582</v>
          </cell>
          <cell r="J1596">
            <v>1863720.25</v>
          </cell>
          <cell r="K1596">
            <v>44616</v>
          </cell>
          <cell r="L1596">
            <v>629</v>
          </cell>
        </row>
        <row r="1597">
          <cell r="A1597" t="str">
            <v>SUNDARMFIN</v>
          </cell>
          <cell r="B1597" t="str">
            <v>EQ</v>
          </cell>
          <cell r="C1597">
            <v>1856.45</v>
          </cell>
          <cell r="D1597">
            <v>1907.45</v>
          </cell>
          <cell r="E1597">
            <v>1786.8</v>
          </cell>
          <cell r="F1597">
            <v>1825.2</v>
          </cell>
          <cell r="G1597">
            <v>1820</v>
          </cell>
          <cell r="H1597">
            <v>1925.2</v>
          </cell>
          <cell r="I1597">
            <v>87638</v>
          </cell>
          <cell r="J1597">
            <v>160567416.34999999</v>
          </cell>
          <cell r="K1597">
            <v>44616</v>
          </cell>
          <cell r="L1597">
            <v>15840</v>
          </cell>
        </row>
        <row r="1598">
          <cell r="A1598" t="str">
            <v>SUNDARMHLD</v>
          </cell>
          <cell r="B1598" t="str">
            <v>EQ</v>
          </cell>
          <cell r="C1598">
            <v>74.099999999999994</v>
          </cell>
          <cell r="D1598">
            <v>75.900000000000006</v>
          </cell>
          <cell r="E1598">
            <v>72.05</v>
          </cell>
          <cell r="F1598">
            <v>73.099999999999994</v>
          </cell>
          <cell r="G1598">
            <v>72.5</v>
          </cell>
          <cell r="H1598">
            <v>76.650000000000006</v>
          </cell>
          <cell r="I1598">
            <v>100392</v>
          </cell>
          <cell r="J1598">
            <v>7415243.5499999998</v>
          </cell>
          <cell r="K1598">
            <v>44616</v>
          </cell>
          <cell r="L1598">
            <v>1436</v>
          </cell>
        </row>
        <row r="1599">
          <cell r="A1599" t="str">
            <v>SUNDRMBRAK</v>
          </cell>
          <cell r="B1599" t="str">
            <v>EQ</v>
          </cell>
          <cell r="C1599">
            <v>369.6</v>
          </cell>
          <cell r="D1599">
            <v>369.6</v>
          </cell>
          <cell r="E1599">
            <v>342</v>
          </cell>
          <cell r="F1599">
            <v>346.35</v>
          </cell>
          <cell r="G1599">
            <v>345.1</v>
          </cell>
          <cell r="H1599">
            <v>369.15</v>
          </cell>
          <cell r="I1599">
            <v>2399</v>
          </cell>
          <cell r="J1599">
            <v>842842.1</v>
          </cell>
          <cell r="K1599">
            <v>44616</v>
          </cell>
          <cell r="L1599">
            <v>236</v>
          </cell>
        </row>
        <row r="1600">
          <cell r="A1600" t="str">
            <v>SUNDRMFAST</v>
          </cell>
          <cell r="B1600" t="str">
            <v>EQ</v>
          </cell>
          <cell r="C1600">
            <v>812</v>
          </cell>
          <cell r="D1600">
            <v>833.55</v>
          </cell>
          <cell r="E1600">
            <v>781</v>
          </cell>
          <cell r="F1600">
            <v>805.5</v>
          </cell>
          <cell r="G1600">
            <v>802.5</v>
          </cell>
          <cell r="H1600">
            <v>817.75</v>
          </cell>
          <cell r="I1600">
            <v>89223</v>
          </cell>
          <cell r="J1600">
            <v>71025015.25</v>
          </cell>
          <cell r="K1600">
            <v>44616</v>
          </cell>
          <cell r="L1600">
            <v>13013</v>
          </cell>
        </row>
        <row r="1601">
          <cell r="A1601" t="str">
            <v>SUNFLAG</v>
          </cell>
          <cell r="B1601" t="str">
            <v>EQ</v>
          </cell>
          <cell r="C1601">
            <v>63.2</v>
          </cell>
          <cell r="D1601">
            <v>66</v>
          </cell>
          <cell r="E1601">
            <v>60</v>
          </cell>
          <cell r="F1601">
            <v>60.35</v>
          </cell>
          <cell r="G1601">
            <v>60.75</v>
          </cell>
          <cell r="H1601">
            <v>67.400000000000006</v>
          </cell>
          <cell r="I1601">
            <v>324704</v>
          </cell>
          <cell r="J1601">
            <v>20361802.649999999</v>
          </cell>
          <cell r="K1601">
            <v>44616</v>
          </cell>
          <cell r="L1601">
            <v>4934</v>
          </cell>
        </row>
        <row r="1602">
          <cell r="A1602" t="str">
            <v>SUNPHARMA</v>
          </cell>
          <cell r="B1602" t="str">
            <v>EQ</v>
          </cell>
          <cell r="C1602">
            <v>830.6</v>
          </cell>
          <cell r="D1602">
            <v>836.95</v>
          </cell>
          <cell r="E1602">
            <v>815</v>
          </cell>
          <cell r="F1602">
            <v>818.25</v>
          </cell>
          <cell r="G1602">
            <v>817</v>
          </cell>
          <cell r="H1602">
            <v>840.25</v>
          </cell>
          <cell r="I1602">
            <v>3679222</v>
          </cell>
          <cell r="J1602">
            <v>3030478957.0999999</v>
          </cell>
          <cell r="K1602">
            <v>44616</v>
          </cell>
          <cell r="L1602">
            <v>110697</v>
          </cell>
        </row>
        <row r="1603">
          <cell r="A1603" t="str">
            <v>SUNTECK</v>
          </cell>
          <cell r="B1603" t="str">
            <v>EQ</v>
          </cell>
          <cell r="C1603">
            <v>427</v>
          </cell>
          <cell r="D1603">
            <v>453</v>
          </cell>
          <cell r="E1603">
            <v>412</v>
          </cell>
          <cell r="F1603">
            <v>444.7</v>
          </cell>
          <cell r="G1603">
            <v>441.75</v>
          </cell>
          <cell r="H1603">
            <v>443.85</v>
          </cell>
          <cell r="I1603">
            <v>2994645</v>
          </cell>
          <cell r="J1603">
            <v>1331280936.05</v>
          </cell>
          <cell r="K1603">
            <v>44616</v>
          </cell>
          <cell r="L1603">
            <v>53079</v>
          </cell>
        </row>
        <row r="1604">
          <cell r="A1604" t="str">
            <v>SUNTV</v>
          </cell>
          <cell r="B1604" t="str">
            <v>EQ</v>
          </cell>
          <cell r="C1604">
            <v>454</v>
          </cell>
          <cell r="D1604">
            <v>456.9</v>
          </cell>
          <cell r="E1604">
            <v>425.3</v>
          </cell>
          <cell r="F1604">
            <v>427.2</v>
          </cell>
          <cell r="G1604">
            <v>427.5</v>
          </cell>
          <cell r="H1604">
            <v>463.95</v>
          </cell>
          <cell r="I1604">
            <v>1701419</v>
          </cell>
          <cell r="J1604">
            <v>745384373.54999995</v>
          </cell>
          <cell r="K1604">
            <v>44616</v>
          </cell>
          <cell r="L1604">
            <v>22517</v>
          </cell>
        </row>
        <row r="1605">
          <cell r="A1605" t="str">
            <v>SUPERHOUSE</v>
          </cell>
          <cell r="B1605" t="str">
            <v>EQ</v>
          </cell>
          <cell r="C1605">
            <v>161.19999999999999</v>
          </cell>
          <cell r="D1605">
            <v>170.5</v>
          </cell>
          <cell r="E1605">
            <v>149.30000000000001</v>
          </cell>
          <cell r="F1605">
            <v>152.6</v>
          </cell>
          <cell r="G1605">
            <v>153.19999999999999</v>
          </cell>
          <cell r="H1605">
            <v>173.1</v>
          </cell>
          <cell r="I1605">
            <v>48747</v>
          </cell>
          <cell r="J1605">
            <v>7728838.2999999998</v>
          </cell>
          <cell r="K1605">
            <v>44616</v>
          </cell>
          <cell r="L1605">
            <v>1059</v>
          </cell>
        </row>
        <row r="1606">
          <cell r="A1606" t="str">
            <v>SUPERSPIN</v>
          </cell>
          <cell r="B1606" t="str">
            <v>BE</v>
          </cell>
          <cell r="C1606">
            <v>14</v>
          </cell>
          <cell r="D1606">
            <v>14</v>
          </cell>
          <cell r="E1606">
            <v>13.55</v>
          </cell>
          <cell r="F1606">
            <v>13.55</v>
          </cell>
          <cell r="G1606">
            <v>13.55</v>
          </cell>
          <cell r="H1606">
            <v>14.25</v>
          </cell>
          <cell r="I1606">
            <v>86927</v>
          </cell>
          <cell r="J1606">
            <v>1178432.1000000001</v>
          </cell>
          <cell r="K1606">
            <v>44616</v>
          </cell>
          <cell r="L1606">
            <v>108</v>
          </cell>
        </row>
        <row r="1607">
          <cell r="A1607" t="str">
            <v>SUPPETRO</v>
          </cell>
          <cell r="B1607" t="str">
            <v>EQ</v>
          </cell>
          <cell r="C1607">
            <v>650</v>
          </cell>
          <cell r="D1607">
            <v>664</v>
          </cell>
          <cell r="E1607">
            <v>641</v>
          </cell>
          <cell r="F1607">
            <v>644.65</v>
          </cell>
          <cell r="G1607">
            <v>644.25</v>
          </cell>
          <cell r="H1607">
            <v>670.3</v>
          </cell>
          <cell r="I1607">
            <v>78093</v>
          </cell>
          <cell r="J1607">
            <v>50704608.549999997</v>
          </cell>
          <cell r="K1607">
            <v>44616</v>
          </cell>
          <cell r="L1607">
            <v>7659</v>
          </cell>
        </row>
        <row r="1608">
          <cell r="A1608" t="str">
            <v>SUPRAJIT</v>
          </cell>
          <cell r="B1608" t="str">
            <v>EQ</v>
          </cell>
          <cell r="C1608">
            <v>302</v>
          </cell>
          <cell r="D1608">
            <v>309.25</v>
          </cell>
          <cell r="E1608">
            <v>289.10000000000002</v>
          </cell>
          <cell r="F1608">
            <v>300.89999999999998</v>
          </cell>
          <cell r="G1608">
            <v>305.35000000000002</v>
          </cell>
          <cell r="H1608">
            <v>312.14999999999998</v>
          </cell>
          <cell r="I1608">
            <v>293365</v>
          </cell>
          <cell r="J1608">
            <v>88138565.299999997</v>
          </cell>
          <cell r="K1608">
            <v>44616</v>
          </cell>
          <cell r="L1608">
            <v>15787</v>
          </cell>
        </row>
        <row r="1609">
          <cell r="A1609" t="str">
            <v>SUPREMEENG</v>
          </cell>
          <cell r="B1609" t="str">
            <v>EQ</v>
          </cell>
          <cell r="C1609">
            <v>20.149999999999999</v>
          </cell>
          <cell r="D1609">
            <v>20.9</v>
          </cell>
          <cell r="E1609">
            <v>19.899999999999999</v>
          </cell>
          <cell r="F1609">
            <v>19.899999999999999</v>
          </cell>
          <cell r="G1609">
            <v>19.899999999999999</v>
          </cell>
          <cell r="H1609">
            <v>20.9</v>
          </cell>
          <cell r="I1609">
            <v>46988</v>
          </cell>
          <cell r="J1609">
            <v>941872.6</v>
          </cell>
          <cell r="K1609">
            <v>44616</v>
          </cell>
          <cell r="L1609">
            <v>186</v>
          </cell>
        </row>
        <row r="1610">
          <cell r="A1610" t="str">
            <v>SUPREMEIND</v>
          </cell>
          <cell r="B1610" t="str">
            <v>EQ</v>
          </cell>
          <cell r="C1610">
            <v>1980</v>
          </cell>
          <cell r="D1610">
            <v>2055</v>
          </cell>
          <cell r="E1610">
            <v>1952</v>
          </cell>
          <cell r="F1610">
            <v>2040.15</v>
          </cell>
          <cell r="G1610">
            <v>2035</v>
          </cell>
          <cell r="H1610">
            <v>2056.4</v>
          </cell>
          <cell r="I1610">
            <v>284376</v>
          </cell>
          <cell r="J1610">
            <v>573593362</v>
          </cell>
          <cell r="K1610">
            <v>44616</v>
          </cell>
          <cell r="L1610">
            <v>20823</v>
          </cell>
        </row>
        <row r="1611">
          <cell r="A1611" t="str">
            <v>SUPREMEINF</v>
          </cell>
          <cell r="B1611" t="str">
            <v>BE</v>
          </cell>
          <cell r="C1611">
            <v>17.8</v>
          </cell>
          <cell r="D1611">
            <v>17.8</v>
          </cell>
          <cell r="E1611">
            <v>17.399999999999999</v>
          </cell>
          <cell r="F1611">
            <v>17.399999999999999</v>
          </cell>
          <cell r="G1611">
            <v>17.399999999999999</v>
          </cell>
          <cell r="H1611">
            <v>18.3</v>
          </cell>
          <cell r="I1611">
            <v>2067</v>
          </cell>
          <cell r="J1611">
            <v>36036.199999999997</v>
          </cell>
          <cell r="K1611">
            <v>44616</v>
          </cell>
          <cell r="L1611">
            <v>23</v>
          </cell>
        </row>
        <row r="1612">
          <cell r="A1612" t="str">
            <v>SUPRIYA</v>
          </cell>
          <cell r="B1612" t="str">
            <v>EQ</v>
          </cell>
          <cell r="C1612">
            <v>394.65</v>
          </cell>
          <cell r="D1612">
            <v>409.8</v>
          </cell>
          <cell r="E1612">
            <v>378.05</v>
          </cell>
          <cell r="F1612">
            <v>386.3</v>
          </cell>
          <cell r="G1612">
            <v>386.7</v>
          </cell>
          <cell r="H1612">
            <v>414</v>
          </cell>
          <cell r="I1612">
            <v>684836</v>
          </cell>
          <cell r="J1612">
            <v>270331371.30000001</v>
          </cell>
          <cell r="K1612">
            <v>44616</v>
          </cell>
          <cell r="L1612">
            <v>20820</v>
          </cell>
        </row>
        <row r="1613">
          <cell r="A1613" t="str">
            <v>SURANASOL</v>
          </cell>
          <cell r="B1613" t="str">
            <v>BE</v>
          </cell>
          <cell r="C1613">
            <v>21.4</v>
          </cell>
          <cell r="D1613">
            <v>22</v>
          </cell>
          <cell r="E1613">
            <v>21.4</v>
          </cell>
          <cell r="F1613">
            <v>21.4</v>
          </cell>
          <cell r="G1613">
            <v>21.4</v>
          </cell>
          <cell r="H1613">
            <v>22.5</v>
          </cell>
          <cell r="I1613">
            <v>36575</v>
          </cell>
          <cell r="J1613">
            <v>783170.2</v>
          </cell>
          <cell r="K1613">
            <v>44616</v>
          </cell>
          <cell r="L1613">
            <v>502</v>
          </cell>
        </row>
        <row r="1614">
          <cell r="A1614" t="str">
            <v>SURANAT&amp;P</v>
          </cell>
          <cell r="B1614" t="str">
            <v>BE</v>
          </cell>
          <cell r="C1614">
            <v>11.7</v>
          </cell>
          <cell r="D1614">
            <v>11.7</v>
          </cell>
          <cell r="E1614">
            <v>11.3</v>
          </cell>
          <cell r="F1614">
            <v>11.3</v>
          </cell>
          <cell r="G1614">
            <v>11.3</v>
          </cell>
          <cell r="H1614">
            <v>11.85</v>
          </cell>
          <cell r="I1614">
            <v>38842</v>
          </cell>
          <cell r="J1614">
            <v>443047.95</v>
          </cell>
          <cell r="K1614">
            <v>44616</v>
          </cell>
          <cell r="L1614">
            <v>257</v>
          </cell>
        </row>
        <row r="1615">
          <cell r="A1615" t="str">
            <v>SURYALAXMI</v>
          </cell>
          <cell r="B1615" t="str">
            <v>EQ</v>
          </cell>
          <cell r="C1615">
            <v>71.5</v>
          </cell>
          <cell r="D1615">
            <v>71.5</v>
          </cell>
          <cell r="E1615">
            <v>70.150000000000006</v>
          </cell>
          <cell r="F1615">
            <v>70.150000000000006</v>
          </cell>
          <cell r="G1615">
            <v>70.150000000000006</v>
          </cell>
          <cell r="H1615">
            <v>73.8</v>
          </cell>
          <cell r="I1615">
            <v>11671</v>
          </cell>
          <cell r="J1615">
            <v>819142.05</v>
          </cell>
          <cell r="K1615">
            <v>44616</v>
          </cell>
          <cell r="L1615">
            <v>92</v>
          </cell>
        </row>
        <row r="1616">
          <cell r="A1616" t="str">
            <v>SURYAROSNI</v>
          </cell>
          <cell r="B1616" t="str">
            <v>EQ</v>
          </cell>
          <cell r="C1616">
            <v>426.25</v>
          </cell>
          <cell r="D1616">
            <v>438.8</v>
          </cell>
          <cell r="E1616">
            <v>394.85</v>
          </cell>
          <cell r="F1616">
            <v>405.65</v>
          </cell>
          <cell r="G1616">
            <v>400</v>
          </cell>
          <cell r="H1616">
            <v>440.25</v>
          </cell>
          <cell r="I1616">
            <v>248890</v>
          </cell>
          <cell r="J1616">
            <v>101721182.59999999</v>
          </cell>
          <cell r="K1616">
            <v>44616</v>
          </cell>
          <cell r="L1616">
            <v>12199</v>
          </cell>
        </row>
        <row r="1617">
          <cell r="A1617" t="str">
            <v>SURYODAY</v>
          </cell>
          <cell r="B1617" t="str">
            <v>EQ</v>
          </cell>
          <cell r="C1617">
            <v>117</v>
          </cell>
          <cell r="D1617">
            <v>117</v>
          </cell>
          <cell r="E1617">
            <v>108.65</v>
          </cell>
          <cell r="F1617">
            <v>110.45</v>
          </cell>
          <cell r="G1617">
            <v>111.15</v>
          </cell>
          <cell r="H1617">
            <v>118.65</v>
          </cell>
          <cell r="I1617">
            <v>79969</v>
          </cell>
          <cell r="J1617">
            <v>8990304.5500000007</v>
          </cell>
          <cell r="K1617">
            <v>44616</v>
          </cell>
          <cell r="L1617">
            <v>2734</v>
          </cell>
        </row>
        <row r="1618">
          <cell r="A1618" t="str">
            <v>SUTLEJTEX</v>
          </cell>
          <cell r="B1618" t="str">
            <v>EQ</v>
          </cell>
          <cell r="C1618">
            <v>72.849999999999994</v>
          </cell>
          <cell r="D1618">
            <v>72.849999999999994</v>
          </cell>
          <cell r="E1618">
            <v>61.25</v>
          </cell>
          <cell r="F1618">
            <v>64.900000000000006</v>
          </cell>
          <cell r="G1618">
            <v>66.349999999999994</v>
          </cell>
          <cell r="H1618">
            <v>74.5</v>
          </cell>
          <cell r="I1618">
            <v>262070</v>
          </cell>
          <cell r="J1618">
            <v>17726255.649999999</v>
          </cell>
          <cell r="K1618">
            <v>44616</v>
          </cell>
          <cell r="L1618">
            <v>4277</v>
          </cell>
        </row>
        <row r="1619">
          <cell r="A1619" t="str">
            <v>SUULD</v>
          </cell>
          <cell r="B1619" t="str">
            <v>EQ</v>
          </cell>
          <cell r="C1619">
            <v>270.05</v>
          </cell>
          <cell r="D1619">
            <v>274</v>
          </cell>
          <cell r="E1619">
            <v>267.3</v>
          </cell>
          <cell r="F1619">
            <v>267.3</v>
          </cell>
          <cell r="G1619">
            <v>267.3</v>
          </cell>
          <cell r="H1619">
            <v>281.35000000000002</v>
          </cell>
          <cell r="I1619">
            <v>58884</v>
          </cell>
          <cell r="J1619">
            <v>15762417.35</v>
          </cell>
          <cell r="K1619">
            <v>44616</v>
          </cell>
          <cell r="L1619">
            <v>1072</v>
          </cell>
        </row>
        <row r="1620">
          <cell r="A1620" t="str">
            <v>SUVEN</v>
          </cell>
          <cell r="B1620" t="str">
            <v>EQ</v>
          </cell>
          <cell r="C1620">
            <v>78</v>
          </cell>
          <cell r="D1620">
            <v>80.349999999999994</v>
          </cell>
          <cell r="E1620">
            <v>75</v>
          </cell>
          <cell r="F1620">
            <v>75.7</v>
          </cell>
          <cell r="G1620">
            <v>75.900000000000006</v>
          </cell>
          <cell r="H1620">
            <v>79.3</v>
          </cell>
          <cell r="I1620">
            <v>578013</v>
          </cell>
          <cell r="J1620">
            <v>44812137.649999999</v>
          </cell>
          <cell r="K1620">
            <v>44616</v>
          </cell>
          <cell r="L1620">
            <v>6778</v>
          </cell>
        </row>
        <row r="1621">
          <cell r="A1621" t="str">
            <v>SUVENPHAR</v>
          </cell>
          <cell r="B1621" t="str">
            <v>EQ</v>
          </cell>
          <cell r="C1621">
            <v>511</v>
          </cell>
          <cell r="D1621">
            <v>533.95000000000005</v>
          </cell>
          <cell r="E1621">
            <v>425.7</v>
          </cell>
          <cell r="F1621">
            <v>522.75</v>
          </cell>
          <cell r="G1621">
            <v>519.95000000000005</v>
          </cell>
          <cell r="H1621">
            <v>525.54999999999995</v>
          </cell>
          <cell r="I1621">
            <v>618540</v>
          </cell>
          <cell r="J1621">
            <v>314404049.35000002</v>
          </cell>
          <cell r="K1621">
            <v>44616</v>
          </cell>
          <cell r="L1621">
            <v>23893</v>
          </cell>
        </row>
        <row r="1622">
          <cell r="A1622" t="str">
            <v>SUVIDHAA</v>
          </cell>
          <cell r="B1622" t="str">
            <v>EQ</v>
          </cell>
          <cell r="C1622">
            <v>9.65</v>
          </cell>
          <cell r="D1622">
            <v>10.45</v>
          </cell>
          <cell r="E1622">
            <v>9.6</v>
          </cell>
          <cell r="F1622">
            <v>9.6</v>
          </cell>
          <cell r="G1622">
            <v>9.6</v>
          </cell>
          <cell r="H1622">
            <v>10.1</v>
          </cell>
          <cell r="I1622">
            <v>373186</v>
          </cell>
          <cell r="J1622">
            <v>3630269.05</v>
          </cell>
          <cell r="K1622">
            <v>44616</v>
          </cell>
          <cell r="L1622">
            <v>849</v>
          </cell>
        </row>
        <row r="1623">
          <cell r="A1623" t="str">
            <v>SUZLON</v>
          </cell>
          <cell r="B1623" t="str">
            <v>EQ</v>
          </cell>
          <cell r="C1623">
            <v>9.0500000000000007</v>
          </cell>
          <cell r="D1623">
            <v>9.1</v>
          </cell>
          <cell r="E1623">
            <v>9.0500000000000007</v>
          </cell>
          <cell r="F1623">
            <v>9.0500000000000007</v>
          </cell>
          <cell r="G1623">
            <v>9.0500000000000007</v>
          </cell>
          <cell r="H1623">
            <v>9.5</v>
          </cell>
          <cell r="I1623">
            <v>24071260</v>
          </cell>
          <cell r="J1623">
            <v>217991515.94999999</v>
          </cell>
          <cell r="K1623">
            <v>44616</v>
          </cell>
          <cell r="L1623">
            <v>38330</v>
          </cell>
        </row>
        <row r="1624">
          <cell r="A1624" t="str">
            <v>SVPGLOB</v>
          </cell>
          <cell r="B1624" t="str">
            <v>EQ</v>
          </cell>
          <cell r="C1624">
            <v>60.05</v>
          </cell>
          <cell r="D1624">
            <v>62.4</v>
          </cell>
          <cell r="E1624">
            <v>51</v>
          </cell>
          <cell r="F1624">
            <v>58.2</v>
          </cell>
          <cell r="G1624">
            <v>56.45</v>
          </cell>
          <cell r="H1624">
            <v>63.7</v>
          </cell>
          <cell r="I1624">
            <v>1610254</v>
          </cell>
          <cell r="J1624">
            <v>92334879.75</v>
          </cell>
          <cell r="K1624">
            <v>44616</v>
          </cell>
          <cell r="L1624">
            <v>12206</v>
          </cell>
        </row>
        <row r="1625">
          <cell r="A1625" t="str">
            <v>SWANENERGY</v>
          </cell>
          <cell r="B1625" t="str">
            <v>EQ</v>
          </cell>
          <cell r="C1625">
            <v>152.35</v>
          </cell>
          <cell r="D1625">
            <v>158.1</v>
          </cell>
          <cell r="E1625">
            <v>150.25</v>
          </cell>
          <cell r="F1625">
            <v>154.35</v>
          </cell>
          <cell r="G1625">
            <v>150.25</v>
          </cell>
          <cell r="H1625">
            <v>160.44999999999999</v>
          </cell>
          <cell r="I1625">
            <v>203206</v>
          </cell>
          <cell r="J1625">
            <v>31659152.5</v>
          </cell>
          <cell r="K1625">
            <v>44616</v>
          </cell>
          <cell r="L1625">
            <v>1961</v>
          </cell>
        </row>
        <row r="1626">
          <cell r="A1626" t="str">
            <v>SWARAJENG</v>
          </cell>
          <cell r="B1626" t="str">
            <v>EQ</v>
          </cell>
          <cell r="C1626">
            <v>1354.85</v>
          </cell>
          <cell r="D1626">
            <v>1363.3</v>
          </cell>
          <cell r="E1626">
            <v>1309</v>
          </cell>
          <cell r="F1626">
            <v>1314.75</v>
          </cell>
          <cell r="G1626">
            <v>1318</v>
          </cell>
          <cell r="H1626">
            <v>1356.5</v>
          </cell>
          <cell r="I1626">
            <v>14317</v>
          </cell>
          <cell r="J1626">
            <v>19123949.600000001</v>
          </cell>
          <cell r="K1626">
            <v>44616</v>
          </cell>
          <cell r="L1626">
            <v>1516</v>
          </cell>
        </row>
        <row r="1627">
          <cell r="A1627" t="str">
            <v>SWELECTES</v>
          </cell>
          <cell r="B1627" t="str">
            <v>BE</v>
          </cell>
          <cell r="C1627">
            <v>288.10000000000002</v>
          </cell>
          <cell r="D1627">
            <v>301.89999999999998</v>
          </cell>
          <cell r="E1627">
            <v>287.64999999999998</v>
          </cell>
          <cell r="F1627">
            <v>287.64999999999998</v>
          </cell>
          <cell r="G1627">
            <v>287.64999999999998</v>
          </cell>
          <cell r="H1627">
            <v>302.75</v>
          </cell>
          <cell r="I1627">
            <v>15046</v>
          </cell>
          <cell r="J1627">
            <v>4392927.7</v>
          </cell>
          <cell r="K1627">
            <v>44616</v>
          </cell>
          <cell r="L1627">
            <v>306</v>
          </cell>
        </row>
        <row r="1628">
          <cell r="A1628" t="str">
            <v>SWSOLAR</v>
          </cell>
          <cell r="B1628" t="str">
            <v>EQ</v>
          </cell>
          <cell r="C1628">
            <v>317</v>
          </cell>
          <cell r="D1628">
            <v>320.85000000000002</v>
          </cell>
          <cell r="E1628">
            <v>295.60000000000002</v>
          </cell>
          <cell r="F1628">
            <v>297.95</v>
          </cell>
          <cell r="G1628">
            <v>297.10000000000002</v>
          </cell>
          <cell r="H1628">
            <v>327.85</v>
          </cell>
          <cell r="I1628">
            <v>940396</v>
          </cell>
          <cell r="J1628">
            <v>291564343.75</v>
          </cell>
          <cell r="K1628">
            <v>44616</v>
          </cell>
          <cell r="L1628">
            <v>22915</v>
          </cell>
        </row>
        <row r="1629">
          <cell r="A1629" t="str">
            <v>SYMPHONY</v>
          </cell>
          <cell r="B1629" t="str">
            <v>EQ</v>
          </cell>
          <cell r="C1629">
            <v>926</v>
          </cell>
          <cell r="D1629">
            <v>956.9</v>
          </cell>
          <cell r="E1629">
            <v>902</v>
          </cell>
          <cell r="F1629">
            <v>904.3</v>
          </cell>
          <cell r="G1629">
            <v>906</v>
          </cell>
          <cell r="H1629">
            <v>966.65</v>
          </cell>
          <cell r="I1629">
            <v>42452</v>
          </cell>
          <cell r="J1629">
            <v>39223231.450000003</v>
          </cell>
          <cell r="K1629">
            <v>44616</v>
          </cell>
          <cell r="L1629">
            <v>6008</v>
          </cell>
        </row>
        <row r="1630">
          <cell r="A1630" t="str">
            <v>SYNGENE</v>
          </cell>
          <cell r="B1630" t="str">
            <v>EQ</v>
          </cell>
          <cell r="C1630">
            <v>533.45000000000005</v>
          </cell>
          <cell r="D1630">
            <v>544</v>
          </cell>
          <cell r="E1630">
            <v>521.4</v>
          </cell>
          <cell r="F1630">
            <v>530</v>
          </cell>
          <cell r="G1630">
            <v>532.04999999999995</v>
          </cell>
          <cell r="H1630">
            <v>548.75</v>
          </cell>
          <cell r="I1630">
            <v>509144</v>
          </cell>
          <cell r="J1630">
            <v>269762675.60000002</v>
          </cell>
          <cell r="K1630">
            <v>44616</v>
          </cell>
          <cell r="L1630">
            <v>14819</v>
          </cell>
        </row>
        <row r="1631">
          <cell r="A1631" t="str">
            <v>TAINWALCHM</v>
          </cell>
          <cell r="B1631" t="str">
            <v>EQ</v>
          </cell>
          <cell r="C1631">
            <v>65.3</v>
          </cell>
          <cell r="D1631">
            <v>65.3</v>
          </cell>
          <cell r="E1631">
            <v>60.3</v>
          </cell>
          <cell r="F1631">
            <v>60.95</v>
          </cell>
          <cell r="G1631">
            <v>60.5</v>
          </cell>
          <cell r="H1631">
            <v>66.95</v>
          </cell>
          <cell r="I1631">
            <v>11892</v>
          </cell>
          <cell r="J1631">
            <v>747389.1</v>
          </cell>
          <cell r="K1631">
            <v>44616</v>
          </cell>
          <cell r="L1631">
            <v>435</v>
          </cell>
        </row>
        <row r="1632">
          <cell r="A1632" t="str">
            <v>TAJGVK</v>
          </cell>
          <cell r="B1632" t="str">
            <v>EQ</v>
          </cell>
          <cell r="C1632">
            <v>129</v>
          </cell>
          <cell r="D1632">
            <v>133.5</v>
          </cell>
          <cell r="E1632">
            <v>123.5</v>
          </cell>
          <cell r="F1632">
            <v>124.55</v>
          </cell>
          <cell r="G1632">
            <v>124.2</v>
          </cell>
          <cell r="H1632">
            <v>137</v>
          </cell>
          <cell r="I1632">
            <v>268404</v>
          </cell>
          <cell r="J1632">
            <v>34592625.5</v>
          </cell>
          <cell r="K1632">
            <v>44616</v>
          </cell>
          <cell r="L1632">
            <v>5305</v>
          </cell>
        </row>
        <row r="1633">
          <cell r="A1633" t="str">
            <v>TAKE</v>
          </cell>
          <cell r="B1633" t="str">
            <v>EQ</v>
          </cell>
          <cell r="C1633">
            <v>30.2</v>
          </cell>
          <cell r="D1633">
            <v>33.4</v>
          </cell>
          <cell r="E1633">
            <v>26.45</v>
          </cell>
          <cell r="F1633">
            <v>27.55</v>
          </cell>
          <cell r="G1633">
            <v>27.6</v>
          </cell>
          <cell r="H1633">
            <v>31.25</v>
          </cell>
          <cell r="I1633">
            <v>1333497</v>
          </cell>
          <cell r="J1633">
            <v>38273523.149999999</v>
          </cell>
          <cell r="K1633">
            <v>44616</v>
          </cell>
          <cell r="L1633">
            <v>8305</v>
          </cell>
        </row>
        <row r="1634">
          <cell r="A1634" t="str">
            <v>TALBROAUTO</v>
          </cell>
          <cell r="B1634" t="str">
            <v>EQ</v>
          </cell>
          <cell r="C1634">
            <v>440</v>
          </cell>
          <cell r="D1634">
            <v>443.95</v>
          </cell>
          <cell r="E1634">
            <v>412.85</v>
          </cell>
          <cell r="F1634">
            <v>416.55</v>
          </cell>
          <cell r="G1634">
            <v>417.65</v>
          </cell>
          <cell r="H1634">
            <v>449.3</v>
          </cell>
          <cell r="I1634">
            <v>83352</v>
          </cell>
          <cell r="J1634">
            <v>35558933.75</v>
          </cell>
          <cell r="K1634">
            <v>44616</v>
          </cell>
          <cell r="L1634">
            <v>4993</v>
          </cell>
        </row>
        <row r="1635">
          <cell r="A1635" t="str">
            <v>TANLA</v>
          </cell>
          <cell r="B1635" t="str">
            <v>EQ</v>
          </cell>
          <cell r="C1635">
            <v>1465</v>
          </cell>
          <cell r="D1635">
            <v>1514.45</v>
          </cell>
          <cell r="E1635">
            <v>1406.2</v>
          </cell>
          <cell r="F1635">
            <v>1422.2</v>
          </cell>
          <cell r="G1635">
            <v>1432</v>
          </cell>
          <cell r="H1635">
            <v>1553.25</v>
          </cell>
          <cell r="I1635">
            <v>477617</v>
          </cell>
          <cell r="J1635">
            <v>699791669.64999998</v>
          </cell>
          <cell r="K1635">
            <v>44616</v>
          </cell>
          <cell r="L1635">
            <v>39780</v>
          </cell>
        </row>
        <row r="1636">
          <cell r="A1636" t="str">
            <v>TARAPUR</v>
          </cell>
          <cell r="B1636" t="str">
            <v>BE</v>
          </cell>
          <cell r="C1636">
            <v>4.5</v>
          </cell>
          <cell r="D1636">
            <v>4.8</v>
          </cell>
          <cell r="E1636">
            <v>4.5</v>
          </cell>
          <cell r="F1636">
            <v>4.5</v>
          </cell>
          <cell r="G1636">
            <v>4.5</v>
          </cell>
          <cell r="H1636">
            <v>4.7</v>
          </cell>
          <cell r="I1636">
            <v>5476</v>
          </cell>
          <cell r="J1636">
            <v>24651.45</v>
          </cell>
          <cell r="K1636">
            <v>44616</v>
          </cell>
          <cell r="L1636">
            <v>40</v>
          </cell>
        </row>
        <row r="1637">
          <cell r="A1637" t="str">
            <v>TARC</v>
          </cell>
          <cell r="B1637" t="str">
            <v>EQ</v>
          </cell>
          <cell r="C1637">
            <v>37.1</v>
          </cell>
          <cell r="D1637">
            <v>38</v>
          </cell>
          <cell r="E1637">
            <v>33.6</v>
          </cell>
          <cell r="F1637">
            <v>35.65</v>
          </cell>
          <cell r="G1637">
            <v>35.15</v>
          </cell>
          <cell r="H1637">
            <v>39.1</v>
          </cell>
          <cell r="I1637">
            <v>841977</v>
          </cell>
          <cell r="J1637">
            <v>30821283.550000001</v>
          </cell>
          <cell r="K1637">
            <v>44616</v>
          </cell>
          <cell r="L1637">
            <v>5851</v>
          </cell>
        </row>
        <row r="1638">
          <cell r="A1638" t="str">
            <v>TARMAT</v>
          </cell>
          <cell r="B1638" t="str">
            <v>EQ</v>
          </cell>
          <cell r="C1638">
            <v>56</v>
          </cell>
          <cell r="D1638">
            <v>56</v>
          </cell>
          <cell r="E1638">
            <v>47.15</v>
          </cell>
          <cell r="F1638">
            <v>48.25</v>
          </cell>
          <cell r="G1638">
            <v>47.55</v>
          </cell>
          <cell r="H1638">
            <v>57.2</v>
          </cell>
          <cell r="I1638">
            <v>60075</v>
          </cell>
          <cell r="J1638">
            <v>3062552.5</v>
          </cell>
          <cell r="K1638">
            <v>44616</v>
          </cell>
          <cell r="L1638">
            <v>923</v>
          </cell>
        </row>
        <row r="1639">
          <cell r="A1639" t="str">
            <v>TARSONS</v>
          </cell>
          <cell r="B1639" t="str">
            <v>EQ</v>
          </cell>
          <cell r="C1639">
            <v>616</v>
          </cell>
          <cell r="D1639">
            <v>648.75</v>
          </cell>
          <cell r="E1639">
            <v>595</v>
          </cell>
          <cell r="F1639">
            <v>610.95000000000005</v>
          </cell>
          <cell r="G1639">
            <v>607.95000000000005</v>
          </cell>
          <cell r="H1639">
            <v>631.79999999999995</v>
          </cell>
          <cell r="I1639">
            <v>233667</v>
          </cell>
          <cell r="J1639">
            <v>141502124</v>
          </cell>
          <cell r="K1639">
            <v>44616</v>
          </cell>
          <cell r="L1639">
            <v>11554</v>
          </cell>
        </row>
        <row r="1640">
          <cell r="A1640" t="str">
            <v>TASTYBITE</v>
          </cell>
          <cell r="B1640" t="str">
            <v>EQ</v>
          </cell>
          <cell r="C1640">
            <v>11800</v>
          </cell>
          <cell r="D1640">
            <v>12180</v>
          </cell>
          <cell r="E1640">
            <v>11000</v>
          </cell>
          <cell r="F1640">
            <v>11123.1</v>
          </cell>
          <cell r="G1640">
            <v>11178</v>
          </cell>
          <cell r="H1640">
            <v>11954.5</v>
          </cell>
          <cell r="I1640">
            <v>2332</v>
          </cell>
          <cell r="J1640">
            <v>26975369.899999999</v>
          </cell>
          <cell r="K1640">
            <v>44616</v>
          </cell>
          <cell r="L1640">
            <v>1208</v>
          </cell>
        </row>
        <row r="1641">
          <cell r="A1641" t="str">
            <v>TATACHEM</v>
          </cell>
          <cell r="B1641" t="str">
            <v>EQ</v>
          </cell>
          <cell r="C1641">
            <v>844.3</v>
          </cell>
          <cell r="D1641">
            <v>846.75</v>
          </cell>
          <cell r="E1641">
            <v>781</v>
          </cell>
          <cell r="F1641">
            <v>785.6</v>
          </cell>
          <cell r="G1641">
            <v>783.05</v>
          </cell>
          <cell r="H1641">
            <v>864.1</v>
          </cell>
          <cell r="I1641">
            <v>2833879</v>
          </cell>
          <cell r="J1641">
            <v>2297002165.4000001</v>
          </cell>
          <cell r="K1641">
            <v>44616</v>
          </cell>
          <cell r="L1641">
            <v>100375</v>
          </cell>
        </row>
        <row r="1642">
          <cell r="A1642" t="str">
            <v>TATACOFFEE</v>
          </cell>
          <cell r="B1642" t="str">
            <v>EQ</v>
          </cell>
          <cell r="C1642">
            <v>196</v>
          </cell>
          <cell r="D1642">
            <v>196</v>
          </cell>
          <cell r="E1642">
            <v>181.65</v>
          </cell>
          <cell r="F1642">
            <v>183.2</v>
          </cell>
          <cell r="G1642">
            <v>185.9</v>
          </cell>
          <cell r="H1642">
            <v>199.8</v>
          </cell>
          <cell r="I1642">
            <v>1445283</v>
          </cell>
          <cell r="J1642">
            <v>272113618</v>
          </cell>
          <cell r="K1642">
            <v>44616</v>
          </cell>
          <cell r="L1642">
            <v>22817</v>
          </cell>
        </row>
        <row r="1643">
          <cell r="A1643" t="str">
            <v>TATACOMM</v>
          </cell>
          <cell r="B1643" t="str">
            <v>EQ</v>
          </cell>
          <cell r="C1643">
            <v>1177</v>
          </cell>
          <cell r="D1643">
            <v>1192.3</v>
          </cell>
          <cell r="E1643">
            <v>1126.7</v>
          </cell>
          <cell r="F1643">
            <v>1134.8</v>
          </cell>
          <cell r="G1643">
            <v>1136.05</v>
          </cell>
          <cell r="H1643">
            <v>1214.5999999999999</v>
          </cell>
          <cell r="I1643">
            <v>699330</v>
          </cell>
          <cell r="J1643">
            <v>805869136.45000005</v>
          </cell>
          <cell r="K1643">
            <v>44616</v>
          </cell>
          <cell r="L1643">
            <v>24092</v>
          </cell>
        </row>
        <row r="1644">
          <cell r="A1644" t="str">
            <v>TATACONSUM</v>
          </cell>
          <cell r="B1644" t="str">
            <v>EQ</v>
          </cell>
          <cell r="C1644">
            <v>699</v>
          </cell>
          <cell r="D1644">
            <v>714.55</v>
          </cell>
          <cell r="E1644">
            <v>674.05</v>
          </cell>
          <cell r="F1644">
            <v>677.7</v>
          </cell>
          <cell r="G1644">
            <v>676.2</v>
          </cell>
          <cell r="H1644">
            <v>723.25</v>
          </cell>
          <cell r="I1644">
            <v>3091298</v>
          </cell>
          <cell r="J1644">
            <v>2142422939.8</v>
          </cell>
          <cell r="K1644">
            <v>44616</v>
          </cell>
          <cell r="L1644">
            <v>90992</v>
          </cell>
        </row>
        <row r="1645">
          <cell r="A1645" t="str">
            <v>TATAELXSI</v>
          </cell>
          <cell r="B1645" t="str">
            <v>EQ</v>
          </cell>
          <cell r="C1645">
            <v>6380</v>
          </cell>
          <cell r="D1645">
            <v>6428.75</v>
          </cell>
          <cell r="E1645">
            <v>5990</v>
          </cell>
          <cell r="F1645">
            <v>6074.1</v>
          </cell>
          <cell r="G1645">
            <v>6102.9</v>
          </cell>
          <cell r="H1645">
            <v>6603.75</v>
          </cell>
          <cell r="I1645">
            <v>541664</v>
          </cell>
          <cell r="J1645">
            <v>3363376200.6500001</v>
          </cell>
          <cell r="K1645">
            <v>44616</v>
          </cell>
          <cell r="L1645">
            <v>103887</v>
          </cell>
        </row>
        <row r="1646">
          <cell r="A1646" t="str">
            <v>TATAINVEST</v>
          </cell>
          <cell r="B1646" t="str">
            <v>EQ</v>
          </cell>
          <cell r="C1646">
            <v>1340</v>
          </cell>
          <cell r="D1646">
            <v>1340</v>
          </cell>
          <cell r="E1646">
            <v>1274.2</v>
          </cell>
          <cell r="F1646">
            <v>1282</v>
          </cell>
          <cell r="G1646">
            <v>1290</v>
          </cell>
          <cell r="H1646">
            <v>1356.05</v>
          </cell>
          <cell r="I1646">
            <v>42454</v>
          </cell>
          <cell r="J1646">
            <v>55473771</v>
          </cell>
          <cell r="K1646">
            <v>44616</v>
          </cell>
          <cell r="L1646">
            <v>6623</v>
          </cell>
        </row>
        <row r="1647">
          <cell r="A1647" t="str">
            <v>TATAMETALI</v>
          </cell>
          <cell r="B1647" t="str">
            <v>EQ</v>
          </cell>
          <cell r="C1647">
            <v>729</v>
          </cell>
          <cell r="D1647">
            <v>733.9</v>
          </cell>
          <cell r="E1647">
            <v>695</v>
          </cell>
          <cell r="F1647">
            <v>697.95</v>
          </cell>
          <cell r="G1647">
            <v>698.3</v>
          </cell>
          <cell r="H1647">
            <v>741.85</v>
          </cell>
          <cell r="I1647">
            <v>99476</v>
          </cell>
          <cell r="J1647">
            <v>70406147.099999994</v>
          </cell>
          <cell r="K1647">
            <v>44616</v>
          </cell>
          <cell r="L1647">
            <v>8982</v>
          </cell>
        </row>
        <row r="1648">
          <cell r="A1648" t="str">
            <v>TATAMOTORS</v>
          </cell>
          <cell r="B1648" t="str">
            <v>EQ</v>
          </cell>
          <cell r="C1648">
            <v>455.95</v>
          </cell>
          <cell r="D1648">
            <v>461.55</v>
          </cell>
          <cell r="E1648">
            <v>405.45</v>
          </cell>
          <cell r="F1648">
            <v>427.95</v>
          </cell>
          <cell r="G1648">
            <v>425.9</v>
          </cell>
          <cell r="H1648">
            <v>477</v>
          </cell>
          <cell r="I1648">
            <v>57265685</v>
          </cell>
          <cell r="J1648">
            <v>25420800452.150002</v>
          </cell>
          <cell r="K1648">
            <v>44616</v>
          </cell>
          <cell r="L1648">
            <v>775585</v>
          </cell>
        </row>
        <row r="1649">
          <cell r="A1649" t="str">
            <v>TATAMTRDVR</v>
          </cell>
          <cell r="B1649" t="str">
            <v>EQ</v>
          </cell>
          <cell r="C1649">
            <v>215.65</v>
          </cell>
          <cell r="D1649">
            <v>220</v>
          </cell>
          <cell r="E1649">
            <v>203.15</v>
          </cell>
          <cell r="F1649">
            <v>204.8</v>
          </cell>
          <cell r="G1649">
            <v>204.4</v>
          </cell>
          <cell r="H1649">
            <v>225.2</v>
          </cell>
          <cell r="I1649">
            <v>5233598</v>
          </cell>
          <cell r="J1649">
            <v>1103964571.6500001</v>
          </cell>
          <cell r="K1649">
            <v>44616</v>
          </cell>
          <cell r="L1649">
            <v>64424</v>
          </cell>
        </row>
        <row r="1650">
          <cell r="A1650" t="str">
            <v>TATAPOWER</v>
          </cell>
          <cell r="B1650" t="str">
            <v>EQ</v>
          </cell>
          <cell r="C1650">
            <v>213</v>
          </cell>
          <cell r="D1650">
            <v>216.15</v>
          </cell>
          <cell r="E1650">
            <v>203.25</v>
          </cell>
          <cell r="F1650">
            <v>204.3</v>
          </cell>
          <cell r="G1650">
            <v>205.15</v>
          </cell>
          <cell r="H1650">
            <v>221.2</v>
          </cell>
          <cell r="I1650">
            <v>60097152</v>
          </cell>
          <cell r="J1650">
            <v>12552870132.9</v>
          </cell>
          <cell r="K1650">
            <v>44616</v>
          </cell>
          <cell r="L1650">
            <v>513904</v>
          </cell>
        </row>
        <row r="1651">
          <cell r="A1651" t="str">
            <v>TATASTEEL</v>
          </cell>
          <cell r="B1651" t="str">
            <v>EQ</v>
          </cell>
          <cell r="C1651">
            <v>1094</v>
          </cell>
          <cell r="D1651">
            <v>1119.95</v>
          </cell>
          <cell r="E1651">
            <v>1067.0999999999999</v>
          </cell>
          <cell r="F1651">
            <v>1074</v>
          </cell>
          <cell r="G1651">
            <v>1079</v>
          </cell>
          <cell r="H1651">
            <v>1139</v>
          </cell>
          <cell r="I1651">
            <v>12126867</v>
          </cell>
          <cell r="J1651">
            <v>13288073810.5</v>
          </cell>
          <cell r="K1651">
            <v>44616</v>
          </cell>
          <cell r="L1651">
            <v>324643</v>
          </cell>
        </row>
        <row r="1652">
          <cell r="A1652" t="str">
            <v>TATASTLLP</v>
          </cell>
          <cell r="B1652" t="str">
            <v>EQ</v>
          </cell>
          <cell r="C1652">
            <v>688</v>
          </cell>
          <cell r="D1652">
            <v>688.25</v>
          </cell>
          <cell r="E1652">
            <v>625</v>
          </cell>
          <cell r="F1652">
            <v>628.20000000000005</v>
          </cell>
          <cell r="G1652">
            <v>630</v>
          </cell>
          <cell r="H1652">
            <v>694.8</v>
          </cell>
          <cell r="I1652">
            <v>141301</v>
          </cell>
          <cell r="J1652">
            <v>91934980.25</v>
          </cell>
          <cell r="K1652">
            <v>44616</v>
          </cell>
          <cell r="L1652">
            <v>10173</v>
          </cell>
        </row>
        <row r="1653">
          <cell r="A1653" t="str">
            <v>TATVA</v>
          </cell>
          <cell r="B1653" t="str">
            <v>EQ</v>
          </cell>
          <cell r="C1653">
            <v>2100</v>
          </cell>
          <cell r="D1653">
            <v>2317.0500000000002</v>
          </cell>
          <cell r="E1653">
            <v>2083</v>
          </cell>
          <cell r="F1653">
            <v>2137.3000000000002</v>
          </cell>
          <cell r="G1653">
            <v>2136.5</v>
          </cell>
          <cell r="H1653">
            <v>2193.6999999999998</v>
          </cell>
          <cell r="I1653">
            <v>91951</v>
          </cell>
          <cell r="J1653">
            <v>200718350.80000001</v>
          </cell>
          <cell r="K1653">
            <v>44616</v>
          </cell>
          <cell r="L1653">
            <v>16034</v>
          </cell>
        </row>
        <row r="1654">
          <cell r="A1654" t="str">
            <v>TBZ</v>
          </cell>
          <cell r="B1654" t="str">
            <v>EQ</v>
          </cell>
          <cell r="C1654">
            <v>66.95</v>
          </cell>
          <cell r="D1654">
            <v>66.95</v>
          </cell>
          <cell r="E1654">
            <v>61</v>
          </cell>
          <cell r="F1654">
            <v>61.65</v>
          </cell>
          <cell r="G1654">
            <v>61.9</v>
          </cell>
          <cell r="H1654">
            <v>68.25</v>
          </cell>
          <cell r="I1654">
            <v>202386</v>
          </cell>
          <cell r="J1654">
            <v>12888754.199999999</v>
          </cell>
          <cell r="K1654">
            <v>44616</v>
          </cell>
          <cell r="L1654">
            <v>4588</v>
          </cell>
        </row>
        <row r="1655">
          <cell r="A1655" t="str">
            <v>TCI</v>
          </cell>
          <cell r="B1655" t="str">
            <v>EQ</v>
          </cell>
          <cell r="C1655">
            <v>598.95000000000005</v>
          </cell>
          <cell r="D1655">
            <v>598.95000000000005</v>
          </cell>
          <cell r="E1655">
            <v>563.85</v>
          </cell>
          <cell r="F1655">
            <v>580.70000000000005</v>
          </cell>
          <cell r="G1655">
            <v>576.5</v>
          </cell>
          <cell r="H1655">
            <v>605.6</v>
          </cell>
          <cell r="I1655">
            <v>86695</v>
          </cell>
          <cell r="J1655">
            <v>50768301.25</v>
          </cell>
          <cell r="K1655">
            <v>44616</v>
          </cell>
          <cell r="L1655">
            <v>8836</v>
          </cell>
        </row>
        <row r="1656">
          <cell r="A1656" t="str">
            <v>TCIDEVELOP</v>
          </cell>
          <cell r="B1656" t="str">
            <v>EQ</v>
          </cell>
          <cell r="C1656">
            <v>305.45</v>
          </cell>
          <cell r="D1656">
            <v>315.35000000000002</v>
          </cell>
          <cell r="E1656">
            <v>284.64999999999998</v>
          </cell>
          <cell r="F1656">
            <v>301.25</v>
          </cell>
          <cell r="G1656">
            <v>300</v>
          </cell>
          <cell r="H1656">
            <v>316.25</v>
          </cell>
          <cell r="I1656">
            <v>5523</v>
          </cell>
          <cell r="J1656">
            <v>1674086.25</v>
          </cell>
          <cell r="K1656">
            <v>44616</v>
          </cell>
          <cell r="L1656">
            <v>202</v>
          </cell>
        </row>
        <row r="1657">
          <cell r="A1657" t="str">
            <v>TCIEXP</v>
          </cell>
          <cell r="B1657" t="str">
            <v>EQ</v>
          </cell>
          <cell r="C1657">
            <v>1680</v>
          </cell>
          <cell r="D1657">
            <v>1849.9</v>
          </cell>
          <cell r="E1657">
            <v>1660</v>
          </cell>
          <cell r="F1657">
            <v>1704.4</v>
          </cell>
          <cell r="G1657">
            <v>1695</v>
          </cell>
          <cell r="H1657">
            <v>1785.05</v>
          </cell>
          <cell r="I1657">
            <v>62459</v>
          </cell>
          <cell r="J1657">
            <v>108308446.09999999</v>
          </cell>
          <cell r="K1657">
            <v>44616</v>
          </cell>
          <cell r="L1657">
            <v>12060</v>
          </cell>
        </row>
        <row r="1658">
          <cell r="A1658" t="str">
            <v>TCIFINANCE</v>
          </cell>
          <cell r="B1658" t="str">
            <v>BE</v>
          </cell>
          <cell r="C1658">
            <v>6.6</v>
          </cell>
          <cell r="D1658">
            <v>6.6</v>
          </cell>
          <cell r="E1658">
            <v>6.3</v>
          </cell>
          <cell r="F1658">
            <v>6.3</v>
          </cell>
          <cell r="G1658">
            <v>6.3</v>
          </cell>
          <cell r="H1658">
            <v>6.6</v>
          </cell>
          <cell r="I1658">
            <v>1300</v>
          </cell>
          <cell r="J1658">
            <v>8201.4</v>
          </cell>
          <cell r="K1658">
            <v>44616</v>
          </cell>
          <cell r="L1658">
            <v>13</v>
          </cell>
        </row>
        <row r="1659">
          <cell r="A1659" t="str">
            <v>TCNSBRANDS</v>
          </cell>
          <cell r="B1659" t="str">
            <v>EQ</v>
          </cell>
          <cell r="C1659">
            <v>640</v>
          </cell>
          <cell r="D1659">
            <v>663.5</v>
          </cell>
          <cell r="E1659">
            <v>605</v>
          </cell>
          <cell r="F1659">
            <v>617.9</v>
          </cell>
          <cell r="G1659">
            <v>615</v>
          </cell>
          <cell r="H1659">
            <v>675.75</v>
          </cell>
          <cell r="I1659">
            <v>22102</v>
          </cell>
          <cell r="J1659">
            <v>14085846.5</v>
          </cell>
          <cell r="K1659">
            <v>44616</v>
          </cell>
          <cell r="L1659">
            <v>1457</v>
          </cell>
        </row>
        <row r="1660">
          <cell r="A1660" t="str">
            <v>TCPLPACK</v>
          </cell>
          <cell r="B1660" t="str">
            <v>EQ</v>
          </cell>
          <cell r="C1660">
            <v>705</v>
          </cell>
          <cell r="D1660">
            <v>745.95</v>
          </cell>
          <cell r="E1660">
            <v>642.35</v>
          </cell>
          <cell r="F1660">
            <v>675.95</v>
          </cell>
          <cell r="G1660">
            <v>675</v>
          </cell>
          <cell r="H1660">
            <v>749.3</v>
          </cell>
          <cell r="I1660">
            <v>120320</v>
          </cell>
          <cell r="J1660">
            <v>83915868.75</v>
          </cell>
          <cell r="K1660">
            <v>44616</v>
          </cell>
          <cell r="L1660">
            <v>6389</v>
          </cell>
        </row>
        <row r="1661">
          <cell r="A1661" t="str">
            <v>TCS</v>
          </cell>
          <cell r="B1661" t="str">
            <v>EQ</v>
          </cell>
          <cell r="C1661">
            <v>3474</v>
          </cell>
          <cell r="D1661">
            <v>3483.85</v>
          </cell>
          <cell r="E1661">
            <v>3391.1</v>
          </cell>
          <cell r="F1661">
            <v>3401.65</v>
          </cell>
          <cell r="G1661">
            <v>3400.45</v>
          </cell>
          <cell r="H1661">
            <v>3563.8</v>
          </cell>
          <cell r="I1661">
            <v>5039136</v>
          </cell>
          <cell r="J1661">
            <v>17337349379.299999</v>
          </cell>
          <cell r="K1661">
            <v>44616</v>
          </cell>
          <cell r="L1661">
            <v>344070</v>
          </cell>
        </row>
        <row r="1662">
          <cell r="A1662" t="str">
            <v>TDPOWERSYS</v>
          </cell>
          <cell r="B1662" t="str">
            <v>EQ</v>
          </cell>
          <cell r="C1662">
            <v>335.2</v>
          </cell>
          <cell r="D1662">
            <v>370</v>
          </cell>
          <cell r="E1662">
            <v>335.2</v>
          </cell>
          <cell r="F1662">
            <v>345.2</v>
          </cell>
          <cell r="G1662">
            <v>343.05</v>
          </cell>
          <cell r="H1662">
            <v>362.25</v>
          </cell>
          <cell r="I1662">
            <v>41399</v>
          </cell>
          <cell r="J1662">
            <v>14495339.550000001</v>
          </cell>
          <cell r="K1662">
            <v>44616</v>
          </cell>
          <cell r="L1662">
            <v>3286</v>
          </cell>
        </row>
        <row r="1663">
          <cell r="A1663" t="str">
            <v>TEAMLEASE</v>
          </cell>
          <cell r="B1663" t="str">
            <v>EQ</v>
          </cell>
          <cell r="C1663">
            <v>3905.4</v>
          </cell>
          <cell r="D1663">
            <v>3976.5</v>
          </cell>
          <cell r="E1663">
            <v>3805</v>
          </cell>
          <cell r="F1663">
            <v>3889.4</v>
          </cell>
          <cell r="G1663">
            <v>3809.05</v>
          </cell>
          <cell r="H1663">
            <v>3956.75</v>
          </cell>
          <cell r="I1663">
            <v>47833</v>
          </cell>
          <cell r="J1663">
            <v>186250793.05000001</v>
          </cell>
          <cell r="K1663">
            <v>44616</v>
          </cell>
          <cell r="L1663">
            <v>14024</v>
          </cell>
        </row>
        <row r="1664">
          <cell r="A1664" t="str">
            <v>TECH</v>
          </cell>
          <cell r="B1664" t="str">
            <v>EQ</v>
          </cell>
          <cell r="C1664">
            <v>34.4</v>
          </cell>
          <cell r="D1664">
            <v>34.4</v>
          </cell>
          <cell r="E1664">
            <v>32.549999999999997</v>
          </cell>
          <cell r="F1664">
            <v>32.659999999999997</v>
          </cell>
          <cell r="G1664">
            <v>33</v>
          </cell>
          <cell r="H1664">
            <v>34.11</v>
          </cell>
          <cell r="I1664">
            <v>11954</v>
          </cell>
          <cell r="J1664">
            <v>394447.87</v>
          </cell>
          <cell r="K1664">
            <v>44616</v>
          </cell>
          <cell r="L1664">
            <v>191</v>
          </cell>
        </row>
        <row r="1665">
          <cell r="A1665" t="str">
            <v>TECHIN</v>
          </cell>
          <cell r="B1665" t="str">
            <v>BE</v>
          </cell>
          <cell r="C1665">
            <v>12.3</v>
          </cell>
          <cell r="D1665">
            <v>12.3</v>
          </cell>
          <cell r="E1665">
            <v>11.2</v>
          </cell>
          <cell r="F1665">
            <v>12.05</v>
          </cell>
          <cell r="G1665">
            <v>12.3</v>
          </cell>
          <cell r="H1665">
            <v>11.75</v>
          </cell>
          <cell r="I1665">
            <v>132380</v>
          </cell>
          <cell r="J1665">
            <v>1608789.3</v>
          </cell>
          <cell r="K1665">
            <v>44616</v>
          </cell>
          <cell r="L1665">
            <v>327</v>
          </cell>
        </row>
        <row r="1666">
          <cell r="A1666" t="str">
            <v>TECHM</v>
          </cell>
          <cell r="B1666" t="str">
            <v>EQ</v>
          </cell>
          <cell r="C1666">
            <v>1370.5</v>
          </cell>
          <cell r="D1666">
            <v>1400</v>
          </cell>
          <cell r="E1666">
            <v>1330</v>
          </cell>
          <cell r="F1666">
            <v>1333</v>
          </cell>
          <cell r="G1666">
            <v>1334.75</v>
          </cell>
          <cell r="H1666">
            <v>1413.3</v>
          </cell>
          <cell r="I1666">
            <v>4108603</v>
          </cell>
          <cell r="J1666">
            <v>5541063422.3500004</v>
          </cell>
          <cell r="K1666">
            <v>44616</v>
          </cell>
          <cell r="L1666">
            <v>199589</v>
          </cell>
        </row>
        <row r="1667">
          <cell r="A1667" t="str">
            <v>TECHNOE</v>
          </cell>
          <cell r="B1667" t="str">
            <v>EQ</v>
          </cell>
          <cell r="C1667">
            <v>237.55</v>
          </cell>
          <cell r="D1667">
            <v>243.5</v>
          </cell>
          <cell r="E1667">
            <v>233.45</v>
          </cell>
          <cell r="F1667">
            <v>237.3</v>
          </cell>
          <cell r="G1667">
            <v>237</v>
          </cell>
          <cell r="H1667">
            <v>244.9</v>
          </cell>
          <cell r="I1667">
            <v>181172</v>
          </cell>
          <cell r="J1667">
            <v>43324717.200000003</v>
          </cell>
          <cell r="K1667">
            <v>44616</v>
          </cell>
          <cell r="L1667">
            <v>4821</v>
          </cell>
        </row>
        <row r="1668">
          <cell r="A1668" t="str">
            <v>TEGA</v>
          </cell>
          <cell r="B1668" t="str">
            <v>EQ</v>
          </cell>
          <cell r="C1668">
            <v>406</v>
          </cell>
          <cell r="D1668">
            <v>429.45</v>
          </cell>
          <cell r="E1668">
            <v>397</v>
          </cell>
          <cell r="F1668">
            <v>399.85</v>
          </cell>
          <cell r="G1668">
            <v>399</v>
          </cell>
          <cell r="H1668">
            <v>438</v>
          </cell>
          <cell r="I1668">
            <v>313413</v>
          </cell>
          <cell r="J1668">
            <v>129684463.15000001</v>
          </cell>
          <cell r="K1668">
            <v>44616</v>
          </cell>
          <cell r="L1668">
            <v>19940</v>
          </cell>
        </row>
        <row r="1669">
          <cell r="A1669" t="str">
            <v>TEJASNET</v>
          </cell>
          <cell r="B1669" t="str">
            <v>EQ</v>
          </cell>
          <cell r="C1669">
            <v>400.05</v>
          </cell>
          <cell r="D1669">
            <v>405.5</v>
          </cell>
          <cell r="E1669">
            <v>398.45</v>
          </cell>
          <cell r="F1669">
            <v>398.45</v>
          </cell>
          <cell r="G1669">
            <v>398.45</v>
          </cell>
          <cell r="H1669">
            <v>419.4</v>
          </cell>
          <cell r="I1669">
            <v>341302</v>
          </cell>
          <cell r="J1669">
            <v>136463891.69999999</v>
          </cell>
          <cell r="K1669">
            <v>44616</v>
          </cell>
          <cell r="L1669">
            <v>5582</v>
          </cell>
        </row>
        <row r="1670">
          <cell r="A1670" t="str">
            <v>TEMBO</v>
          </cell>
          <cell r="B1670" t="str">
            <v>EQ</v>
          </cell>
          <cell r="C1670">
            <v>272.5</v>
          </cell>
          <cell r="D1670">
            <v>272.5</v>
          </cell>
          <cell r="E1670">
            <v>252.4</v>
          </cell>
          <cell r="F1670">
            <v>252.4</v>
          </cell>
          <cell r="G1670">
            <v>252.4</v>
          </cell>
          <cell r="H1670">
            <v>280.39999999999998</v>
          </cell>
          <cell r="I1670">
            <v>39336</v>
          </cell>
          <cell r="J1670">
            <v>10092680.35</v>
          </cell>
          <cell r="K1670">
            <v>44616</v>
          </cell>
          <cell r="L1670">
            <v>1188</v>
          </cell>
        </row>
        <row r="1671">
          <cell r="A1671" t="str">
            <v>TERASOFT</v>
          </cell>
          <cell r="B1671" t="str">
            <v>EQ</v>
          </cell>
          <cell r="C1671">
            <v>50</v>
          </cell>
          <cell r="D1671">
            <v>50</v>
          </cell>
          <cell r="E1671">
            <v>42.05</v>
          </cell>
          <cell r="F1671">
            <v>42.9</v>
          </cell>
          <cell r="G1671">
            <v>42.15</v>
          </cell>
          <cell r="H1671">
            <v>50.5</v>
          </cell>
          <cell r="I1671">
            <v>105429</v>
          </cell>
          <cell r="J1671">
            <v>4772263.25</v>
          </cell>
          <cell r="K1671">
            <v>44616</v>
          </cell>
          <cell r="L1671">
            <v>2009</v>
          </cell>
        </row>
        <row r="1672">
          <cell r="A1672" t="str">
            <v>TEXINFRA</v>
          </cell>
          <cell r="B1672" t="str">
            <v>EQ</v>
          </cell>
          <cell r="C1672">
            <v>59</v>
          </cell>
          <cell r="D1672">
            <v>60.25</v>
          </cell>
          <cell r="E1672">
            <v>57.4</v>
          </cell>
          <cell r="F1672">
            <v>58.85</v>
          </cell>
          <cell r="G1672">
            <v>59</v>
          </cell>
          <cell r="H1672">
            <v>60.25</v>
          </cell>
          <cell r="I1672">
            <v>157395</v>
          </cell>
          <cell r="J1672">
            <v>9252861.8499999996</v>
          </cell>
          <cell r="K1672">
            <v>44616</v>
          </cell>
          <cell r="L1672">
            <v>1386</v>
          </cell>
        </row>
        <row r="1673">
          <cell r="A1673" t="str">
            <v>TEXMOPIPES</v>
          </cell>
          <cell r="B1673" t="str">
            <v>EQ</v>
          </cell>
          <cell r="C1673">
            <v>71.099999999999994</v>
          </cell>
          <cell r="D1673">
            <v>76.400000000000006</v>
          </cell>
          <cell r="E1673">
            <v>69.3</v>
          </cell>
          <cell r="F1673">
            <v>69.349999999999994</v>
          </cell>
          <cell r="G1673">
            <v>69.3</v>
          </cell>
          <cell r="H1673">
            <v>77</v>
          </cell>
          <cell r="I1673">
            <v>358915</v>
          </cell>
          <cell r="J1673">
            <v>25669958.550000001</v>
          </cell>
          <cell r="K1673">
            <v>44616</v>
          </cell>
          <cell r="L1673">
            <v>6928</v>
          </cell>
        </row>
        <row r="1674">
          <cell r="A1674" t="str">
            <v>TEXRAIL</v>
          </cell>
          <cell r="B1674" t="str">
            <v>EQ</v>
          </cell>
          <cell r="C1674">
            <v>31.95</v>
          </cell>
          <cell r="D1674">
            <v>32.35</v>
          </cell>
          <cell r="E1674">
            <v>29.1</v>
          </cell>
          <cell r="F1674">
            <v>29.5</v>
          </cell>
          <cell r="G1674">
            <v>29.4</v>
          </cell>
          <cell r="H1674">
            <v>33</v>
          </cell>
          <cell r="I1674">
            <v>2171725</v>
          </cell>
          <cell r="J1674">
            <v>66506623.899999999</v>
          </cell>
          <cell r="K1674">
            <v>44616</v>
          </cell>
          <cell r="L1674">
            <v>8947</v>
          </cell>
        </row>
        <row r="1675">
          <cell r="A1675" t="str">
            <v>TFCILTD</v>
          </cell>
          <cell r="B1675" t="str">
            <v>EQ</v>
          </cell>
          <cell r="C1675">
            <v>56</v>
          </cell>
          <cell r="D1675">
            <v>57.8</v>
          </cell>
          <cell r="E1675">
            <v>51.3</v>
          </cell>
          <cell r="F1675">
            <v>52.35</v>
          </cell>
          <cell r="G1675">
            <v>52.75</v>
          </cell>
          <cell r="H1675">
            <v>58.75</v>
          </cell>
          <cell r="I1675">
            <v>393622</v>
          </cell>
          <cell r="J1675">
            <v>21346787.050000001</v>
          </cell>
          <cell r="K1675">
            <v>44616</v>
          </cell>
          <cell r="L1675">
            <v>5315</v>
          </cell>
        </row>
        <row r="1676">
          <cell r="A1676" t="str">
            <v>TFL</v>
          </cell>
          <cell r="B1676" t="str">
            <v>EQ</v>
          </cell>
          <cell r="C1676">
            <v>8.6999999999999993</v>
          </cell>
          <cell r="D1676">
            <v>9.3000000000000007</v>
          </cell>
          <cell r="E1676">
            <v>8.6999999999999993</v>
          </cell>
          <cell r="F1676">
            <v>8.6999999999999993</v>
          </cell>
          <cell r="G1676">
            <v>8.6999999999999993</v>
          </cell>
          <cell r="H1676">
            <v>9.15</v>
          </cell>
          <cell r="I1676">
            <v>42116</v>
          </cell>
          <cell r="J1676">
            <v>369510.05</v>
          </cell>
          <cell r="K1676">
            <v>44616</v>
          </cell>
          <cell r="L1676">
            <v>161</v>
          </cell>
        </row>
        <row r="1677">
          <cell r="A1677" t="str">
            <v>TGBHOTELS</v>
          </cell>
          <cell r="B1677" t="str">
            <v>EQ</v>
          </cell>
          <cell r="C1677">
            <v>8.3000000000000007</v>
          </cell>
          <cell r="D1677">
            <v>8.3000000000000007</v>
          </cell>
          <cell r="E1677">
            <v>7.8</v>
          </cell>
          <cell r="F1677">
            <v>7.8</v>
          </cell>
          <cell r="G1677">
            <v>7.8</v>
          </cell>
          <cell r="H1677">
            <v>8.1999999999999993</v>
          </cell>
          <cell r="I1677">
            <v>33026</v>
          </cell>
          <cell r="J1677">
            <v>258715.9</v>
          </cell>
          <cell r="K1677">
            <v>44616</v>
          </cell>
          <cell r="L1677">
            <v>94</v>
          </cell>
        </row>
        <row r="1678">
          <cell r="A1678" t="str">
            <v>THANGAMAYL</v>
          </cell>
          <cell r="B1678" t="str">
            <v>EQ</v>
          </cell>
          <cell r="C1678">
            <v>1098</v>
          </cell>
          <cell r="D1678">
            <v>1098</v>
          </cell>
          <cell r="E1678">
            <v>1021.55</v>
          </cell>
          <cell r="F1678">
            <v>1047.55</v>
          </cell>
          <cell r="G1678">
            <v>1048.9000000000001</v>
          </cell>
          <cell r="H1678">
            <v>1122.8499999999999</v>
          </cell>
          <cell r="I1678">
            <v>6523</v>
          </cell>
          <cell r="J1678">
            <v>7025939.0499999998</v>
          </cell>
          <cell r="K1678">
            <v>44616</v>
          </cell>
          <cell r="L1678">
            <v>1080</v>
          </cell>
        </row>
        <row r="1679">
          <cell r="A1679" t="str">
            <v>THEINVEST</v>
          </cell>
          <cell r="B1679" t="str">
            <v>EQ</v>
          </cell>
          <cell r="C1679">
            <v>98.55</v>
          </cell>
          <cell r="D1679">
            <v>102.95</v>
          </cell>
          <cell r="E1679">
            <v>86.95</v>
          </cell>
          <cell r="F1679">
            <v>97.45</v>
          </cell>
          <cell r="G1679">
            <v>98.95</v>
          </cell>
          <cell r="H1679">
            <v>98.55</v>
          </cell>
          <cell r="I1679">
            <v>25578</v>
          </cell>
          <cell r="J1679">
            <v>2442178.1</v>
          </cell>
          <cell r="K1679">
            <v>44616</v>
          </cell>
          <cell r="L1679">
            <v>776</v>
          </cell>
        </row>
        <row r="1680">
          <cell r="A1680" t="str">
            <v>THEMISMED</v>
          </cell>
          <cell r="B1680" t="str">
            <v>BE</v>
          </cell>
          <cell r="C1680">
            <v>1000</v>
          </cell>
          <cell r="D1680">
            <v>1012</v>
          </cell>
          <cell r="E1680">
            <v>997.5</v>
          </cell>
          <cell r="F1680">
            <v>997.5</v>
          </cell>
          <cell r="G1680">
            <v>997.5</v>
          </cell>
          <cell r="H1680">
            <v>1050</v>
          </cell>
          <cell r="I1680">
            <v>8176</v>
          </cell>
          <cell r="J1680">
            <v>8167672.0999999996</v>
          </cell>
          <cell r="K1680">
            <v>44616</v>
          </cell>
          <cell r="L1680">
            <v>232</v>
          </cell>
        </row>
        <row r="1681">
          <cell r="A1681" t="str">
            <v>THERMAX</v>
          </cell>
          <cell r="B1681" t="str">
            <v>EQ</v>
          </cell>
          <cell r="C1681">
            <v>1725</v>
          </cell>
          <cell r="D1681">
            <v>1736.4</v>
          </cell>
          <cell r="E1681">
            <v>1651</v>
          </cell>
          <cell r="F1681">
            <v>1680.95</v>
          </cell>
          <cell r="G1681">
            <v>1673.25</v>
          </cell>
          <cell r="H1681">
            <v>1760.9</v>
          </cell>
          <cell r="I1681">
            <v>74334</v>
          </cell>
          <cell r="J1681">
            <v>126173348.84999999</v>
          </cell>
          <cell r="K1681">
            <v>44616</v>
          </cell>
          <cell r="L1681">
            <v>12274</v>
          </cell>
        </row>
        <row r="1682">
          <cell r="A1682" t="str">
            <v>THOMASCOOK</v>
          </cell>
          <cell r="B1682" t="str">
            <v>EQ</v>
          </cell>
          <cell r="C1682">
            <v>61</v>
          </cell>
          <cell r="D1682">
            <v>62.7</v>
          </cell>
          <cell r="E1682">
            <v>60</v>
          </cell>
          <cell r="F1682">
            <v>60.7</v>
          </cell>
          <cell r="G1682">
            <v>60.05</v>
          </cell>
          <cell r="H1682">
            <v>63.05</v>
          </cell>
          <cell r="I1682">
            <v>911828</v>
          </cell>
          <cell r="J1682">
            <v>55725549.299999997</v>
          </cell>
          <cell r="K1682">
            <v>44616</v>
          </cell>
          <cell r="L1682">
            <v>7549</v>
          </cell>
        </row>
        <row r="1683">
          <cell r="A1683" t="str">
            <v>THOMASCOTT</v>
          </cell>
          <cell r="B1683" t="str">
            <v>BE</v>
          </cell>
          <cell r="C1683">
            <v>39.299999999999997</v>
          </cell>
          <cell r="D1683">
            <v>39.9</v>
          </cell>
          <cell r="E1683">
            <v>37.4</v>
          </cell>
          <cell r="F1683">
            <v>37.9</v>
          </cell>
          <cell r="G1683">
            <v>38</v>
          </cell>
          <cell r="H1683">
            <v>39.299999999999997</v>
          </cell>
          <cell r="I1683">
            <v>1011</v>
          </cell>
          <cell r="J1683">
            <v>38515.300000000003</v>
          </cell>
          <cell r="K1683">
            <v>44616</v>
          </cell>
          <cell r="L1683">
            <v>25</v>
          </cell>
        </row>
        <row r="1684">
          <cell r="A1684" t="str">
            <v>THYROCARE</v>
          </cell>
          <cell r="B1684" t="str">
            <v>EQ</v>
          </cell>
          <cell r="C1684">
            <v>860</v>
          </cell>
          <cell r="D1684">
            <v>907.95</v>
          </cell>
          <cell r="E1684">
            <v>850</v>
          </cell>
          <cell r="F1684">
            <v>862</v>
          </cell>
          <cell r="G1684">
            <v>855</v>
          </cell>
          <cell r="H1684">
            <v>874.8</v>
          </cell>
          <cell r="I1684">
            <v>162612</v>
          </cell>
          <cell r="J1684">
            <v>142651391.90000001</v>
          </cell>
          <cell r="K1684">
            <v>44616</v>
          </cell>
          <cell r="L1684">
            <v>10969</v>
          </cell>
        </row>
        <row r="1685">
          <cell r="A1685" t="str">
            <v>TI</v>
          </cell>
          <cell r="B1685" t="str">
            <v>EQ</v>
          </cell>
          <cell r="C1685">
            <v>65.05</v>
          </cell>
          <cell r="D1685">
            <v>66.3</v>
          </cell>
          <cell r="E1685">
            <v>64.599999999999994</v>
          </cell>
          <cell r="F1685">
            <v>64.599999999999994</v>
          </cell>
          <cell r="G1685">
            <v>64.599999999999994</v>
          </cell>
          <cell r="H1685">
            <v>68</v>
          </cell>
          <cell r="I1685">
            <v>282778</v>
          </cell>
          <cell r="J1685">
            <v>18447354.149999999</v>
          </cell>
          <cell r="K1685">
            <v>44616</v>
          </cell>
          <cell r="L1685">
            <v>930</v>
          </cell>
        </row>
        <row r="1686">
          <cell r="A1686" t="str">
            <v>TIDEWATER</v>
          </cell>
          <cell r="B1686" t="str">
            <v>EQ</v>
          </cell>
          <cell r="C1686">
            <v>1300</v>
          </cell>
          <cell r="D1686">
            <v>1312</v>
          </cell>
          <cell r="E1686">
            <v>1201.0999999999999</v>
          </cell>
          <cell r="F1686">
            <v>1212.8499999999999</v>
          </cell>
          <cell r="G1686">
            <v>1215</v>
          </cell>
          <cell r="H1686">
            <v>1321.85</v>
          </cell>
          <cell r="I1686">
            <v>37208</v>
          </cell>
          <cell r="J1686">
            <v>46148579.049999997</v>
          </cell>
          <cell r="K1686">
            <v>44616</v>
          </cell>
          <cell r="L1686">
            <v>8014</v>
          </cell>
        </row>
        <row r="1687">
          <cell r="A1687" t="str">
            <v>TIIL</v>
          </cell>
          <cell r="B1687" t="str">
            <v>EQ</v>
          </cell>
          <cell r="C1687">
            <v>792</v>
          </cell>
          <cell r="D1687">
            <v>799.8</v>
          </cell>
          <cell r="E1687">
            <v>734.9</v>
          </cell>
          <cell r="F1687">
            <v>767.45</v>
          </cell>
          <cell r="G1687">
            <v>766</v>
          </cell>
          <cell r="H1687">
            <v>819.65</v>
          </cell>
          <cell r="I1687">
            <v>37912</v>
          </cell>
          <cell r="J1687">
            <v>29261194.800000001</v>
          </cell>
          <cell r="K1687">
            <v>44616</v>
          </cell>
          <cell r="L1687">
            <v>2685</v>
          </cell>
        </row>
        <row r="1688">
          <cell r="A1688" t="str">
            <v>TIINDIA</v>
          </cell>
          <cell r="B1688" t="str">
            <v>EQ</v>
          </cell>
          <cell r="C1688">
            <v>1519.7</v>
          </cell>
          <cell r="D1688">
            <v>1532.85</v>
          </cell>
          <cell r="E1688">
            <v>1478.5</v>
          </cell>
          <cell r="F1688">
            <v>1507.8</v>
          </cell>
          <cell r="G1688">
            <v>1505.5</v>
          </cell>
          <cell r="H1688">
            <v>1574.1</v>
          </cell>
          <cell r="I1688">
            <v>416257</v>
          </cell>
          <cell r="J1688">
            <v>626347103.14999998</v>
          </cell>
          <cell r="K1688">
            <v>44616</v>
          </cell>
          <cell r="L1688">
            <v>39504</v>
          </cell>
        </row>
        <row r="1689">
          <cell r="A1689" t="str">
            <v>TIJARIA</v>
          </cell>
          <cell r="B1689" t="str">
            <v>BE</v>
          </cell>
          <cell r="C1689">
            <v>7</v>
          </cell>
          <cell r="D1689">
            <v>7</v>
          </cell>
          <cell r="E1689">
            <v>6.4</v>
          </cell>
          <cell r="F1689">
            <v>6.4</v>
          </cell>
          <cell r="G1689">
            <v>6.4</v>
          </cell>
          <cell r="H1689">
            <v>6.7</v>
          </cell>
          <cell r="I1689">
            <v>21171</v>
          </cell>
          <cell r="J1689">
            <v>137137.95000000001</v>
          </cell>
          <cell r="K1689">
            <v>44616</v>
          </cell>
          <cell r="L1689">
            <v>80</v>
          </cell>
        </row>
        <row r="1690">
          <cell r="A1690" t="str">
            <v>TIL</v>
          </cell>
          <cell r="B1690" t="str">
            <v>EQ</v>
          </cell>
          <cell r="C1690">
            <v>113.5</v>
          </cell>
          <cell r="D1690">
            <v>114.5</v>
          </cell>
          <cell r="E1690">
            <v>104.05</v>
          </cell>
          <cell r="F1690">
            <v>105.4</v>
          </cell>
          <cell r="G1690">
            <v>105.9</v>
          </cell>
          <cell r="H1690">
            <v>118.4</v>
          </cell>
          <cell r="I1690">
            <v>37932</v>
          </cell>
          <cell r="J1690">
            <v>4087424.2</v>
          </cell>
          <cell r="K1690">
            <v>44616</v>
          </cell>
          <cell r="L1690">
            <v>931</v>
          </cell>
        </row>
        <row r="1691">
          <cell r="A1691" t="str">
            <v>TIMESGTY</v>
          </cell>
          <cell r="B1691" t="str">
            <v>EQ</v>
          </cell>
          <cell r="C1691">
            <v>68.599999999999994</v>
          </cell>
          <cell r="D1691">
            <v>69.400000000000006</v>
          </cell>
          <cell r="E1691">
            <v>68.3</v>
          </cell>
          <cell r="F1691">
            <v>68.3</v>
          </cell>
          <cell r="G1691">
            <v>68.3</v>
          </cell>
          <cell r="H1691">
            <v>71.849999999999994</v>
          </cell>
          <cell r="I1691">
            <v>13441</v>
          </cell>
          <cell r="J1691">
            <v>918813.6</v>
          </cell>
          <cell r="K1691">
            <v>44616</v>
          </cell>
          <cell r="L1691">
            <v>214</v>
          </cell>
        </row>
        <row r="1692">
          <cell r="A1692" t="str">
            <v>TIMETECHNO</v>
          </cell>
          <cell r="B1692" t="str">
            <v>EQ</v>
          </cell>
          <cell r="C1692">
            <v>68</v>
          </cell>
          <cell r="D1692">
            <v>70.55</v>
          </cell>
          <cell r="E1692">
            <v>63</v>
          </cell>
          <cell r="F1692">
            <v>64.650000000000006</v>
          </cell>
          <cell r="G1692">
            <v>65</v>
          </cell>
          <cell r="H1692">
            <v>71.650000000000006</v>
          </cell>
          <cell r="I1692">
            <v>1360704</v>
          </cell>
          <cell r="J1692">
            <v>90476839.200000003</v>
          </cell>
          <cell r="K1692">
            <v>44616</v>
          </cell>
          <cell r="L1692">
            <v>9870</v>
          </cell>
        </row>
        <row r="1693">
          <cell r="A1693" t="str">
            <v>TIMKEN</v>
          </cell>
          <cell r="B1693" t="str">
            <v>EQ</v>
          </cell>
          <cell r="C1693">
            <v>1941</v>
          </cell>
          <cell r="D1693">
            <v>1978.55</v>
          </cell>
          <cell r="E1693">
            <v>1920</v>
          </cell>
          <cell r="F1693">
            <v>1938.15</v>
          </cell>
          <cell r="G1693">
            <v>1921</v>
          </cell>
          <cell r="H1693">
            <v>1995</v>
          </cell>
          <cell r="I1693">
            <v>80252</v>
          </cell>
          <cell r="J1693">
            <v>157119213.34999999</v>
          </cell>
          <cell r="K1693">
            <v>44616</v>
          </cell>
          <cell r="L1693">
            <v>7697</v>
          </cell>
        </row>
        <row r="1694">
          <cell r="A1694" t="str">
            <v>TINPLATE</v>
          </cell>
          <cell r="B1694" t="str">
            <v>EQ</v>
          </cell>
          <cell r="C1694">
            <v>320</v>
          </cell>
          <cell r="D1694">
            <v>323.89999999999998</v>
          </cell>
          <cell r="E1694">
            <v>300</v>
          </cell>
          <cell r="F1694">
            <v>301.60000000000002</v>
          </cell>
          <cell r="G1694">
            <v>303.85000000000002</v>
          </cell>
          <cell r="H1694">
            <v>331.6</v>
          </cell>
          <cell r="I1694">
            <v>832167</v>
          </cell>
          <cell r="J1694">
            <v>259771960.5</v>
          </cell>
          <cell r="K1694">
            <v>44616</v>
          </cell>
          <cell r="L1694">
            <v>26073</v>
          </cell>
        </row>
        <row r="1695">
          <cell r="A1695" t="str">
            <v>TIPSINDLTD</v>
          </cell>
          <cell r="B1695" t="str">
            <v>BE</v>
          </cell>
          <cell r="C1695">
            <v>1789.35</v>
          </cell>
          <cell r="D1695">
            <v>1930</v>
          </cell>
          <cell r="E1695">
            <v>1789.35</v>
          </cell>
          <cell r="F1695">
            <v>1833.9</v>
          </cell>
          <cell r="G1695">
            <v>1850</v>
          </cell>
          <cell r="H1695">
            <v>1883.5</v>
          </cell>
          <cell r="I1695">
            <v>15157</v>
          </cell>
          <cell r="J1695">
            <v>28106783.050000001</v>
          </cell>
          <cell r="K1695">
            <v>44616</v>
          </cell>
          <cell r="L1695">
            <v>1158</v>
          </cell>
        </row>
        <row r="1696">
          <cell r="A1696" t="str">
            <v>TIRUMALCHM</v>
          </cell>
          <cell r="B1696" t="str">
            <v>EQ</v>
          </cell>
          <cell r="C1696">
            <v>215.9</v>
          </cell>
          <cell r="D1696">
            <v>220</v>
          </cell>
          <cell r="E1696">
            <v>200.6</v>
          </cell>
          <cell r="F1696">
            <v>202.5</v>
          </cell>
          <cell r="G1696">
            <v>203</v>
          </cell>
          <cell r="H1696">
            <v>225.5</v>
          </cell>
          <cell r="I1696">
            <v>930548</v>
          </cell>
          <cell r="J1696">
            <v>194696491.19999999</v>
          </cell>
          <cell r="K1696">
            <v>44616</v>
          </cell>
          <cell r="L1696">
            <v>16908</v>
          </cell>
        </row>
        <row r="1697">
          <cell r="A1697" t="str">
            <v>TIRUPATIFL</v>
          </cell>
          <cell r="B1697" t="str">
            <v>EQ</v>
          </cell>
          <cell r="C1697">
            <v>11.45</v>
          </cell>
          <cell r="D1697">
            <v>11.45</v>
          </cell>
          <cell r="E1697">
            <v>11.15</v>
          </cell>
          <cell r="F1697">
            <v>11.15</v>
          </cell>
          <cell r="G1697">
            <v>11.15</v>
          </cell>
          <cell r="H1697">
            <v>11.7</v>
          </cell>
          <cell r="I1697">
            <v>24860</v>
          </cell>
          <cell r="J1697">
            <v>277618.55</v>
          </cell>
          <cell r="K1697">
            <v>44616</v>
          </cell>
          <cell r="L1697">
            <v>174</v>
          </cell>
        </row>
        <row r="1698">
          <cell r="A1698" t="str">
            <v>TITAN</v>
          </cell>
          <cell r="B1698" t="str">
            <v>EQ</v>
          </cell>
          <cell r="C1698">
            <v>2402</v>
          </cell>
          <cell r="D1698">
            <v>2466</v>
          </cell>
          <cell r="E1698">
            <v>2395</v>
          </cell>
          <cell r="F1698">
            <v>2406.6</v>
          </cell>
          <cell r="G1698">
            <v>2405</v>
          </cell>
          <cell r="H1698">
            <v>2495.6999999999998</v>
          </cell>
          <cell r="I1698">
            <v>1875086</v>
          </cell>
          <cell r="J1698">
            <v>4536886733.6999998</v>
          </cell>
          <cell r="K1698">
            <v>44616</v>
          </cell>
          <cell r="L1698">
            <v>135683</v>
          </cell>
        </row>
        <row r="1699">
          <cell r="A1699" t="str">
            <v>TMRVL</v>
          </cell>
          <cell r="B1699" t="str">
            <v>EQ</v>
          </cell>
          <cell r="C1699">
            <v>14.1</v>
          </cell>
          <cell r="D1699">
            <v>16.100000000000001</v>
          </cell>
          <cell r="E1699">
            <v>14.1</v>
          </cell>
          <cell r="F1699">
            <v>14.75</v>
          </cell>
          <cell r="G1699">
            <v>14.95</v>
          </cell>
          <cell r="H1699">
            <v>16.25</v>
          </cell>
          <cell r="I1699">
            <v>211354</v>
          </cell>
          <cell r="J1699">
            <v>3153529.9</v>
          </cell>
          <cell r="K1699">
            <v>44616</v>
          </cell>
          <cell r="L1699">
            <v>1334</v>
          </cell>
        </row>
        <row r="1700">
          <cell r="A1700" t="str">
            <v>TNPETRO</v>
          </cell>
          <cell r="B1700" t="str">
            <v>EQ</v>
          </cell>
          <cell r="C1700">
            <v>95</v>
          </cell>
          <cell r="D1700">
            <v>97</v>
          </cell>
          <cell r="E1700">
            <v>85.05</v>
          </cell>
          <cell r="F1700">
            <v>88.7</v>
          </cell>
          <cell r="G1700">
            <v>88.5</v>
          </cell>
          <cell r="H1700">
            <v>98.25</v>
          </cell>
          <cell r="I1700">
            <v>566486</v>
          </cell>
          <cell r="J1700">
            <v>51682215.200000003</v>
          </cell>
          <cell r="K1700">
            <v>44616</v>
          </cell>
          <cell r="L1700">
            <v>10771</v>
          </cell>
        </row>
        <row r="1701">
          <cell r="A1701" t="str">
            <v>TNPL</v>
          </cell>
          <cell r="B1701" t="str">
            <v>EQ</v>
          </cell>
          <cell r="C1701">
            <v>127.5</v>
          </cell>
          <cell r="D1701">
            <v>127.9</v>
          </cell>
          <cell r="E1701">
            <v>118.2</v>
          </cell>
          <cell r="F1701">
            <v>122.05</v>
          </cell>
          <cell r="G1701">
            <v>120</v>
          </cell>
          <cell r="H1701">
            <v>132.4</v>
          </cell>
          <cell r="I1701">
            <v>608093</v>
          </cell>
          <cell r="J1701">
            <v>74674524.25</v>
          </cell>
          <cell r="K1701">
            <v>44616</v>
          </cell>
          <cell r="L1701">
            <v>7605</v>
          </cell>
        </row>
        <row r="1702">
          <cell r="A1702" t="str">
            <v>TNTELE</v>
          </cell>
          <cell r="B1702" t="str">
            <v>BE</v>
          </cell>
          <cell r="C1702">
            <v>7.75</v>
          </cell>
          <cell r="D1702">
            <v>8.1999999999999993</v>
          </cell>
          <cell r="E1702">
            <v>7.55</v>
          </cell>
          <cell r="F1702">
            <v>7.55</v>
          </cell>
          <cell r="G1702">
            <v>7.55</v>
          </cell>
          <cell r="H1702">
            <v>7.9</v>
          </cell>
          <cell r="I1702">
            <v>22590</v>
          </cell>
          <cell r="J1702">
            <v>172455</v>
          </cell>
          <cell r="K1702">
            <v>44616</v>
          </cell>
          <cell r="L1702">
            <v>155</v>
          </cell>
        </row>
        <row r="1703">
          <cell r="A1703" t="str">
            <v>TOKYOPLAST</v>
          </cell>
          <cell r="B1703" t="str">
            <v>EQ</v>
          </cell>
          <cell r="C1703">
            <v>86.5</v>
          </cell>
          <cell r="D1703">
            <v>86.5</v>
          </cell>
          <cell r="E1703">
            <v>75.349999999999994</v>
          </cell>
          <cell r="F1703">
            <v>77.95</v>
          </cell>
          <cell r="G1703">
            <v>75.349999999999994</v>
          </cell>
          <cell r="H1703">
            <v>88.95</v>
          </cell>
          <cell r="I1703">
            <v>29502</v>
          </cell>
          <cell r="J1703">
            <v>2377822.25</v>
          </cell>
          <cell r="K1703">
            <v>44616</v>
          </cell>
          <cell r="L1703">
            <v>690</v>
          </cell>
        </row>
        <row r="1704">
          <cell r="A1704" t="str">
            <v>TORNTPHARM</v>
          </cell>
          <cell r="B1704" t="str">
            <v>EQ</v>
          </cell>
          <cell r="C1704">
            <v>2620</v>
          </cell>
          <cell r="D1704">
            <v>2766.7</v>
          </cell>
          <cell r="E1704">
            <v>2620</v>
          </cell>
          <cell r="F1704">
            <v>2669</v>
          </cell>
          <cell r="G1704">
            <v>2690.2</v>
          </cell>
          <cell r="H1704">
            <v>2738.15</v>
          </cell>
          <cell r="I1704">
            <v>413169</v>
          </cell>
          <cell r="J1704">
            <v>1120819479.8</v>
          </cell>
          <cell r="K1704">
            <v>44616</v>
          </cell>
          <cell r="L1704">
            <v>44533</v>
          </cell>
        </row>
        <row r="1705">
          <cell r="A1705" t="str">
            <v>TORNTPOWER</v>
          </cell>
          <cell r="B1705" t="str">
            <v>EQ</v>
          </cell>
          <cell r="C1705">
            <v>463</v>
          </cell>
          <cell r="D1705">
            <v>468.2</v>
          </cell>
          <cell r="E1705">
            <v>433</v>
          </cell>
          <cell r="F1705">
            <v>444.05</v>
          </cell>
          <cell r="G1705">
            <v>444.9</v>
          </cell>
          <cell r="H1705">
            <v>474.35</v>
          </cell>
          <cell r="I1705">
            <v>725901</v>
          </cell>
          <cell r="J1705">
            <v>329990803.5</v>
          </cell>
          <cell r="K1705">
            <v>44616</v>
          </cell>
          <cell r="L1705">
            <v>15204</v>
          </cell>
        </row>
        <row r="1706">
          <cell r="A1706" t="str">
            <v>TOTAL</v>
          </cell>
          <cell r="B1706" t="str">
            <v>BE</v>
          </cell>
          <cell r="C1706">
            <v>75</v>
          </cell>
          <cell r="D1706">
            <v>75</v>
          </cell>
          <cell r="E1706">
            <v>73.099999999999994</v>
          </cell>
          <cell r="F1706">
            <v>73.099999999999994</v>
          </cell>
          <cell r="G1706">
            <v>73.099999999999994</v>
          </cell>
          <cell r="H1706">
            <v>76.900000000000006</v>
          </cell>
          <cell r="I1706">
            <v>14732</v>
          </cell>
          <cell r="J1706">
            <v>1081934.8</v>
          </cell>
          <cell r="K1706">
            <v>44616</v>
          </cell>
          <cell r="L1706">
            <v>116</v>
          </cell>
        </row>
        <row r="1707">
          <cell r="A1707" t="str">
            <v>TOUCHWOOD</v>
          </cell>
          <cell r="B1707" t="str">
            <v>EQ</v>
          </cell>
          <cell r="C1707">
            <v>95.6</v>
          </cell>
          <cell r="D1707">
            <v>97.9</v>
          </cell>
          <cell r="E1707">
            <v>85.05</v>
          </cell>
          <cell r="F1707">
            <v>88</v>
          </cell>
          <cell r="G1707">
            <v>87.05</v>
          </cell>
          <cell r="H1707">
            <v>98.4</v>
          </cell>
          <cell r="I1707">
            <v>13114</v>
          </cell>
          <cell r="J1707">
            <v>1171287.6000000001</v>
          </cell>
          <cell r="K1707">
            <v>44616</v>
          </cell>
          <cell r="L1707">
            <v>410</v>
          </cell>
        </row>
        <row r="1708">
          <cell r="A1708" t="str">
            <v>TPLPLASTEH</v>
          </cell>
          <cell r="B1708" t="str">
            <v>EQ</v>
          </cell>
          <cell r="C1708">
            <v>125.35</v>
          </cell>
          <cell r="D1708">
            <v>125.4</v>
          </cell>
          <cell r="E1708">
            <v>109</v>
          </cell>
          <cell r="F1708">
            <v>110.8</v>
          </cell>
          <cell r="G1708">
            <v>109.15</v>
          </cell>
          <cell r="H1708">
            <v>126.4</v>
          </cell>
          <cell r="I1708">
            <v>30155</v>
          </cell>
          <cell r="J1708">
            <v>3436788.85</v>
          </cell>
          <cell r="K1708">
            <v>44616</v>
          </cell>
          <cell r="L1708">
            <v>730</v>
          </cell>
        </row>
        <row r="1709">
          <cell r="A1709" t="str">
            <v>TREEHOUSE</v>
          </cell>
          <cell r="B1709" t="str">
            <v>BE</v>
          </cell>
          <cell r="C1709">
            <v>9.1</v>
          </cell>
          <cell r="D1709">
            <v>9.65</v>
          </cell>
          <cell r="E1709">
            <v>8.8000000000000007</v>
          </cell>
          <cell r="F1709">
            <v>9.15</v>
          </cell>
          <cell r="G1709">
            <v>9.1999999999999993</v>
          </cell>
          <cell r="H1709">
            <v>9.25</v>
          </cell>
          <cell r="I1709">
            <v>17443</v>
          </cell>
          <cell r="J1709">
            <v>156827.1</v>
          </cell>
          <cell r="K1709">
            <v>44616</v>
          </cell>
          <cell r="L1709">
            <v>85</v>
          </cell>
        </row>
        <row r="1710">
          <cell r="A1710" t="str">
            <v>TREJHARA</v>
          </cell>
          <cell r="B1710" t="str">
            <v>EQ</v>
          </cell>
          <cell r="C1710">
            <v>69.95</v>
          </cell>
          <cell r="D1710">
            <v>74.45</v>
          </cell>
          <cell r="E1710">
            <v>69.150000000000006</v>
          </cell>
          <cell r="F1710">
            <v>69.150000000000006</v>
          </cell>
          <cell r="G1710">
            <v>69.150000000000006</v>
          </cell>
          <cell r="H1710">
            <v>72.75</v>
          </cell>
          <cell r="I1710">
            <v>95063</v>
          </cell>
          <cell r="J1710">
            <v>6715134.8499999996</v>
          </cell>
          <cell r="K1710">
            <v>44616</v>
          </cell>
          <cell r="L1710">
            <v>1183</v>
          </cell>
        </row>
        <row r="1711">
          <cell r="A1711" t="str">
            <v>TRENT</v>
          </cell>
          <cell r="B1711" t="str">
            <v>EQ</v>
          </cell>
          <cell r="C1711">
            <v>1016.1</v>
          </cell>
          <cell r="D1711">
            <v>1037.2</v>
          </cell>
          <cell r="E1711">
            <v>980</v>
          </cell>
          <cell r="F1711">
            <v>1020.65</v>
          </cell>
          <cell r="G1711">
            <v>1033</v>
          </cell>
          <cell r="H1711">
            <v>1054.3</v>
          </cell>
          <cell r="I1711">
            <v>633017</v>
          </cell>
          <cell r="J1711">
            <v>646822916.35000002</v>
          </cell>
          <cell r="K1711">
            <v>44616</v>
          </cell>
          <cell r="L1711">
            <v>27034</v>
          </cell>
        </row>
        <row r="1712">
          <cell r="A1712" t="str">
            <v>TRF</v>
          </cell>
          <cell r="B1712" t="str">
            <v>EQ</v>
          </cell>
          <cell r="C1712">
            <v>113.95</v>
          </cell>
          <cell r="D1712">
            <v>115.25</v>
          </cell>
          <cell r="E1712">
            <v>110.9</v>
          </cell>
          <cell r="F1712">
            <v>110.9</v>
          </cell>
          <cell r="G1712">
            <v>110.9</v>
          </cell>
          <cell r="H1712">
            <v>116.7</v>
          </cell>
          <cell r="I1712">
            <v>7260</v>
          </cell>
          <cell r="J1712">
            <v>806075.8</v>
          </cell>
          <cell r="K1712">
            <v>44616</v>
          </cell>
          <cell r="L1712">
            <v>194</v>
          </cell>
        </row>
        <row r="1713">
          <cell r="A1713" t="str">
            <v>TRIDENT</v>
          </cell>
          <cell r="B1713" t="str">
            <v>BE</v>
          </cell>
          <cell r="C1713">
            <v>50.15</v>
          </cell>
          <cell r="D1713">
            <v>51</v>
          </cell>
          <cell r="E1713">
            <v>50.15</v>
          </cell>
          <cell r="F1713">
            <v>50.15</v>
          </cell>
          <cell r="G1713">
            <v>50.15</v>
          </cell>
          <cell r="H1713">
            <v>52.75</v>
          </cell>
          <cell r="I1713">
            <v>5335129</v>
          </cell>
          <cell r="J1713">
            <v>267690651.59999999</v>
          </cell>
          <cell r="K1713">
            <v>44616</v>
          </cell>
          <cell r="L1713">
            <v>53713</v>
          </cell>
        </row>
        <row r="1714">
          <cell r="A1714" t="str">
            <v>TRIGYN</v>
          </cell>
          <cell r="B1714" t="str">
            <v>EQ</v>
          </cell>
          <cell r="C1714">
            <v>128.05000000000001</v>
          </cell>
          <cell r="D1714">
            <v>138</v>
          </cell>
          <cell r="E1714">
            <v>120.05</v>
          </cell>
          <cell r="F1714">
            <v>122.15</v>
          </cell>
          <cell r="G1714">
            <v>124.8</v>
          </cell>
          <cell r="H1714">
            <v>137.85</v>
          </cell>
          <cell r="I1714">
            <v>687245</v>
          </cell>
          <cell r="J1714">
            <v>88714881.099999994</v>
          </cell>
          <cell r="K1714">
            <v>44616</v>
          </cell>
          <cell r="L1714">
            <v>12983</v>
          </cell>
        </row>
        <row r="1715">
          <cell r="A1715" t="str">
            <v>TRIL</v>
          </cell>
          <cell r="B1715" t="str">
            <v>EQ</v>
          </cell>
          <cell r="C1715">
            <v>35</v>
          </cell>
          <cell r="D1715">
            <v>35.450000000000003</v>
          </cell>
          <cell r="E1715">
            <v>30.15</v>
          </cell>
          <cell r="F1715">
            <v>31.3</v>
          </cell>
          <cell r="G1715">
            <v>31.85</v>
          </cell>
          <cell r="H1715">
            <v>36.75</v>
          </cell>
          <cell r="I1715">
            <v>1129314</v>
          </cell>
          <cell r="J1715">
            <v>37408890.850000001</v>
          </cell>
          <cell r="K1715">
            <v>44616</v>
          </cell>
          <cell r="L1715">
            <v>6317</v>
          </cell>
        </row>
        <row r="1716">
          <cell r="A1716" t="str">
            <v>TRITURBINE</v>
          </cell>
          <cell r="B1716" t="str">
            <v>EQ</v>
          </cell>
          <cell r="C1716">
            <v>173</v>
          </cell>
          <cell r="D1716">
            <v>176.45</v>
          </cell>
          <cell r="E1716">
            <v>158.25</v>
          </cell>
          <cell r="F1716">
            <v>160.6</v>
          </cell>
          <cell r="G1716">
            <v>161.85</v>
          </cell>
          <cell r="H1716">
            <v>179.65</v>
          </cell>
          <cell r="I1716">
            <v>402212</v>
          </cell>
          <cell r="J1716">
            <v>67047371.899999999</v>
          </cell>
          <cell r="K1716">
            <v>44616</v>
          </cell>
          <cell r="L1716">
            <v>9840</v>
          </cell>
        </row>
        <row r="1717">
          <cell r="A1717" t="str">
            <v>TRIVENI</v>
          </cell>
          <cell r="B1717" t="str">
            <v>EQ</v>
          </cell>
          <cell r="C1717">
            <v>247</v>
          </cell>
          <cell r="D1717">
            <v>258.05</v>
          </cell>
          <cell r="E1717">
            <v>238</v>
          </cell>
          <cell r="F1717">
            <v>240.6</v>
          </cell>
          <cell r="G1717">
            <v>238.9</v>
          </cell>
          <cell r="H1717">
            <v>264.64999999999998</v>
          </cell>
          <cell r="I1717">
            <v>1065671</v>
          </cell>
          <cell r="J1717">
            <v>266494107.25</v>
          </cell>
          <cell r="K1717">
            <v>44616</v>
          </cell>
          <cell r="L1717">
            <v>24663</v>
          </cell>
        </row>
        <row r="1718">
          <cell r="A1718" t="str">
            <v>TTKHLTCARE</v>
          </cell>
          <cell r="B1718" t="str">
            <v>EQ</v>
          </cell>
          <cell r="C1718">
            <v>682.5</v>
          </cell>
          <cell r="D1718">
            <v>689.4</v>
          </cell>
          <cell r="E1718">
            <v>622.35</v>
          </cell>
          <cell r="F1718">
            <v>651.20000000000005</v>
          </cell>
          <cell r="G1718">
            <v>650</v>
          </cell>
          <cell r="H1718">
            <v>694.9</v>
          </cell>
          <cell r="I1718">
            <v>23173</v>
          </cell>
          <cell r="J1718">
            <v>15307254.800000001</v>
          </cell>
          <cell r="K1718">
            <v>44616</v>
          </cell>
          <cell r="L1718">
            <v>1443</v>
          </cell>
        </row>
        <row r="1719">
          <cell r="A1719" t="str">
            <v>TTKPRESTIG</v>
          </cell>
          <cell r="B1719" t="str">
            <v>EQ</v>
          </cell>
          <cell r="C1719">
            <v>768</v>
          </cell>
          <cell r="D1719">
            <v>800</v>
          </cell>
          <cell r="E1719">
            <v>764.8</v>
          </cell>
          <cell r="F1719">
            <v>779.55</v>
          </cell>
          <cell r="G1719">
            <v>777</v>
          </cell>
          <cell r="H1719">
            <v>804.35</v>
          </cell>
          <cell r="I1719">
            <v>111277</v>
          </cell>
          <cell r="J1719">
            <v>87786427.700000003</v>
          </cell>
          <cell r="K1719">
            <v>44616</v>
          </cell>
          <cell r="L1719">
            <v>10373</v>
          </cell>
        </row>
        <row r="1720">
          <cell r="A1720" t="str">
            <v>TTL</v>
          </cell>
          <cell r="B1720" t="str">
            <v>EQ</v>
          </cell>
          <cell r="C1720">
            <v>98</v>
          </cell>
          <cell r="D1720">
            <v>99.55</v>
          </cell>
          <cell r="E1720">
            <v>91.25</v>
          </cell>
          <cell r="F1720">
            <v>92.65</v>
          </cell>
          <cell r="G1720">
            <v>92</v>
          </cell>
          <cell r="H1720">
            <v>102.95</v>
          </cell>
          <cell r="I1720">
            <v>75660</v>
          </cell>
          <cell r="J1720">
            <v>7204121.2999999998</v>
          </cell>
          <cell r="K1720">
            <v>44616</v>
          </cell>
          <cell r="L1720">
            <v>2627</v>
          </cell>
        </row>
        <row r="1721">
          <cell r="A1721" t="str">
            <v>TTML</v>
          </cell>
          <cell r="B1721" t="str">
            <v>BE</v>
          </cell>
          <cell r="C1721">
            <v>117.85</v>
          </cell>
          <cell r="D1721">
            <v>117.85</v>
          </cell>
          <cell r="E1721">
            <v>117.85</v>
          </cell>
          <cell r="F1721">
            <v>117.85</v>
          </cell>
          <cell r="G1721">
            <v>117.85</v>
          </cell>
          <cell r="H1721">
            <v>124.05</v>
          </cell>
          <cell r="I1721">
            <v>384520</v>
          </cell>
          <cell r="J1721">
            <v>45315682</v>
          </cell>
          <cell r="K1721">
            <v>44616</v>
          </cell>
          <cell r="L1721">
            <v>8124</v>
          </cell>
        </row>
        <row r="1722">
          <cell r="A1722" t="str">
            <v>TV18BRDCST</v>
          </cell>
          <cell r="B1722" t="str">
            <v>EQ</v>
          </cell>
          <cell r="C1722">
            <v>57</v>
          </cell>
          <cell r="D1722">
            <v>59</v>
          </cell>
          <cell r="E1722">
            <v>53.5</v>
          </cell>
          <cell r="F1722">
            <v>54.3</v>
          </cell>
          <cell r="G1722">
            <v>54.25</v>
          </cell>
          <cell r="H1722">
            <v>61.2</v>
          </cell>
          <cell r="I1722">
            <v>14417097</v>
          </cell>
          <cell r="J1722">
            <v>811586588.20000005</v>
          </cell>
          <cell r="K1722">
            <v>44616</v>
          </cell>
          <cell r="L1722">
            <v>40402</v>
          </cell>
        </row>
        <row r="1723">
          <cell r="A1723" t="str">
            <v>TVSELECT</v>
          </cell>
          <cell r="B1723" t="str">
            <v>EQ</v>
          </cell>
          <cell r="C1723">
            <v>202.1</v>
          </cell>
          <cell r="D1723">
            <v>206.25</v>
          </cell>
          <cell r="E1723">
            <v>189</v>
          </cell>
          <cell r="F1723">
            <v>190.9</v>
          </cell>
          <cell r="G1723">
            <v>189.5</v>
          </cell>
          <cell r="H1723">
            <v>211.65</v>
          </cell>
          <cell r="I1723">
            <v>178413</v>
          </cell>
          <cell r="J1723">
            <v>35269208.799999997</v>
          </cell>
          <cell r="K1723">
            <v>44616</v>
          </cell>
          <cell r="L1723">
            <v>7217</v>
          </cell>
        </row>
        <row r="1724">
          <cell r="A1724" t="str">
            <v>TVSMOTOR</v>
          </cell>
          <cell r="B1724" t="str">
            <v>EQ</v>
          </cell>
          <cell r="C1724">
            <v>637</v>
          </cell>
          <cell r="D1724">
            <v>644.95000000000005</v>
          </cell>
          <cell r="E1724">
            <v>615.79999999999995</v>
          </cell>
          <cell r="F1724">
            <v>619.1</v>
          </cell>
          <cell r="G1724">
            <v>619.4</v>
          </cell>
          <cell r="H1724">
            <v>651.45000000000005</v>
          </cell>
          <cell r="I1724">
            <v>2115554</v>
          </cell>
          <cell r="J1724">
            <v>1330263654.5999999</v>
          </cell>
          <cell r="K1724">
            <v>44616</v>
          </cell>
          <cell r="L1724">
            <v>58787</v>
          </cell>
        </row>
        <row r="1725">
          <cell r="A1725" t="str">
            <v>TVSSRICHAK</v>
          </cell>
          <cell r="B1725" t="str">
            <v>EQ</v>
          </cell>
          <cell r="C1725">
            <v>1889.8</v>
          </cell>
          <cell r="D1725">
            <v>1889.8</v>
          </cell>
          <cell r="E1725">
            <v>1810</v>
          </cell>
          <cell r="F1725">
            <v>1828.25</v>
          </cell>
          <cell r="G1725">
            <v>1838</v>
          </cell>
          <cell r="H1725">
            <v>1903</v>
          </cell>
          <cell r="I1725">
            <v>10858</v>
          </cell>
          <cell r="J1725">
            <v>19964151.25</v>
          </cell>
          <cell r="K1725">
            <v>44616</v>
          </cell>
          <cell r="L1725">
            <v>1126</v>
          </cell>
        </row>
        <row r="1726">
          <cell r="A1726" t="str">
            <v>TVTODAY</v>
          </cell>
          <cell r="B1726" t="str">
            <v>EQ</v>
          </cell>
          <cell r="C1726">
            <v>370</v>
          </cell>
          <cell r="D1726">
            <v>370</v>
          </cell>
          <cell r="E1726">
            <v>357.2</v>
          </cell>
          <cell r="F1726">
            <v>359</v>
          </cell>
          <cell r="G1726">
            <v>361.85</v>
          </cell>
          <cell r="H1726">
            <v>374.4</v>
          </cell>
          <cell r="I1726">
            <v>63559</v>
          </cell>
          <cell r="J1726">
            <v>22929961.300000001</v>
          </cell>
          <cell r="K1726">
            <v>44616</v>
          </cell>
          <cell r="L1726">
            <v>3603</v>
          </cell>
        </row>
        <row r="1727">
          <cell r="A1727" t="str">
            <v>TWL</v>
          </cell>
          <cell r="B1727" t="str">
            <v>EQ</v>
          </cell>
          <cell r="C1727">
            <v>85.6</v>
          </cell>
          <cell r="D1727">
            <v>87</v>
          </cell>
          <cell r="E1727">
            <v>75.099999999999994</v>
          </cell>
          <cell r="F1727">
            <v>77.05</v>
          </cell>
          <cell r="G1727">
            <v>77.3</v>
          </cell>
          <cell r="H1727">
            <v>89.35</v>
          </cell>
          <cell r="I1727">
            <v>1076067</v>
          </cell>
          <cell r="J1727">
            <v>86639979.849999994</v>
          </cell>
          <cell r="K1727">
            <v>44616</v>
          </cell>
          <cell r="L1727">
            <v>13071</v>
          </cell>
        </row>
        <row r="1728">
          <cell r="A1728" t="str">
            <v>UBL</v>
          </cell>
          <cell r="B1728" t="str">
            <v>EQ</v>
          </cell>
          <cell r="C1728">
            <v>1500</v>
          </cell>
          <cell r="D1728">
            <v>1513.05</v>
          </cell>
          <cell r="E1728">
            <v>1451.1</v>
          </cell>
          <cell r="F1728">
            <v>1464.55</v>
          </cell>
          <cell r="G1728">
            <v>1464.15</v>
          </cell>
          <cell r="H1728">
            <v>1531.8</v>
          </cell>
          <cell r="I1728">
            <v>367659</v>
          </cell>
          <cell r="J1728">
            <v>546037322.5</v>
          </cell>
          <cell r="K1728">
            <v>44616</v>
          </cell>
          <cell r="L1728">
            <v>27435</v>
          </cell>
        </row>
        <row r="1729">
          <cell r="A1729" t="str">
            <v>UCALFUEL</v>
          </cell>
          <cell r="B1729" t="str">
            <v>EQ</v>
          </cell>
          <cell r="C1729">
            <v>118</v>
          </cell>
          <cell r="D1729">
            <v>119.9</v>
          </cell>
          <cell r="E1729">
            <v>110</v>
          </cell>
          <cell r="F1729">
            <v>110.9</v>
          </cell>
          <cell r="G1729">
            <v>112</v>
          </cell>
          <cell r="H1729">
            <v>122.35</v>
          </cell>
          <cell r="I1729">
            <v>57659</v>
          </cell>
          <cell r="J1729">
            <v>6588473.4000000004</v>
          </cell>
          <cell r="K1729">
            <v>44616</v>
          </cell>
          <cell r="L1729">
            <v>1951</v>
          </cell>
        </row>
        <row r="1730">
          <cell r="A1730" t="str">
            <v>UCOBANK</v>
          </cell>
          <cell r="B1730" t="str">
            <v>EQ</v>
          </cell>
          <cell r="C1730">
            <v>12</v>
          </cell>
          <cell r="D1730">
            <v>12.1</v>
          </cell>
          <cell r="E1730">
            <v>11.05</v>
          </cell>
          <cell r="F1730">
            <v>11.3</v>
          </cell>
          <cell r="G1730">
            <v>11.4</v>
          </cell>
          <cell r="H1730">
            <v>12.3</v>
          </cell>
          <cell r="I1730">
            <v>6042994</v>
          </cell>
          <cell r="J1730">
            <v>70151327.25</v>
          </cell>
          <cell r="K1730">
            <v>44616</v>
          </cell>
          <cell r="L1730">
            <v>18081</v>
          </cell>
        </row>
        <row r="1731">
          <cell r="A1731" t="str">
            <v>UDAICEMENT</v>
          </cell>
          <cell r="B1731" t="str">
            <v>EQ</v>
          </cell>
          <cell r="C1731">
            <v>29.85</v>
          </cell>
          <cell r="D1731">
            <v>30.55</v>
          </cell>
          <cell r="E1731">
            <v>28.2</v>
          </cell>
          <cell r="F1731">
            <v>28.8</v>
          </cell>
          <cell r="G1731">
            <v>29</v>
          </cell>
          <cell r="H1731">
            <v>31.2</v>
          </cell>
          <cell r="I1731">
            <v>425862</v>
          </cell>
          <cell r="J1731">
            <v>12445263.199999999</v>
          </cell>
          <cell r="K1731">
            <v>44616</v>
          </cell>
          <cell r="L1731">
            <v>3215</v>
          </cell>
        </row>
        <row r="1732">
          <cell r="A1732" t="str">
            <v>UFLEX</v>
          </cell>
          <cell r="B1732" t="str">
            <v>EQ</v>
          </cell>
          <cell r="C1732">
            <v>509</v>
          </cell>
          <cell r="D1732">
            <v>509.35</v>
          </cell>
          <cell r="E1732">
            <v>487</v>
          </cell>
          <cell r="F1732">
            <v>488.8</v>
          </cell>
          <cell r="G1732">
            <v>488</v>
          </cell>
          <cell r="H1732">
            <v>525.5</v>
          </cell>
          <cell r="I1732">
            <v>233691</v>
          </cell>
          <cell r="J1732">
            <v>116528483.2</v>
          </cell>
          <cell r="K1732">
            <v>44616</v>
          </cell>
          <cell r="L1732">
            <v>11357</v>
          </cell>
        </row>
        <row r="1733">
          <cell r="A1733" t="str">
            <v>UFO</v>
          </cell>
          <cell r="B1733" t="str">
            <v>EQ</v>
          </cell>
          <cell r="C1733">
            <v>87.1</v>
          </cell>
          <cell r="D1733">
            <v>94.05</v>
          </cell>
          <cell r="E1733">
            <v>87.1</v>
          </cell>
          <cell r="F1733">
            <v>88.2</v>
          </cell>
          <cell r="G1733">
            <v>88.5</v>
          </cell>
          <cell r="H1733">
            <v>94.3</v>
          </cell>
          <cell r="I1733">
            <v>306782</v>
          </cell>
          <cell r="J1733">
            <v>27615879.600000001</v>
          </cell>
          <cell r="K1733">
            <v>44616</v>
          </cell>
          <cell r="L1733">
            <v>6523</v>
          </cell>
        </row>
        <row r="1734">
          <cell r="A1734" t="str">
            <v>UGARSUGAR</v>
          </cell>
          <cell r="B1734" t="str">
            <v>EQ</v>
          </cell>
          <cell r="C1734">
            <v>42</v>
          </cell>
          <cell r="D1734">
            <v>44.8</v>
          </cell>
          <cell r="E1734">
            <v>40.75</v>
          </cell>
          <cell r="F1734">
            <v>41</v>
          </cell>
          <cell r="G1734">
            <v>40.75</v>
          </cell>
          <cell r="H1734">
            <v>45.2</v>
          </cell>
          <cell r="I1734">
            <v>861899</v>
          </cell>
          <cell r="J1734">
            <v>36602728.200000003</v>
          </cell>
          <cell r="K1734">
            <v>44616</v>
          </cell>
          <cell r="L1734">
            <v>5402</v>
          </cell>
        </row>
        <row r="1735">
          <cell r="A1735" t="str">
            <v>UGROCAP</v>
          </cell>
          <cell r="B1735" t="str">
            <v>EQ</v>
          </cell>
          <cell r="C1735">
            <v>185</v>
          </cell>
          <cell r="D1735">
            <v>186</v>
          </cell>
          <cell r="E1735">
            <v>168.25</v>
          </cell>
          <cell r="F1735">
            <v>170.3</v>
          </cell>
          <cell r="G1735">
            <v>169.5</v>
          </cell>
          <cell r="H1735">
            <v>189.45</v>
          </cell>
          <cell r="I1735">
            <v>274272</v>
          </cell>
          <cell r="J1735">
            <v>48117966.350000001</v>
          </cell>
          <cell r="K1735">
            <v>44616</v>
          </cell>
          <cell r="L1735">
            <v>10980</v>
          </cell>
        </row>
        <row r="1736">
          <cell r="A1736" t="str">
            <v>UJAAS</v>
          </cell>
          <cell r="B1736" t="str">
            <v>BE</v>
          </cell>
          <cell r="C1736">
            <v>4.3499999999999996</v>
          </cell>
          <cell r="D1736">
            <v>4.3499999999999996</v>
          </cell>
          <cell r="E1736">
            <v>4.3499999999999996</v>
          </cell>
          <cell r="F1736">
            <v>4.3499999999999996</v>
          </cell>
          <cell r="G1736">
            <v>4.3499999999999996</v>
          </cell>
          <cell r="H1736">
            <v>4.55</v>
          </cell>
          <cell r="I1736">
            <v>276195</v>
          </cell>
          <cell r="J1736">
            <v>1201448.25</v>
          </cell>
          <cell r="K1736">
            <v>44616</v>
          </cell>
          <cell r="L1736">
            <v>1112</v>
          </cell>
        </row>
        <row r="1737">
          <cell r="A1737" t="str">
            <v>UJJIVAN</v>
          </cell>
          <cell r="B1737" t="str">
            <v>EQ</v>
          </cell>
          <cell r="C1737">
            <v>102.65</v>
          </cell>
          <cell r="D1737">
            <v>105</v>
          </cell>
          <cell r="E1737">
            <v>97.6</v>
          </cell>
          <cell r="F1737">
            <v>99.2</v>
          </cell>
          <cell r="G1737">
            <v>99.25</v>
          </cell>
          <cell r="H1737">
            <v>107.65</v>
          </cell>
          <cell r="I1737">
            <v>1192790</v>
          </cell>
          <cell r="J1737">
            <v>119672277.90000001</v>
          </cell>
          <cell r="K1737">
            <v>44616</v>
          </cell>
          <cell r="L1737">
            <v>13750</v>
          </cell>
        </row>
        <row r="1738">
          <cell r="A1738" t="str">
            <v>UJJIVANSFB</v>
          </cell>
          <cell r="B1738" t="str">
            <v>EQ</v>
          </cell>
          <cell r="C1738">
            <v>16.55</v>
          </cell>
          <cell r="D1738">
            <v>16.8</v>
          </cell>
          <cell r="E1738">
            <v>14.05</v>
          </cell>
          <cell r="F1738">
            <v>15.3</v>
          </cell>
          <cell r="G1738">
            <v>15.55</v>
          </cell>
          <cell r="H1738">
            <v>17.100000000000001</v>
          </cell>
          <cell r="I1738">
            <v>6086353</v>
          </cell>
          <cell r="J1738">
            <v>94592521.200000003</v>
          </cell>
          <cell r="K1738">
            <v>44616</v>
          </cell>
          <cell r="L1738">
            <v>14344</v>
          </cell>
        </row>
        <row r="1739">
          <cell r="A1739" t="str">
            <v>ULTRACEMCO</v>
          </cell>
          <cell r="B1739" t="str">
            <v>EQ</v>
          </cell>
          <cell r="C1739">
            <v>6624.9</v>
          </cell>
          <cell r="D1739">
            <v>6649.15</v>
          </cell>
          <cell r="E1739">
            <v>6396.2</v>
          </cell>
          <cell r="F1739">
            <v>6418.45</v>
          </cell>
          <cell r="G1739">
            <v>6402</v>
          </cell>
          <cell r="H1739">
            <v>6780.2</v>
          </cell>
          <cell r="I1739">
            <v>610393</v>
          </cell>
          <cell r="J1739">
            <v>3995289364.5</v>
          </cell>
          <cell r="K1739">
            <v>44616</v>
          </cell>
          <cell r="L1739">
            <v>84655</v>
          </cell>
        </row>
        <row r="1740">
          <cell r="A1740" t="str">
            <v>UMANGDAIRY</v>
          </cell>
          <cell r="B1740" t="str">
            <v>EQ</v>
          </cell>
          <cell r="C1740">
            <v>69</v>
          </cell>
          <cell r="D1740">
            <v>72.8</v>
          </cell>
          <cell r="E1740">
            <v>61.1</v>
          </cell>
          <cell r="F1740">
            <v>62.9</v>
          </cell>
          <cell r="G1740">
            <v>62.3</v>
          </cell>
          <cell r="H1740">
            <v>69.45</v>
          </cell>
          <cell r="I1740">
            <v>27556</v>
          </cell>
          <cell r="J1740">
            <v>1818435.7</v>
          </cell>
          <cell r="K1740">
            <v>44616</v>
          </cell>
          <cell r="L1740">
            <v>1132</v>
          </cell>
        </row>
        <row r="1741">
          <cell r="A1741" t="str">
            <v>UMESLTD</v>
          </cell>
          <cell r="B1741" t="str">
            <v>BE</v>
          </cell>
          <cell r="C1741">
            <v>3.65</v>
          </cell>
          <cell r="D1741">
            <v>3.65</v>
          </cell>
          <cell r="E1741">
            <v>3.65</v>
          </cell>
          <cell r="F1741">
            <v>3.65</v>
          </cell>
          <cell r="G1741">
            <v>3.65</v>
          </cell>
          <cell r="H1741">
            <v>3.8</v>
          </cell>
          <cell r="I1741">
            <v>106</v>
          </cell>
          <cell r="J1741">
            <v>386.9</v>
          </cell>
          <cell r="K1741">
            <v>44616</v>
          </cell>
          <cell r="L1741">
            <v>2</v>
          </cell>
        </row>
        <row r="1742">
          <cell r="A1742" t="str">
            <v>UNICHEMLAB</v>
          </cell>
          <cell r="B1742" t="str">
            <v>EQ</v>
          </cell>
          <cell r="C1742">
            <v>250</v>
          </cell>
          <cell r="D1742">
            <v>257.25</v>
          </cell>
          <cell r="E1742">
            <v>235.25</v>
          </cell>
          <cell r="F1742">
            <v>238.75</v>
          </cell>
          <cell r="G1742">
            <v>239.8</v>
          </cell>
          <cell r="H1742">
            <v>259.39999999999998</v>
          </cell>
          <cell r="I1742">
            <v>119230</v>
          </cell>
          <cell r="J1742">
            <v>29649200.850000001</v>
          </cell>
          <cell r="K1742">
            <v>44616</v>
          </cell>
          <cell r="L1742">
            <v>5294</v>
          </cell>
        </row>
        <row r="1743">
          <cell r="A1743" t="str">
            <v>UNIDT</v>
          </cell>
          <cell r="B1743" t="str">
            <v>EQ</v>
          </cell>
          <cell r="C1743">
            <v>430</v>
          </cell>
          <cell r="D1743">
            <v>430.75</v>
          </cell>
          <cell r="E1743">
            <v>407.9</v>
          </cell>
          <cell r="F1743">
            <v>412.05</v>
          </cell>
          <cell r="G1743">
            <v>408.4</v>
          </cell>
          <cell r="H1743">
            <v>444.3</v>
          </cell>
          <cell r="I1743">
            <v>103836</v>
          </cell>
          <cell r="J1743">
            <v>43662623.25</v>
          </cell>
          <cell r="K1743">
            <v>44616</v>
          </cell>
          <cell r="L1743">
            <v>7749</v>
          </cell>
        </row>
        <row r="1744">
          <cell r="A1744" t="str">
            <v>UNIENTER</v>
          </cell>
          <cell r="B1744" t="str">
            <v>EQ</v>
          </cell>
          <cell r="C1744">
            <v>118.05</v>
          </cell>
          <cell r="D1744">
            <v>124.75</v>
          </cell>
          <cell r="E1744">
            <v>115.7</v>
          </cell>
          <cell r="F1744">
            <v>117.1</v>
          </cell>
          <cell r="G1744">
            <v>116.8</v>
          </cell>
          <cell r="H1744">
            <v>124.85</v>
          </cell>
          <cell r="I1744">
            <v>26451</v>
          </cell>
          <cell r="J1744">
            <v>3182187.65</v>
          </cell>
          <cell r="K1744">
            <v>44616</v>
          </cell>
          <cell r="L1744">
            <v>579</v>
          </cell>
        </row>
        <row r="1745">
          <cell r="A1745" t="str">
            <v>UNIINFO</v>
          </cell>
          <cell r="B1745" t="str">
            <v>EQ</v>
          </cell>
          <cell r="C1745">
            <v>29</v>
          </cell>
          <cell r="D1745">
            <v>29</v>
          </cell>
          <cell r="E1745">
            <v>27</v>
          </cell>
          <cell r="F1745">
            <v>27</v>
          </cell>
          <cell r="G1745">
            <v>27</v>
          </cell>
          <cell r="H1745">
            <v>28.4</v>
          </cell>
          <cell r="I1745">
            <v>1839</v>
          </cell>
          <cell r="J1745">
            <v>50401.45</v>
          </cell>
          <cell r="K1745">
            <v>44616</v>
          </cell>
          <cell r="L1745">
            <v>63</v>
          </cell>
        </row>
        <row r="1746">
          <cell r="A1746" t="str">
            <v>UNIONBANK</v>
          </cell>
          <cell r="B1746" t="str">
            <v>EQ</v>
          </cell>
          <cell r="C1746">
            <v>40</v>
          </cell>
          <cell r="D1746">
            <v>40.799999999999997</v>
          </cell>
          <cell r="E1746">
            <v>37.85</v>
          </cell>
          <cell r="F1746">
            <v>38.5</v>
          </cell>
          <cell r="G1746">
            <v>38.700000000000003</v>
          </cell>
          <cell r="H1746">
            <v>42.55</v>
          </cell>
          <cell r="I1746">
            <v>22843381</v>
          </cell>
          <cell r="J1746">
            <v>904792518.14999998</v>
          </cell>
          <cell r="K1746">
            <v>44616</v>
          </cell>
          <cell r="L1746">
            <v>39610</v>
          </cell>
        </row>
        <row r="1747">
          <cell r="A1747" t="str">
            <v>UNITEDPOLY</v>
          </cell>
          <cell r="B1747" t="str">
            <v>EQ</v>
          </cell>
          <cell r="C1747">
            <v>40.5</v>
          </cell>
          <cell r="D1747">
            <v>40.5</v>
          </cell>
          <cell r="E1747">
            <v>40.5</v>
          </cell>
          <cell r="F1747">
            <v>40.5</v>
          </cell>
          <cell r="G1747">
            <v>40.5</v>
          </cell>
          <cell r="H1747">
            <v>38.6</v>
          </cell>
          <cell r="I1747">
            <v>11406</v>
          </cell>
          <cell r="J1747">
            <v>461943</v>
          </cell>
          <cell r="K1747">
            <v>44616</v>
          </cell>
          <cell r="L1747">
            <v>38</v>
          </cell>
        </row>
        <row r="1748">
          <cell r="A1748" t="str">
            <v>UNITEDTEA</v>
          </cell>
          <cell r="B1748" t="str">
            <v>EQ</v>
          </cell>
          <cell r="C1748">
            <v>329.4</v>
          </cell>
          <cell r="D1748">
            <v>329.4</v>
          </cell>
          <cell r="E1748">
            <v>286.05</v>
          </cell>
          <cell r="F1748">
            <v>294.55</v>
          </cell>
          <cell r="G1748">
            <v>292.2</v>
          </cell>
          <cell r="H1748">
            <v>325</v>
          </cell>
          <cell r="I1748">
            <v>3222</v>
          </cell>
          <cell r="J1748">
            <v>986230.6</v>
          </cell>
          <cell r="K1748">
            <v>44616</v>
          </cell>
          <cell r="L1748">
            <v>208</v>
          </cell>
        </row>
        <row r="1749">
          <cell r="A1749" t="str">
            <v>UNIVASTU</v>
          </cell>
          <cell r="B1749" t="str">
            <v>EQ</v>
          </cell>
          <cell r="C1749">
            <v>93</v>
          </cell>
          <cell r="D1749">
            <v>94.5</v>
          </cell>
          <cell r="E1749">
            <v>78.25</v>
          </cell>
          <cell r="F1749">
            <v>79.849999999999994</v>
          </cell>
          <cell r="G1749">
            <v>80.5</v>
          </cell>
          <cell r="H1749">
            <v>97.8</v>
          </cell>
          <cell r="I1749">
            <v>528188</v>
          </cell>
          <cell r="J1749">
            <v>45316780.350000001</v>
          </cell>
          <cell r="K1749">
            <v>44616</v>
          </cell>
          <cell r="L1749">
            <v>6321</v>
          </cell>
        </row>
        <row r="1750">
          <cell r="A1750" t="str">
            <v>UNIVCABLES</v>
          </cell>
          <cell r="B1750" t="str">
            <v>EQ</v>
          </cell>
          <cell r="C1750">
            <v>143</v>
          </cell>
          <cell r="D1750">
            <v>145.15</v>
          </cell>
          <cell r="E1750">
            <v>130.75</v>
          </cell>
          <cell r="F1750">
            <v>131.65</v>
          </cell>
          <cell r="G1750">
            <v>132</v>
          </cell>
          <cell r="H1750">
            <v>145.9</v>
          </cell>
          <cell r="I1750">
            <v>42067</v>
          </cell>
          <cell r="J1750">
            <v>5765745.75</v>
          </cell>
          <cell r="K1750">
            <v>44616</v>
          </cell>
          <cell r="L1750">
            <v>1164</v>
          </cell>
        </row>
        <row r="1751">
          <cell r="A1751" t="str">
            <v>UNIVPHOTO</v>
          </cell>
          <cell r="B1751" t="str">
            <v>EQ</v>
          </cell>
          <cell r="C1751">
            <v>785</v>
          </cell>
          <cell r="D1751">
            <v>785</v>
          </cell>
          <cell r="E1751">
            <v>781.45</v>
          </cell>
          <cell r="F1751">
            <v>781.45</v>
          </cell>
          <cell r="G1751">
            <v>781.45</v>
          </cell>
          <cell r="H1751">
            <v>822.55</v>
          </cell>
          <cell r="I1751">
            <v>630</v>
          </cell>
          <cell r="J1751">
            <v>492455.5</v>
          </cell>
          <cell r="K1751">
            <v>44616</v>
          </cell>
          <cell r="L1751">
            <v>39</v>
          </cell>
        </row>
        <row r="1752">
          <cell r="A1752" t="str">
            <v>UPL</v>
          </cell>
          <cell r="B1752" t="str">
            <v>EQ</v>
          </cell>
          <cell r="C1752">
            <v>673</v>
          </cell>
          <cell r="D1752">
            <v>674.75</v>
          </cell>
          <cell r="E1752">
            <v>622</v>
          </cell>
          <cell r="F1752">
            <v>632.29999999999995</v>
          </cell>
          <cell r="G1752">
            <v>631</v>
          </cell>
          <cell r="H1752">
            <v>688</v>
          </cell>
          <cell r="I1752">
            <v>5453651</v>
          </cell>
          <cell r="J1752">
            <v>3528940539.5</v>
          </cell>
          <cell r="K1752">
            <v>44616</v>
          </cell>
          <cell r="L1752">
            <v>132743</v>
          </cell>
        </row>
        <row r="1753">
          <cell r="A1753" t="str">
            <v>URJA</v>
          </cell>
          <cell r="B1753" t="str">
            <v>BE</v>
          </cell>
          <cell r="C1753">
            <v>13.9</v>
          </cell>
          <cell r="D1753">
            <v>13.9</v>
          </cell>
          <cell r="E1753">
            <v>13.9</v>
          </cell>
          <cell r="F1753">
            <v>13.9</v>
          </cell>
          <cell r="G1753">
            <v>13.9</v>
          </cell>
          <cell r="H1753">
            <v>14.6</v>
          </cell>
          <cell r="I1753">
            <v>652466</v>
          </cell>
          <cell r="J1753">
            <v>9069277.4000000004</v>
          </cell>
          <cell r="K1753">
            <v>44616</v>
          </cell>
          <cell r="L1753">
            <v>6316</v>
          </cell>
        </row>
        <row r="1754">
          <cell r="A1754" t="str">
            <v>USHAMART</v>
          </cell>
          <cell r="B1754" t="str">
            <v>EQ</v>
          </cell>
          <cell r="C1754">
            <v>85</v>
          </cell>
          <cell r="D1754">
            <v>91.75</v>
          </cell>
          <cell r="E1754">
            <v>84.55</v>
          </cell>
          <cell r="F1754">
            <v>85.45</v>
          </cell>
          <cell r="G1754">
            <v>85.55</v>
          </cell>
          <cell r="H1754">
            <v>91.95</v>
          </cell>
          <cell r="I1754">
            <v>1196160</v>
          </cell>
          <cell r="J1754">
            <v>105344162.40000001</v>
          </cell>
          <cell r="K1754">
            <v>44616</v>
          </cell>
          <cell r="L1754">
            <v>8913</v>
          </cell>
        </row>
        <row r="1755">
          <cell r="A1755" t="str">
            <v>UTIAMC</v>
          </cell>
          <cell r="B1755" t="str">
            <v>EQ</v>
          </cell>
          <cell r="C1755">
            <v>776</v>
          </cell>
          <cell r="D1755">
            <v>789.85</v>
          </cell>
          <cell r="E1755">
            <v>724</v>
          </cell>
          <cell r="F1755">
            <v>732.35</v>
          </cell>
          <cell r="G1755">
            <v>730</v>
          </cell>
          <cell r="H1755">
            <v>802.4</v>
          </cell>
          <cell r="I1755">
            <v>555617</v>
          </cell>
          <cell r="J1755">
            <v>414008778</v>
          </cell>
          <cell r="K1755">
            <v>44616</v>
          </cell>
          <cell r="L1755">
            <v>19759</v>
          </cell>
        </row>
        <row r="1756">
          <cell r="A1756" t="str">
            <v>UTIBANKETF</v>
          </cell>
          <cell r="B1756" t="str">
            <v>EQ</v>
          </cell>
          <cell r="C1756">
            <v>37.44</v>
          </cell>
          <cell r="D1756">
            <v>37.58</v>
          </cell>
          <cell r="E1756">
            <v>31.99</v>
          </cell>
          <cell r="F1756">
            <v>35.479999999999997</v>
          </cell>
          <cell r="G1756">
            <v>36.700000000000003</v>
          </cell>
          <cell r="H1756">
            <v>37.64</v>
          </cell>
          <cell r="I1756">
            <v>38107</v>
          </cell>
          <cell r="J1756">
            <v>1376939.72</v>
          </cell>
          <cell r="K1756">
            <v>44616</v>
          </cell>
          <cell r="L1756">
            <v>326</v>
          </cell>
        </row>
        <row r="1757">
          <cell r="A1757" t="str">
            <v>UTINEXT50</v>
          </cell>
          <cell r="B1757" t="str">
            <v>EQ</v>
          </cell>
          <cell r="C1757">
            <v>42.03</v>
          </cell>
          <cell r="D1757">
            <v>43.08</v>
          </cell>
          <cell r="E1757">
            <v>39.799999999999997</v>
          </cell>
          <cell r="F1757">
            <v>39.97</v>
          </cell>
          <cell r="G1757">
            <v>40</v>
          </cell>
          <cell r="H1757">
            <v>42.32</v>
          </cell>
          <cell r="I1757">
            <v>128753</v>
          </cell>
          <cell r="J1757">
            <v>5212155.9400000004</v>
          </cell>
          <cell r="K1757">
            <v>44616</v>
          </cell>
          <cell r="L1757">
            <v>798</v>
          </cell>
        </row>
        <row r="1758">
          <cell r="A1758" t="str">
            <v>UTINIFTETF</v>
          </cell>
          <cell r="B1758" t="str">
            <v>EQ</v>
          </cell>
          <cell r="C1758">
            <v>1800</v>
          </cell>
          <cell r="D1758">
            <v>1800</v>
          </cell>
          <cell r="E1758">
            <v>1710</v>
          </cell>
          <cell r="F1758">
            <v>1723.14</v>
          </cell>
          <cell r="G1758">
            <v>1753</v>
          </cell>
          <cell r="H1758">
            <v>1802.92</v>
          </cell>
          <cell r="I1758">
            <v>15096</v>
          </cell>
          <cell r="J1758">
            <v>26253788.149999999</v>
          </cell>
          <cell r="K1758">
            <v>44616</v>
          </cell>
          <cell r="L1758">
            <v>721</v>
          </cell>
        </row>
        <row r="1759">
          <cell r="A1759" t="str">
            <v>UTISENSETF</v>
          </cell>
          <cell r="B1759" t="str">
            <v>EQ</v>
          </cell>
          <cell r="C1759">
            <v>584.04999999999995</v>
          </cell>
          <cell r="D1759">
            <v>610</v>
          </cell>
          <cell r="E1759">
            <v>575</v>
          </cell>
          <cell r="F1759">
            <v>577.91999999999996</v>
          </cell>
          <cell r="G1759">
            <v>609</v>
          </cell>
          <cell r="H1759">
            <v>602.86</v>
          </cell>
          <cell r="I1759">
            <v>12337</v>
          </cell>
          <cell r="J1759">
            <v>7198277.5199999996</v>
          </cell>
          <cell r="K1759">
            <v>44616</v>
          </cell>
          <cell r="L1759">
            <v>482</v>
          </cell>
        </row>
        <row r="1760">
          <cell r="A1760" t="str">
            <v>UTISXN50</v>
          </cell>
          <cell r="B1760" t="str">
            <v>EQ</v>
          </cell>
          <cell r="C1760">
            <v>48.97</v>
          </cell>
          <cell r="D1760">
            <v>48.97</v>
          </cell>
          <cell r="E1760">
            <v>45.3</v>
          </cell>
          <cell r="F1760">
            <v>45.45</v>
          </cell>
          <cell r="G1760">
            <v>45.3</v>
          </cell>
          <cell r="H1760">
            <v>47.55</v>
          </cell>
          <cell r="I1760">
            <v>4260</v>
          </cell>
          <cell r="J1760">
            <v>195587.27</v>
          </cell>
          <cell r="K1760">
            <v>44616</v>
          </cell>
          <cell r="L1760">
            <v>106</v>
          </cell>
        </row>
        <row r="1761">
          <cell r="A1761" t="str">
            <v>UTTAMSTL</v>
          </cell>
          <cell r="B1761" t="str">
            <v>BE</v>
          </cell>
          <cell r="C1761">
            <v>4.95</v>
          </cell>
          <cell r="D1761">
            <v>5.0999999999999996</v>
          </cell>
          <cell r="E1761">
            <v>4.95</v>
          </cell>
          <cell r="F1761">
            <v>4.95</v>
          </cell>
          <cell r="G1761">
            <v>4.95</v>
          </cell>
          <cell r="H1761">
            <v>5.2</v>
          </cell>
          <cell r="I1761">
            <v>373143</v>
          </cell>
          <cell r="J1761">
            <v>1856786.85</v>
          </cell>
          <cell r="K1761">
            <v>44616</v>
          </cell>
          <cell r="L1761">
            <v>741</v>
          </cell>
        </row>
        <row r="1762">
          <cell r="A1762" t="str">
            <v>UTTAMSUGAR</v>
          </cell>
          <cell r="B1762" t="str">
            <v>EQ</v>
          </cell>
          <cell r="C1762">
            <v>188.5</v>
          </cell>
          <cell r="D1762">
            <v>195.5</v>
          </cell>
          <cell r="E1762">
            <v>182</v>
          </cell>
          <cell r="F1762">
            <v>183.3</v>
          </cell>
          <cell r="G1762">
            <v>185</v>
          </cell>
          <cell r="H1762">
            <v>200.5</v>
          </cell>
          <cell r="I1762">
            <v>185024</v>
          </cell>
          <cell r="J1762">
            <v>34969942.600000001</v>
          </cell>
          <cell r="K1762">
            <v>44616</v>
          </cell>
          <cell r="L1762">
            <v>6716</v>
          </cell>
        </row>
        <row r="1763">
          <cell r="A1763" t="str">
            <v>V2RETAIL</v>
          </cell>
          <cell r="B1763" t="str">
            <v>EQ</v>
          </cell>
          <cell r="C1763">
            <v>143.05000000000001</v>
          </cell>
          <cell r="D1763">
            <v>147.30000000000001</v>
          </cell>
          <cell r="E1763">
            <v>140</v>
          </cell>
          <cell r="F1763">
            <v>140.15</v>
          </cell>
          <cell r="G1763">
            <v>140.05000000000001</v>
          </cell>
          <cell r="H1763">
            <v>147.6</v>
          </cell>
          <cell r="I1763">
            <v>43698</v>
          </cell>
          <cell r="J1763">
            <v>6264843.0999999996</v>
          </cell>
          <cell r="K1763">
            <v>44616</v>
          </cell>
          <cell r="L1763">
            <v>779</v>
          </cell>
        </row>
        <row r="1764">
          <cell r="A1764" t="str">
            <v>VADILALIND</v>
          </cell>
          <cell r="B1764" t="str">
            <v>EQ</v>
          </cell>
          <cell r="C1764">
            <v>1157</v>
          </cell>
          <cell r="D1764">
            <v>1157</v>
          </cell>
          <cell r="E1764">
            <v>1105.2</v>
          </cell>
          <cell r="F1764">
            <v>1133.4000000000001</v>
          </cell>
          <cell r="G1764">
            <v>1135</v>
          </cell>
          <cell r="H1764">
            <v>1170.0999999999999</v>
          </cell>
          <cell r="I1764">
            <v>100933</v>
          </cell>
          <cell r="J1764">
            <v>114709017.65000001</v>
          </cell>
          <cell r="K1764">
            <v>44616</v>
          </cell>
          <cell r="L1764">
            <v>3228</v>
          </cell>
        </row>
        <row r="1765">
          <cell r="A1765" t="str">
            <v>VAIBHAVGBL</v>
          </cell>
          <cell r="B1765" t="str">
            <v>EQ</v>
          </cell>
          <cell r="C1765">
            <v>400</v>
          </cell>
          <cell r="D1765">
            <v>402</v>
          </cell>
          <cell r="E1765">
            <v>377</v>
          </cell>
          <cell r="F1765">
            <v>381.2</v>
          </cell>
          <cell r="G1765">
            <v>381.55</v>
          </cell>
          <cell r="H1765">
            <v>406.9</v>
          </cell>
          <cell r="I1765">
            <v>143167</v>
          </cell>
          <cell r="J1765">
            <v>55972456.899999999</v>
          </cell>
          <cell r="K1765">
            <v>44616</v>
          </cell>
          <cell r="L1765">
            <v>13227</v>
          </cell>
        </row>
        <row r="1766">
          <cell r="A1766" t="str">
            <v>VAISHALI</v>
          </cell>
          <cell r="B1766" t="str">
            <v>EQ</v>
          </cell>
          <cell r="C1766">
            <v>52.95</v>
          </cell>
          <cell r="D1766">
            <v>55.7</v>
          </cell>
          <cell r="E1766">
            <v>47.3</v>
          </cell>
          <cell r="F1766">
            <v>48.85</v>
          </cell>
          <cell r="G1766">
            <v>48.25</v>
          </cell>
          <cell r="H1766">
            <v>55.9</v>
          </cell>
          <cell r="I1766">
            <v>936976</v>
          </cell>
          <cell r="J1766">
            <v>49009917.399999999</v>
          </cell>
          <cell r="K1766">
            <v>44616</v>
          </cell>
          <cell r="L1766">
            <v>9405</v>
          </cell>
        </row>
        <row r="1767">
          <cell r="A1767" t="str">
            <v>VAKRANGEE</v>
          </cell>
          <cell r="B1767" t="str">
            <v>EQ</v>
          </cell>
          <cell r="C1767">
            <v>32</v>
          </cell>
          <cell r="D1767">
            <v>32.5</v>
          </cell>
          <cell r="E1767">
            <v>29.55</v>
          </cell>
          <cell r="F1767">
            <v>30</v>
          </cell>
          <cell r="G1767">
            <v>30.15</v>
          </cell>
          <cell r="H1767">
            <v>33.6</v>
          </cell>
          <cell r="I1767">
            <v>3581588</v>
          </cell>
          <cell r="J1767">
            <v>109948174.05</v>
          </cell>
          <cell r="K1767">
            <v>44616</v>
          </cell>
          <cell r="L1767">
            <v>19544</v>
          </cell>
        </row>
        <row r="1768">
          <cell r="A1768" t="str">
            <v>VALIANTORG</v>
          </cell>
          <cell r="B1768" t="str">
            <v>EQ</v>
          </cell>
          <cell r="C1768">
            <v>870</v>
          </cell>
          <cell r="D1768">
            <v>878</v>
          </cell>
          <cell r="E1768">
            <v>791</v>
          </cell>
          <cell r="F1768">
            <v>800.1</v>
          </cell>
          <cell r="G1768">
            <v>809.5</v>
          </cell>
          <cell r="H1768">
            <v>876.1</v>
          </cell>
          <cell r="I1768">
            <v>79427</v>
          </cell>
          <cell r="J1768">
            <v>65492914.850000001</v>
          </cell>
          <cell r="K1768">
            <v>44616</v>
          </cell>
          <cell r="L1768">
            <v>8994</v>
          </cell>
        </row>
        <row r="1769">
          <cell r="A1769" t="str">
            <v>VARDHACRLC</v>
          </cell>
          <cell r="B1769" t="str">
            <v>EQ</v>
          </cell>
          <cell r="C1769">
            <v>48.45</v>
          </cell>
          <cell r="D1769">
            <v>50</v>
          </cell>
          <cell r="E1769">
            <v>47.05</v>
          </cell>
          <cell r="F1769">
            <v>47.45</v>
          </cell>
          <cell r="G1769">
            <v>47.55</v>
          </cell>
          <cell r="H1769">
            <v>51.7</v>
          </cell>
          <cell r="I1769">
            <v>215233</v>
          </cell>
          <cell r="J1769">
            <v>10455094.65</v>
          </cell>
          <cell r="K1769">
            <v>44616</v>
          </cell>
          <cell r="L1769">
            <v>2190</v>
          </cell>
        </row>
        <row r="1770">
          <cell r="A1770" t="str">
            <v>VARDMNPOLY</v>
          </cell>
          <cell r="B1770" t="str">
            <v>EQ</v>
          </cell>
          <cell r="C1770">
            <v>24</v>
          </cell>
          <cell r="D1770">
            <v>25.45</v>
          </cell>
          <cell r="E1770">
            <v>23.75</v>
          </cell>
          <cell r="F1770">
            <v>23.75</v>
          </cell>
          <cell r="G1770">
            <v>23.75</v>
          </cell>
          <cell r="H1770">
            <v>24.95</v>
          </cell>
          <cell r="I1770">
            <v>21773</v>
          </cell>
          <cell r="J1770">
            <v>524305.05000000005</v>
          </cell>
          <cell r="K1770">
            <v>44616</v>
          </cell>
          <cell r="L1770">
            <v>221</v>
          </cell>
        </row>
        <row r="1771">
          <cell r="A1771" t="str">
            <v>VARROC</v>
          </cell>
          <cell r="B1771" t="str">
            <v>EQ</v>
          </cell>
          <cell r="C1771">
            <v>352</v>
          </cell>
          <cell r="D1771">
            <v>368.9</v>
          </cell>
          <cell r="E1771">
            <v>338.55</v>
          </cell>
          <cell r="F1771">
            <v>362.95</v>
          </cell>
          <cell r="G1771">
            <v>365.25</v>
          </cell>
          <cell r="H1771">
            <v>374.85</v>
          </cell>
          <cell r="I1771">
            <v>553108</v>
          </cell>
          <cell r="J1771">
            <v>196459590.65000001</v>
          </cell>
          <cell r="K1771">
            <v>44616</v>
          </cell>
          <cell r="L1771">
            <v>14208</v>
          </cell>
        </row>
        <row r="1772">
          <cell r="A1772" t="str">
            <v>VASCONEQ</v>
          </cell>
          <cell r="B1772" t="str">
            <v>EQ</v>
          </cell>
          <cell r="C1772">
            <v>24.5</v>
          </cell>
          <cell r="D1772">
            <v>24.65</v>
          </cell>
          <cell r="E1772">
            <v>22.15</v>
          </cell>
          <cell r="F1772">
            <v>22.4</v>
          </cell>
          <cell r="G1772">
            <v>22.35</v>
          </cell>
          <cell r="H1772">
            <v>25.6</v>
          </cell>
          <cell r="I1772">
            <v>987397</v>
          </cell>
          <cell r="J1772">
            <v>23113687.699999999</v>
          </cell>
          <cell r="K1772">
            <v>44616</v>
          </cell>
          <cell r="L1772">
            <v>3805</v>
          </cell>
        </row>
        <row r="1773">
          <cell r="A1773" t="str">
            <v>VASWANI</v>
          </cell>
          <cell r="B1773" t="str">
            <v>EQ</v>
          </cell>
          <cell r="C1773">
            <v>18.649999999999999</v>
          </cell>
          <cell r="D1773">
            <v>19</v>
          </cell>
          <cell r="E1773">
            <v>18.55</v>
          </cell>
          <cell r="F1773">
            <v>18.55</v>
          </cell>
          <cell r="G1773">
            <v>18.55</v>
          </cell>
          <cell r="H1773">
            <v>19.5</v>
          </cell>
          <cell r="I1773">
            <v>35216</v>
          </cell>
          <cell r="J1773">
            <v>655082.69999999995</v>
          </cell>
          <cell r="K1773">
            <v>44616</v>
          </cell>
          <cell r="L1773">
            <v>270</v>
          </cell>
        </row>
        <row r="1774">
          <cell r="A1774" t="str">
            <v>VBL</v>
          </cell>
          <cell r="B1774" t="str">
            <v>EQ</v>
          </cell>
          <cell r="C1774">
            <v>885</v>
          </cell>
          <cell r="D1774">
            <v>907.35</v>
          </cell>
          <cell r="E1774">
            <v>879.65</v>
          </cell>
          <cell r="F1774">
            <v>884.65</v>
          </cell>
          <cell r="G1774">
            <v>885</v>
          </cell>
          <cell r="H1774">
            <v>921.65</v>
          </cell>
          <cell r="I1774">
            <v>580938</v>
          </cell>
          <cell r="J1774">
            <v>515534357.44999999</v>
          </cell>
          <cell r="K1774">
            <v>44616</v>
          </cell>
          <cell r="L1774">
            <v>41212</v>
          </cell>
        </row>
        <row r="1775">
          <cell r="A1775" t="str">
            <v>VEDL</v>
          </cell>
          <cell r="B1775" t="str">
            <v>EQ</v>
          </cell>
          <cell r="C1775">
            <v>342</v>
          </cell>
          <cell r="D1775">
            <v>351.45</v>
          </cell>
          <cell r="E1775">
            <v>335.7</v>
          </cell>
          <cell r="F1775">
            <v>338.05</v>
          </cell>
          <cell r="G1775">
            <v>341.2</v>
          </cell>
          <cell r="H1775">
            <v>352.2</v>
          </cell>
          <cell r="I1775">
            <v>13040748</v>
          </cell>
          <cell r="J1775">
            <v>4466050943.8999996</v>
          </cell>
          <cell r="K1775">
            <v>44616</v>
          </cell>
          <cell r="L1775">
            <v>107831</v>
          </cell>
        </row>
        <row r="1776">
          <cell r="A1776" t="str">
            <v>VENKEYS</v>
          </cell>
          <cell r="B1776" t="str">
            <v>EQ</v>
          </cell>
          <cell r="C1776">
            <v>1911</v>
          </cell>
          <cell r="D1776">
            <v>1965</v>
          </cell>
          <cell r="E1776">
            <v>1896.95</v>
          </cell>
          <cell r="F1776">
            <v>1898.45</v>
          </cell>
          <cell r="G1776">
            <v>1898</v>
          </cell>
          <cell r="H1776">
            <v>1998.15</v>
          </cell>
          <cell r="I1776">
            <v>56643</v>
          </cell>
          <cell r="J1776">
            <v>108961141.25</v>
          </cell>
          <cell r="K1776">
            <v>44616</v>
          </cell>
          <cell r="L1776">
            <v>8623</v>
          </cell>
        </row>
        <row r="1777">
          <cell r="A1777" t="str">
            <v>VENUSREM</v>
          </cell>
          <cell r="B1777" t="str">
            <v>EQ</v>
          </cell>
          <cell r="C1777">
            <v>277</v>
          </cell>
          <cell r="D1777">
            <v>290</v>
          </cell>
          <cell r="E1777">
            <v>266.55</v>
          </cell>
          <cell r="F1777">
            <v>271.7</v>
          </cell>
          <cell r="G1777">
            <v>272.8</v>
          </cell>
          <cell r="H1777">
            <v>298</v>
          </cell>
          <cell r="I1777">
            <v>59963</v>
          </cell>
          <cell r="J1777">
            <v>16699018.6</v>
          </cell>
          <cell r="K1777">
            <v>44616</v>
          </cell>
          <cell r="L1777">
            <v>3124</v>
          </cell>
        </row>
        <row r="1778">
          <cell r="A1778" t="str">
            <v>VERTOZ</v>
          </cell>
          <cell r="B1778" t="str">
            <v>EQ</v>
          </cell>
          <cell r="C1778">
            <v>87.8</v>
          </cell>
          <cell r="D1778">
            <v>94</v>
          </cell>
          <cell r="E1778">
            <v>86.1</v>
          </cell>
          <cell r="F1778">
            <v>87.75</v>
          </cell>
          <cell r="G1778">
            <v>89.9</v>
          </cell>
          <cell r="H1778">
            <v>98.65</v>
          </cell>
          <cell r="I1778">
            <v>96745</v>
          </cell>
          <cell r="J1778">
            <v>8710811.6999999993</v>
          </cell>
          <cell r="K1778">
            <v>44616</v>
          </cell>
          <cell r="L1778">
            <v>2985</v>
          </cell>
        </row>
        <row r="1779">
          <cell r="A1779" t="str">
            <v>VESUVIUS</v>
          </cell>
          <cell r="B1779" t="str">
            <v>EQ</v>
          </cell>
          <cell r="C1779">
            <v>1125</v>
          </cell>
          <cell r="D1779">
            <v>1125</v>
          </cell>
          <cell r="E1779">
            <v>1003.1</v>
          </cell>
          <cell r="F1779">
            <v>1023.95</v>
          </cell>
          <cell r="G1779">
            <v>1013</v>
          </cell>
          <cell r="H1779">
            <v>1129.7</v>
          </cell>
          <cell r="I1779">
            <v>14037</v>
          </cell>
          <cell r="J1779">
            <v>14828081.449999999</v>
          </cell>
          <cell r="K1779">
            <v>44616</v>
          </cell>
          <cell r="L1779">
            <v>1785</v>
          </cell>
        </row>
        <row r="1780">
          <cell r="A1780" t="str">
            <v>VETO</v>
          </cell>
          <cell r="B1780" t="str">
            <v>EQ</v>
          </cell>
          <cell r="C1780">
            <v>93</v>
          </cell>
          <cell r="D1780">
            <v>93</v>
          </cell>
          <cell r="E1780">
            <v>78.3</v>
          </cell>
          <cell r="F1780">
            <v>80.75</v>
          </cell>
          <cell r="G1780">
            <v>80</v>
          </cell>
          <cell r="H1780">
            <v>95</v>
          </cell>
          <cell r="I1780">
            <v>289327</v>
          </cell>
          <cell r="J1780">
            <v>24263169.850000001</v>
          </cell>
          <cell r="K1780">
            <v>44616</v>
          </cell>
          <cell r="L1780">
            <v>5016</v>
          </cell>
        </row>
        <row r="1781">
          <cell r="A1781" t="str">
            <v>VGUARD</v>
          </cell>
          <cell r="B1781" t="str">
            <v>EQ</v>
          </cell>
          <cell r="C1781">
            <v>196.4</v>
          </cell>
          <cell r="D1781">
            <v>196.4</v>
          </cell>
          <cell r="E1781">
            <v>181</v>
          </cell>
          <cell r="F1781">
            <v>183.15</v>
          </cell>
          <cell r="G1781">
            <v>182.3</v>
          </cell>
          <cell r="H1781">
            <v>196.85</v>
          </cell>
          <cell r="I1781">
            <v>1201534</v>
          </cell>
          <cell r="J1781">
            <v>224255007.30000001</v>
          </cell>
          <cell r="K1781">
            <v>44616</v>
          </cell>
          <cell r="L1781">
            <v>32714</v>
          </cell>
        </row>
        <row r="1782">
          <cell r="A1782" t="str">
            <v>VHL</v>
          </cell>
          <cell r="B1782" t="str">
            <v>EQ</v>
          </cell>
          <cell r="C1782">
            <v>3550</v>
          </cell>
          <cell r="D1782">
            <v>3559.75</v>
          </cell>
          <cell r="E1782">
            <v>3285</v>
          </cell>
          <cell r="F1782">
            <v>3303.95</v>
          </cell>
          <cell r="G1782">
            <v>3300.1</v>
          </cell>
          <cell r="H1782">
            <v>3618.3</v>
          </cell>
          <cell r="I1782">
            <v>2569</v>
          </cell>
          <cell r="J1782">
            <v>8701185.9499999993</v>
          </cell>
          <cell r="K1782">
            <v>44616</v>
          </cell>
          <cell r="L1782">
            <v>590</v>
          </cell>
        </row>
        <row r="1783">
          <cell r="A1783" t="str">
            <v>VIDHIING</v>
          </cell>
          <cell r="B1783" t="str">
            <v>EQ</v>
          </cell>
          <cell r="C1783">
            <v>350.6</v>
          </cell>
          <cell r="D1783">
            <v>361.65</v>
          </cell>
          <cell r="E1783">
            <v>336.1</v>
          </cell>
          <cell r="F1783">
            <v>342.05</v>
          </cell>
          <cell r="G1783">
            <v>340</v>
          </cell>
          <cell r="H1783">
            <v>361.65</v>
          </cell>
          <cell r="I1783">
            <v>68486</v>
          </cell>
          <cell r="J1783">
            <v>23903844.25</v>
          </cell>
          <cell r="K1783">
            <v>44616</v>
          </cell>
          <cell r="L1783">
            <v>3322</v>
          </cell>
        </row>
        <row r="1784">
          <cell r="A1784" t="str">
            <v>VIJAYA</v>
          </cell>
          <cell r="B1784" t="str">
            <v>EQ</v>
          </cell>
          <cell r="C1784">
            <v>401</v>
          </cell>
          <cell r="D1784">
            <v>410.8</v>
          </cell>
          <cell r="E1784">
            <v>373.8</v>
          </cell>
          <cell r="F1784">
            <v>379.15</v>
          </cell>
          <cell r="G1784">
            <v>378.25</v>
          </cell>
          <cell r="H1784">
            <v>415.25</v>
          </cell>
          <cell r="I1784">
            <v>42806</v>
          </cell>
          <cell r="J1784">
            <v>16890526.5</v>
          </cell>
          <cell r="K1784">
            <v>44616</v>
          </cell>
          <cell r="L1784">
            <v>4333</v>
          </cell>
        </row>
        <row r="1785">
          <cell r="A1785" t="str">
            <v>VIJIFIN</v>
          </cell>
          <cell r="B1785" t="str">
            <v>BE</v>
          </cell>
          <cell r="C1785">
            <v>3.8</v>
          </cell>
          <cell r="D1785">
            <v>3.8</v>
          </cell>
          <cell r="E1785">
            <v>3.8</v>
          </cell>
          <cell r="F1785">
            <v>3.8</v>
          </cell>
          <cell r="G1785">
            <v>3.8</v>
          </cell>
          <cell r="H1785">
            <v>3.95</v>
          </cell>
          <cell r="I1785">
            <v>65890</v>
          </cell>
          <cell r="J1785">
            <v>250382</v>
          </cell>
          <cell r="K1785">
            <v>44616</v>
          </cell>
          <cell r="L1785">
            <v>299</v>
          </cell>
        </row>
        <row r="1786">
          <cell r="A1786" t="str">
            <v>VIKASECO</v>
          </cell>
          <cell r="B1786" t="str">
            <v>BE</v>
          </cell>
          <cell r="C1786">
            <v>5.35</v>
          </cell>
          <cell r="D1786">
            <v>5.35</v>
          </cell>
          <cell r="E1786">
            <v>5.35</v>
          </cell>
          <cell r="F1786">
            <v>5.35</v>
          </cell>
          <cell r="G1786">
            <v>5.35</v>
          </cell>
          <cell r="H1786">
            <v>5.6</v>
          </cell>
          <cell r="I1786">
            <v>1891337</v>
          </cell>
          <cell r="J1786">
            <v>10118652.949999999</v>
          </cell>
          <cell r="K1786">
            <v>44616</v>
          </cell>
          <cell r="L1786">
            <v>4537</v>
          </cell>
        </row>
        <row r="1787">
          <cell r="A1787" t="str">
            <v>VIKASLIFE</v>
          </cell>
          <cell r="B1787" t="str">
            <v>BE</v>
          </cell>
          <cell r="C1787">
            <v>5.0999999999999996</v>
          </cell>
          <cell r="D1787">
            <v>5.15</v>
          </cell>
          <cell r="E1787">
            <v>5</v>
          </cell>
          <cell r="F1787">
            <v>5</v>
          </cell>
          <cell r="G1787">
            <v>5</v>
          </cell>
          <cell r="H1787">
            <v>5.25</v>
          </cell>
          <cell r="I1787">
            <v>8167477</v>
          </cell>
          <cell r="J1787">
            <v>41023326.850000001</v>
          </cell>
          <cell r="K1787">
            <v>44616</v>
          </cell>
          <cell r="L1787">
            <v>12754</v>
          </cell>
        </row>
        <row r="1788">
          <cell r="A1788" t="str">
            <v>VIKASPROP</v>
          </cell>
          <cell r="B1788" t="str">
            <v>BE</v>
          </cell>
          <cell r="C1788">
            <v>2.0499999999999998</v>
          </cell>
          <cell r="D1788">
            <v>2.1</v>
          </cell>
          <cell r="E1788">
            <v>2.0499999999999998</v>
          </cell>
          <cell r="F1788">
            <v>2.0499999999999998</v>
          </cell>
          <cell r="G1788">
            <v>2.0499999999999998</v>
          </cell>
          <cell r="H1788">
            <v>2.15</v>
          </cell>
          <cell r="I1788">
            <v>650294</v>
          </cell>
          <cell r="J1788">
            <v>1333432.05</v>
          </cell>
          <cell r="K1788">
            <v>44616</v>
          </cell>
          <cell r="L1788">
            <v>1226</v>
          </cell>
        </row>
        <row r="1789">
          <cell r="A1789" t="str">
            <v>VIKASWSP</v>
          </cell>
          <cell r="B1789" t="str">
            <v>BE</v>
          </cell>
          <cell r="C1789">
            <v>3.45</v>
          </cell>
          <cell r="D1789">
            <v>3.6</v>
          </cell>
          <cell r="E1789">
            <v>3.45</v>
          </cell>
          <cell r="F1789">
            <v>3.45</v>
          </cell>
          <cell r="G1789">
            <v>3.45</v>
          </cell>
          <cell r="H1789">
            <v>3.6</v>
          </cell>
          <cell r="I1789">
            <v>537526</v>
          </cell>
          <cell r="J1789">
            <v>1856726.65</v>
          </cell>
          <cell r="K1789">
            <v>44616</v>
          </cell>
          <cell r="L1789">
            <v>587</v>
          </cell>
        </row>
        <row r="1790">
          <cell r="A1790" t="str">
            <v>VIMTALABS</v>
          </cell>
          <cell r="B1790" t="str">
            <v>EQ</v>
          </cell>
          <cell r="C1790">
            <v>331.5</v>
          </cell>
          <cell r="D1790">
            <v>331.5</v>
          </cell>
          <cell r="E1790">
            <v>314.8</v>
          </cell>
          <cell r="F1790">
            <v>316.95</v>
          </cell>
          <cell r="G1790">
            <v>320</v>
          </cell>
          <cell r="H1790">
            <v>337.35</v>
          </cell>
          <cell r="I1790">
            <v>81677</v>
          </cell>
          <cell r="J1790">
            <v>26545953.100000001</v>
          </cell>
          <cell r="K1790">
            <v>44616</v>
          </cell>
          <cell r="L1790">
            <v>4245</v>
          </cell>
        </row>
        <row r="1791">
          <cell r="A1791" t="str">
            <v>VINATIORGA</v>
          </cell>
          <cell r="B1791" t="str">
            <v>EQ</v>
          </cell>
          <cell r="C1791">
            <v>1740.1</v>
          </cell>
          <cell r="D1791">
            <v>1779.4</v>
          </cell>
          <cell r="E1791">
            <v>1674.2</v>
          </cell>
          <cell r="F1791">
            <v>1699.95</v>
          </cell>
          <cell r="G1791">
            <v>1702</v>
          </cell>
          <cell r="H1791">
            <v>1797.8</v>
          </cell>
          <cell r="I1791">
            <v>74405</v>
          </cell>
          <cell r="J1791">
            <v>128181514.09999999</v>
          </cell>
          <cell r="K1791">
            <v>44616</v>
          </cell>
          <cell r="L1791">
            <v>13028</v>
          </cell>
        </row>
        <row r="1792">
          <cell r="A1792" t="str">
            <v>VINDHYATEL</v>
          </cell>
          <cell r="B1792" t="str">
            <v>EQ</v>
          </cell>
          <cell r="C1792">
            <v>1102</v>
          </cell>
          <cell r="D1792">
            <v>1108.75</v>
          </cell>
          <cell r="E1792">
            <v>1038.7</v>
          </cell>
          <cell r="F1792">
            <v>1047.75</v>
          </cell>
          <cell r="G1792">
            <v>1049.75</v>
          </cell>
          <cell r="H1792">
            <v>1121.45</v>
          </cell>
          <cell r="I1792">
            <v>22838</v>
          </cell>
          <cell r="J1792">
            <v>24646038.600000001</v>
          </cell>
          <cell r="K1792">
            <v>44616</v>
          </cell>
          <cell r="L1792">
            <v>3389</v>
          </cell>
        </row>
        <row r="1793">
          <cell r="A1793" t="str">
            <v>VINEETLAB</v>
          </cell>
          <cell r="B1793" t="str">
            <v>EQ</v>
          </cell>
          <cell r="C1793">
            <v>62</v>
          </cell>
          <cell r="D1793">
            <v>62</v>
          </cell>
          <cell r="E1793">
            <v>51.65</v>
          </cell>
          <cell r="F1793">
            <v>53.55</v>
          </cell>
          <cell r="G1793">
            <v>53.1</v>
          </cell>
          <cell r="H1793">
            <v>62.1</v>
          </cell>
          <cell r="I1793">
            <v>44410</v>
          </cell>
          <cell r="J1793">
            <v>2516078</v>
          </cell>
          <cell r="K1793">
            <v>44616</v>
          </cell>
          <cell r="L1793">
            <v>837</v>
          </cell>
        </row>
        <row r="1794">
          <cell r="A1794" t="str">
            <v>VINYLINDIA</v>
          </cell>
          <cell r="B1794" t="str">
            <v>EQ</v>
          </cell>
          <cell r="C1794">
            <v>230.1</v>
          </cell>
          <cell r="D1794">
            <v>234.05</v>
          </cell>
          <cell r="E1794">
            <v>218.8</v>
          </cell>
          <cell r="F1794">
            <v>221.7</v>
          </cell>
          <cell r="G1794">
            <v>222.1</v>
          </cell>
          <cell r="H1794">
            <v>243.7</v>
          </cell>
          <cell r="I1794">
            <v>143989</v>
          </cell>
          <cell r="J1794">
            <v>32709960.050000001</v>
          </cell>
          <cell r="K1794">
            <v>44616</v>
          </cell>
          <cell r="L1794">
            <v>9210</v>
          </cell>
        </row>
        <row r="1795">
          <cell r="A1795" t="str">
            <v>VIPCLOTHNG</v>
          </cell>
          <cell r="B1795" t="str">
            <v>BE</v>
          </cell>
          <cell r="C1795">
            <v>21.55</v>
          </cell>
          <cell r="D1795">
            <v>22</v>
          </cell>
          <cell r="E1795">
            <v>21.55</v>
          </cell>
          <cell r="F1795">
            <v>21.55</v>
          </cell>
          <cell r="G1795">
            <v>21.55</v>
          </cell>
          <cell r="H1795">
            <v>22.65</v>
          </cell>
          <cell r="I1795">
            <v>123631</v>
          </cell>
          <cell r="J1795">
            <v>2667264.4500000002</v>
          </cell>
          <cell r="K1795">
            <v>44616</v>
          </cell>
          <cell r="L1795">
            <v>433</v>
          </cell>
        </row>
        <row r="1796">
          <cell r="A1796" t="str">
            <v>VIPIND</v>
          </cell>
          <cell r="B1796" t="str">
            <v>EQ</v>
          </cell>
          <cell r="C1796">
            <v>634</v>
          </cell>
          <cell r="D1796">
            <v>652.9</v>
          </cell>
          <cell r="E1796">
            <v>610.85</v>
          </cell>
          <cell r="F1796">
            <v>617.70000000000005</v>
          </cell>
          <cell r="G1796">
            <v>617</v>
          </cell>
          <cell r="H1796">
            <v>654.25</v>
          </cell>
          <cell r="I1796">
            <v>628383</v>
          </cell>
          <cell r="J1796">
            <v>399409568.39999998</v>
          </cell>
          <cell r="K1796">
            <v>44616</v>
          </cell>
          <cell r="L1796">
            <v>27377</v>
          </cell>
        </row>
        <row r="1797">
          <cell r="A1797" t="str">
            <v>VIPULLTD</v>
          </cell>
          <cell r="B1797" t="str">
            <v>EQ</v>
          </cell>
          <cell r="C1797">
            <v>19.399999999999999</v>
          </cell>
          <cell r="D1797">
            <v>19.399999999999999</v>
          </cell>
          <cell r="E1797">
            <v>17.100000000000001</v>
          </cell>
          <cell r="F1797">
            <v>17.100000000000001</v>
          </cell>
          <cell r="G1797">
            <v>17.100000000000001</v>
          </cell>
          <cell r="H1797">
            <v>19</v>
          </cell>
          <cell r="I1797">
            <v>108447</v>
          </cell>
          <cell r="J1797">
            <v>1871334.35</v>
          </cell>
          <cell r="K1797">
            <v>44616</v>
          </cell>
          <cell r="L1797">
            <v>325</v>
          </cell>
        </row>
        <row r="1798">
          <cell r="A1798" t="str">
            <v>VISAKAIND</v>
          </cell>
          <cell r="B1798" t="str">
            <v>EQ</v>
          </cell>
          <cell r="C1798">
            <v>584</v>
          </cell>
          <cell r="D1798">
            <v>584.95000000000005</v>
          </cell>
          <cell r="E1798">
            <v>534.04999999999995</v>
          </cell>
          <cell r="F1798">
            <v>539.4</v>
          </cell>
          <cell r="G1798">
            <v>535.5</v>
          </cell>
          <cell r="H1798">
            <v>598.79999999999995</v>
          </cell>
          <cell r="I1798">
            <v>106728</v>
          </cell>
          <cell r="J1798">
            <v>59657711.25</v>
          </cell>
          <cell r="K1798">
            <v>44616</v>
          </cell>
          <cell r="L1798">
            <v>6732</v>
          </cell>
        </row>
        <row r="1799">
          <cell r="A1799" t="str">
            <v>VISASTEEL</v>
          </cell>
          <cell r="B1799" t="str">
            <v>EQ</v>
          </cell>
          <cell r="C1799">
            <v>13.8</v>
          </cell>
          <cell r="D1799">
            <v>13.8</v>
          </cell>
          <cell r="E1799">
            <v>13.35</v>
          </cell>
          <cell r="F1799">
            <v>13.35</v>
          </cell>
          <cell r="G1799">
            <v>13.35</v>
          </cell>
          <cell r="H1799">
            <v>14.05</v>
          </cell>
          <cell r="I1799">
            <v>27514</v>
          </cell>
          <cell r="J1799">
            <v>369294.25</v>
          </cell>
          <cell r="K1799">
            <v>44616</v>
          </cell>
          <cell r="L1799">
            <v>443</v>
          </cell>
        </row>
        <row r="1800">
          <cell r="A1800" t="str">
            <v>VISESHINFO</v>
          </cell>
          <cell r="B1800" t="str">
            <v>BE</v>
          </cell>
          <cell r="C1800">
            <v>1.3</v>
          </cell>
          <cell r="D1800">
            <v>1.3</v>
          </cell>
          <cell r="E1800">
            <v>1.3</v>
          </cell>
          <cell r="F1800">
            <v>1.3</v>
          </cell>
          <cell r="G1800">
            <v>1.3</v>
          </cell>
          <cell r="H1800">
            <v>1.35</v>
          </cell>
          <cell r="I1800">
            <v>8068764</v>
          </cell>
          <cell r="J1800">
            <v>10489393.199999999</v>
          </cell>
          <cell r="K1800">
            <v>44616</v>
          </cell>
          <cell r="L1800">
            <v>12398</v>
          </cell>
        </row>
        <row r="1801">
          <cell r="A1801" t="str">
            <v>VISHAL</v>
          </cell>
          <cell r="B1801" t="str">
            <v>EQ</v>
          </cell>
          <cell r="C1801">
            <v>115.5</v>
          </cell>
          <cell r="D1801">
            <v>115.5</v>
          </cell>
          <cell r="E1801">
            <v>103.85</v>
          </cell>
          <cell r="F1801">
            <v>103.85</v>
          </cell>
          <cell r="G1801">
            <v>103.85</v>
          </cell>
          <cell r="H1801">
            <v>115.35</v>
          </cell>
          <cell r="I1801">
            <v>901227</v>
          </cell>
          <cell r="J1801">
            <v>94255530.450000003</v>
          </cell>
          <cell r="K1801">
            <v>44616</v>
          </cell>
          <cell r="L1801">
            <v>3535</v>
          </cell>
        </row>
        <row r="1802">
          <cell r="A1802" t="str">
            <v>VISHNU</v>
          </cell>
          <cell r="B1802" t="str">
            <v>BE</v>
          </cell>
          <cell r="C1802">
            <v>1250</v>
          </cell>
          <cell r="D1802">
            <v>1250</v>
          </cell>
          <cell r="E1802">
            <v>1235</v>
          </cell>
          <cell r="F1802">
            <v>1235</v>
          </cell>
          <cell r="G1802">
            <v>1235</v>
          </cell>
          <cell r="H1802">
            <v>1299.95</v>
          </cell>
          <cell r="I1802">
            <v>10199</v>
          </cell>
          <cell r="J1802">
            <v>12631523.300000001</v>
          </cell>
          <cell r="K1802">
            <v>44616</v>
          </cell>
          <cell r="L1802">
            <v>400</v>
          </cell>
        </row>
        <row r="1803">
          <cell r="A1803" t="str">
            <v>VISHWARAJ</v>
          </cell>
          <cell r="B1803" t="str">
            <v>EQ</v>
          </cell>
          <cell r="C1803">
            <v>20.3</v>
          </cell>
          <cell r="D1803">
            <v>21</v>
          </cell>
          <cell r="E1803">
            <v>19.399999999999999</v>
          </cell>
          <cell r="F1803">
            <v>19.649999999999999</v>
          </cell>
          <cell r="G1803">
            <v>19.600000000000001</v>
          </cell>
          <cell r="H1803">
            <v>21.55</v>
          </cell>
          <cell r="I1803">
            <v>3014363</v>
          </cell>
          <cell r="J1803">
            <v>60813552.549999997</v>
          </cell>
          <cell r="K1803">
            <v>44616</v>
          </cell>
          <cell r="L1803">
            <v>8476</v>
          </cell>
        </row>
        <row r="1804">
          <cell r="A1804" t="str">
            <v>VIVIDHA</v>
          </cell>
          <cell r="B1804" t="str">
            <v>BE</v>
          </cell>
          <cell r="C1804">
            <v>1.7</v>
          </cell>
          <cell r="D1804">
            <v>1.7</v>
          </cell>
          <cell r="E1804">
            <v>1.7</v>
          </cell>
          <cell r="F1804">
            <v>1.7</v>
          </cell>
          <cell r="G1804">
            <v>1.7</v>
          </cell>
          <cell r="H1804">
            <v>1.75</v>
          </cell>
          <cell r="I1804">
            <v>335988</v>
          </cell>
          <cell r="J1804">
            <v>571179.6</v>
          </cell>
          <cell r="K1804">
            <v>44616</v>
          </cell>
          <cell r="L1804">
            <v>948</v>
          </cell>
        </row>
        <row r="1805">
          <cell r="A1805" t="str">
            <v>VIVIMEDLAB</v>
          </cell>
          <cell r="B1805" t="str">
            <v>EQ</v>
          </cell>
          <cell r="C1805">
            <v>17.2</v>
          </cell>
          <cell r="D1805">
            <v>18.25</v>
          </cell>
          <cell r="E1805">
            <v>15.8</v>
          </cell>
          <cell r="F1805">
            <v>16.2</v>
          </cell>
          <cell r="G1805">
            <v>16.2</v>
          </cell>
          <cell r="H1805">
            <v>18.7</v>
          </cell>
          <cell r="I1805">
            <v>643497</v>
          </cell>
          <cell r="J1805">
            <v>10755232.050000001</v>
          </cell>
          <cell r="K1805">
            <v>44616</v>
          </cell>
          <cell r="L1805">
            <v>3064</v>
          </cell>
        </row>
        <row r="1806">
          <cell r="A1806" t="str">
            <v>VLSFINANCE</v>
          </cell>
          <cell r="B1806" t="str">
            <v>EQ</v>
          </cell>
          <cell r="C1806">
            <v>164</v>
          </cell>
          <cell r="D1806">
            <v>166.95</v>
          </cell>
          <cell r="E1806">
            <v>153.05000000000001</v>
          </cell>
          <cell r="F1806">
            <v>153.4</v>
          </cell>
          <cell r="G1806">
            <v>154</v>
          </cell>
          <cell r="H1806">
            <v>170.05</v>
          </cell>
          <cell r="I1806">
            <v>84503</v>
          </cell>
          <cell r="J1806">
            <v>13330445.9</v>
          </cell>
          <cell r="K1806">
            <v>44616</v>
          </cell>
          <cell r="L1806">
            <v>2082</v>
          </cell>
        </row>
        <row r="1807">
          <cell r="A1807" t="str">
            <v>VMART</v>
          </cell>
          <cell r="B1807" t="str">
            <v>EQ</v>
          </cell>
          <cell r="C1807">
            <v>3330</v>
          </cell>
          <cell r="D1807">
            <v>3405.8</v>
          </cell>
          <cell r="E1807">
            <v>3200</v>
          </cell>
          <cell r="F1807">
            <v>3306.75</v>
          </cell>
          <cell r="G1807">
            <v>3305</v>
          </cell>
          <cell r="H1807">
            <v>3396.9</v>
          </cell>
          <cell r="I1807">
            <v>21134</v>
          </cell>
          <cell r="J1807">
            <v>69847180.599999994</v>
          </cell>
          <cell r="K1807">
            <v>44616</v>
          </cell>
          <cell r="L1807">
            <v>12781</v>
          </cell>
        </row>
        <row r="1808">
          <cell r="A1808" t="str">
            <v>VOLTAMP</v>
          </cell>
          <cell r="B1808" t="str">
            <v>EQ</v>
          </cell>
          <cell r="C1808">
            <v>1860.3</v>
          </cell>
          <cell r="D1808">
            <v>1897.65</v>
          </cell>
          <cell r="E1808">
            <v>1847.65</v>
          </cell>
          <cell r="F1808">
            <v>1870.65</v>
          </cell>
          <cell r="G1808">
            <v>1881.5</v>
          </cell>
          <cell r="H1808">
            <v>1930.35</v>
          </cell>
          <cell r="I1808">
            <v>15680</v>
          </cell>
          <cell r="J1808">
            <v>29311157</v>
          </cell>
          <cell r="K1808">
            <v>44616</v>
          </cell>
          <cell r="L1808">
            <v>2260</v>
          </cell>
        </row>
        <row r="1809">
          <cell r="A1809" t="str">
            <v>VOLTAS</v>
          </cell>
          <cell r="B1809" t="str">
            <v>EQ</v>
          </cell>
          <cell r="C1809">
            <v>1209.05</v>
          </cell>
          <cell r="D1809">
            <v>1224.95</v>
          </cell>
          <cell r="E1809">
            <v>1182</v>
          </cell>
          <cell r="F1809">
            <v>1196.9000000000001</v>
          </cell>
          <cell r="G1809">
            <v>1203.5</v>
          </cell>
          <cell r="H1809">
            <v>1238.95</v>
          </cell>
          <cell r="I1809">
            <v>1490663</v>
          </cell>
          <cell r="J1809">
            <v>1793242798.8499999</v>
          </cell>
          <cell r="K1809">
            <v>44616</v>
          </cell>
          <cell r="L1809">
            <v>68816</v>
          </cell>
        </row>
        <row r="1810">
          <cell r="A1810" t="str">
            <v>VRLLOG</v>
          </cell>
          <cell r="B1810" t="str">
            <v>EQ</v>
          </cell>
          <cell r="C1810">
            <v>432.3</v>
          </cell>
          <cell r="D1810">
            <v>447</v>
          </cell>
          <cell r="E1810">
            <v>405</v>
          </cell>
          <cell r="F1810">
            <v>416.9</v>
          </cell>
          <cell r="G1810">
            <v>407</v>
          </cell>
          <cell r="H1810">
            <v>454.2</v>
          </cell>
          <cell r="I1810">
            <v>211558</v>
          </cell>
          <cell r="J1810">
            <v>91317847.599999994</v>
          </cell>
          <cell r="K1810">
            <v>44616</v>
          </cell>
          <cell r="L1810">
            <v>12724</v>
          </cell>
        </row>
        <row r="1811">
          <cell r="A1811" t="str">
            <v>VSSL</v>
          </cell>
          <cell r="B1811" t="str">
            <v>EQ</v>
          </cell>
          <cell r="C1811">
            <v>230</v>
          </cell>
          <cell r="D1811">
            <v>240.2</v>
          </cell>
          <cell r="E1811">
            <v>225</v>
          </cell>
          <cell r="F1811">
            <v>228.1</v>
          </cell>
          <cell r="G1811">
            <v>226.1</v>
          </cell>
          <cell r="H1811">
            <v>234.8</v>
          </cell>
          <cell r="I1811">
            <v>130602</v>
          </cell>
          <cell r="J1811">
            <v>30191926.5</v>
          </cell>
          <cell r="K1811">
            <v>44616</v>
          </cell>
          <cell r="L1811">
            <v>4990</v>
          </cell>
        </row>
        <row r="1812">
          <cell r="A1812" t="str">
            <v>VSTIND</v>
          </cell>
          <cell r="B1812" t="str">
            <v>EQ</v>
          </cell>
          <cell r="C1812">
            <v>2940</v>
          </cell>
          <cell r="D1812">
            <v>2973.7</v>
          </cell>
          <cell r="E1812">
            <v>2850.15</v>
          </cell>
          <cell r="F1812">
            <v>2887.25</v>
          </cell>
          <cell r="G1812">
            <v>2890</v>
          </cell>
          <cell r="H1812">
            <v>2990.4</v>
          </cell>
          <cell r="I1812">
            <v>6746</v>
          </cell>
          <cell r="J1812">
            <v>19643605.75</v>
          </cell>
          <cell r="K1812">
            <v>44616</v>
          </cell>
          <cell r="L1812">
            <v>2058</v>
          </cell>
        </row>
        <row r="1813">
          <cell r="A1813" t="str">
            <v>VSTTILLERS</v>
          </cell>
          <cell r="B1813" t="str">
            <v>EQ</v>
          </cell>
          <cell r="C1813">
            <v>2445</v>
          </cell>
          <cell r="D1813">
            <v>2547.6999999999998</v>
          </cell>
          <cell r="E1813">
            <v>2420</v>
          </cell>
          <cell r="F1813">
            <v>2510.3000000000002</v>
          </cell>
          <cell r="G1813">
            <v>2505</v>
          </cell>
          <cell r="H1813">
            <v>2548.4499999999998</v>
          </cell>
          <cell r="I1813">
            <v>10959</v>
          </cell>
          <cell r="J1813">
            <v>27302045.300000001</v>
          </cell>
          <cell r="K1813">
            <v>44616</v>
          </cell>
          <cell r="L1813">
            <v>2602</v>
          </cell>
        </row>
        <row r="1814">
          <cell r="A1814" t="str">
            <v>VTL</v>
          </cell>
          <cell r="B1814" t="str">
            <v>EQ</v>
          </cell>
          <cell r="C1814">
            <v>2548.9</v>
          </cell>
          <cell r="D1814">
            <v>2548.9</v>
          </cell>
          <cell r="E1814">
            <v>2433</v>
          </cell>
          <cell r="F1814">
            <v>2449.15</v>
          </cell>
          <cell r="G1814">
            <v>2450</v>
          </cell>
          <cell r="H1814">
            <v>2586.65</v>
          </cell>
          <cell r="I1814">
            <v>177075</v>
          </cell>
          <cell r="J1814">
            <v>443314196.60000002</v>
          </cell>
          <cell r="K1814">
            <v>44616</v>
          </cell>
          <cell r="L1814">
            <v>25540</v>
          </cell>
        </row>
        <row r="1815">
          <cell r="A1815" t="str">
            <v>WABAG</v>
          </cell>
          <cell r="B1815" t="str">
            <v>EQ</v>
          </cell>
          <cell r="C1815">
            <v>294.64999999999998</v>
          </cell>
          <cell r="D1815">
            <v>297</v>
          </cell>
          <cell r="E1815">
            <v>282.05</v>
          </cell>
          <cell r="F1815">
            <v>283.8</v>
          </cell>
          <cell r="G1815">
            <v>282.95</v>
          </cell>
          <cell r="H1815">
            <v>305.2</v>
          </cell>
          <cell r="I1815">
            <v>448320</v>
          </cell>
          <cell r="J1815">
            <v>130143341.40000001</v>
          </cell>
          <cell r="K1815">
            <v>44616</v>
          </cell>
          <cell r="L1815">
            <v>15434</v>
          </cell>
        </row>
        <row r="1816">
          <cell r="A1816" t="str">
            <v>WABCOINDIA</v>
          </cell>
          <cell r="B1816" t="str">
            <v>EQ</v>
          </cell>
          <cell r="C1816">
            <v>7754.95</v>
          </cell>
          <cell r="D1816">
            <v>7974.5</v>
          </cell>
          <cell r="E1816">
            <v>7458.3</v>
          </cell>
          <cell r="F1816">
            <v>7496.5</v>
          </cell>
          <cell r="G1816">
            <v>7465.05</v>
          </cell>
          <cell r="H1816">
            <v>7796.9</v>
          </cell>
          <cell r="I1816">
            <v>6654</v>
          </cell>
          <cell r="J1816">
            <v>51340648.649999999</v>
          </cell>
          <cell r="K1816">
            <v>44616</v>
          </cell>
          <cell r="L1816">
            <v>2664</v>
          </cell>
        </row>
        <row r="1817">
          <cell r="A1817" t="str">
            <v>WALCHANNAG</v>
          </cell>
          <cell r="B1817" t="str">
            <v>EQ</v>
          </cell>
          <cell r="C1817">
            <v>51.5</v>
          </cell>
          <cell r="D1817">
            <v>52</v>
          </cell>
          <cell r="E1817">
            <v>44</v>
          </cell>
          <cell r="F1817">
            <v>45.55</v>
          </cell>
          <cell r="G1817">
            <v>45.55</v>
          </cell>
          <cell r="H1817">
            <v>52.85</v>
          </cell>
          <cell r="I1817">
            <v>578073</v>
          </cell>
          <cell r="J1817">
            <v>27291915.199999999</v>
          </cell>
          <cell r="K1817">
            <v>44616</v>
          </cell>
          <cell r="L1817">
            <v>5116</v>
          </cell>
        </row>
        <row r="1818">
          <cell r="A1818" t="str">
            <v>WANBURY</v>
          </cell>
          <cell r="B1818" t="str">
            <v>BE</v>
          </cell>
          <cell r="C1818">
            <v>86</v>
          </cell>
          <cell r="D1818">
            <v>86</v>
          </cell>
          <cell r="E1818">
            <v>82.45</v>
          </cell>
          <cell r="F1818">
            <v>83.15</v>
          </cell>
          <cell r="G1818">
            <v>83.3</v>
          </cell>
          <cell r="H1818">
            <v>86.75</v>
          </cell>
          <cell r="I1818">
            <v>58031</v>
          </cell>
          <cell r="J1818">
            <v>4845552.25</v>
          </cell>
          <cell r="K1818">
            <v>44616</v>
          </cell>
          <cell r="L1818">
            <v>105</v>
          </cell>
        </row>
        <row r="1819">
          <cell r="A1819" t="str">
            <v>WATERBASE</v>
          </cell>
          <cell r="B1819" t="str">
            <v>EQ</v>
          </cell>
          <cell r="C1819">
            <v>90.95</v>
          </cell>
          <cell r="D1819">
            <v>90.95</v>
          </cell>
          <cell r="E1819">
            <v>81.5</v>
          </cell>
          <cell r="F1819">
            <v>82.65</v>
          </cell>
          <cell r="G1819">
            <v>82</v>
          </cell>
          <cell r="H1819">
            <v>92.3</v>
          </cell>
          <cell r="I1819">
            <v>111963</v>
          </cell>
          <cell r="J1819">
            <v>9557985.8499999996</v>
          </cell>
          <cell r="K1819">
            <v>44616</v>
          </cell>
          <cell r="L1819">
            <v>3048</v>
          </cell>
        </row>
        <row r="1820">
          <cell r="A1820" t="str">
            <v>WEALTH</v>
          </cell>
          <cell r="B1820" t="str">
            <v>BE</v>
          </cell>
          <cell r="C1820">
            <v>242.4</v>
          </cell>
          <cell r="D1820">
            <v>267.89999999999998</v>
          </cell>
          <cell r="E1820">
            <v>242.4</v>
          </cell>
          <cell r="F1820">
            <v>242.4</v>
          </cell>
          <cell r="G1820">
            <v>242.4</v>
          </cell>
          <cell r="H1820">
            <v>255.15</v>
          </cell>
          <cell r="I1820">
            <v>2412</v>
          </cell>
          <cell r="J1820">
            <v>587239.30000000005</v>
          </cell>
          <cell r="K1820">
            <v>44616</v>
          </cell>
          <cell r="L1820">
            <v>14</v>
          </cell>
        </row>
        <row r="1821">
          <cell r="A1821" t="str">
            <v>WEBELSOLAR</v>
          </cell>
          <cell r="B1821" t="str">
            <v>EQ</v>
          </cell>
          <cell r="C1821">
            <v>88.7</v>
          </cell>
          <cell r="D1821">
            <v>90.75</v>
          </cell>
          <cell r="E1821">
            <v>88.7</v>
          </cell>
          <cell r="F1821">
            <v>88.7</v>
          </cell>
          <cell r="G1821">
            <v>88.7</v>
          </cell>
          <cell r="H1821">
            <v>93.35</v>
          </cell>
          <cell r="I1821">
            <v>220209</v>
          </cell>
          <cell r="J1821">
            <v>19595338.050000001</v>
          </cell>
          <cell r="K1821">
            <v>44616</v>
          </cell>
          <cell r="L1821">
            <v>2617</v>
          </cell>
        </row>
        <row r="1822">
          <cell r="A1822" t="str">
            <v>WEIZMANIND</v>
          </cell>
          <cell r="B1822" t="str">
            <v>EQ</v>
          </cell>
          <cell r="C1822">
            <v>62</v>
          </cell>
          <cell r="D1822">
            <v>62</v>
          </cell>
          <cell r="E1822">
            <v>58.95</v>
          </cell>
          <cell r="F1822">
            <v>58.95</v>
          </cell>
          <cell r="G1822">
            <v>58.95</v>
          </cell>
          <cell r="H1822">
            <v>62.05</v>
          </cell>
          <cell r="I1822">
            <v>18403</v>
          </cell>
          <cell r="J1822">
            <v>1091513.25</v>
          </cell>
          <cell r="K1822">
            <v>44616</v>
          </cell>
          <cell r="L1822">
            <v>1273</v>
          </cell>
        </row>
        <row r="1823">
          <cell r="A1823" t="str">
            <v>WELCORP</v>
          </cell>
          <cell r="B1823" t="str">
            <v>EQ</v>
          </cell>
          <cell r="C1823">
            <v>142</v>
          </cell>
          <cell r="D1823">
            <v>143.9</v>
          </cell>
          <cell r="E1823">
            <v>136.05000000000001</v>
          </cell>
          <cell r="F1823">
            <v>137.19999999999999</v>
          </cell>
          <cell r="G1823">
            <v>136.94999999999999</v>
          </cell>
          <cell r="H1823">
            <v>147</v>
          </cell>
          <cell r="I1823">
            <v>767653</v>
          </cell>
          <cell r="J1823">
            <v>107339629.5</v>
          </cell>
          <cell r="K1823">
            <v>44616</v>
          </cell>
          <cell r="L1823">
            <v>7992</v>
          </cell>
        </row>
        <row r="1824">
          <cell r="A1824" t="str">
            <v>WELENT</v>
          </cell>
          <cell r="B1824" t="str">
            <v>EQ</v>
          </cell>
          <cell r="C1824">
            <v>78.400000000000006</v>
          </cell>
          <cell r="D1824">
            <v>84.8</v>
          </cell>
          <cell r="E1824">
            <v>75.599999999999994</v>
          </cell>
          <cell r="F1824">
            <v>76.8</v>
          </cell>
          <cell r="G1824">
            <v>78.7</v>
          </cell>
          <cell r="H1824">
            <v>85.85</v>
          </cell>
          <cell r="I1824">
            <v>331528</v>
          </cell>
          <cell r="J1824">
            <v>26243404.449999999</v>
          </cell>
          <cell r="K1824">
            <v>44616</v>
          </cell>
          <cell r="L1824">
            <v>7083</v>
          </cell>
        </row>
        <row r="1825">
          <cell r="A1825" t="str">
            <v>WELINV</v>
          </cell>
          <cell r="B1825" t="str">
            <v>EQ</v>
          </cell>
          <cell r="C1825">
            <v>286.64999999999998</v>
          </cell>
          <cell r="D1825">
            <v>294</v>
          </cell>
          <cell r="E1825">
            <v>253.15</v>
          </cell>
          <cell r="F1825">
            <v>259.89999999999998</v>
          </cell>
          <cell r="G1825">
            <v>254</v>
          </cell>
          <cell r="H1825">
            <v>286.14999999999998</v>
          </cell>
          <cell r="I1825">
            <v>6120</v>
          </cell>
          <cell r="J1825">
            <v>1695412.9</v>
          </cell>
          <cell r="K1825">
            <v>44616</v>
          </cell>
          <cell r="L1825">
            <v>376</v>
          </cell>
        </row>
        <row r="1826">
          <cell r="A1826" t="str">
            <v>WELSPUNIND</v>
          </cell>
          <cell r="B1826" t="str">
            <v>EQ</v>
          </cell>
          <cell r="C1826">
            <v>109</v>
          </cell>
          <cell r="D1826">
            <v>109</v>
          </cell>
          <cell r="E1826">
            <v>100.55</v>
          </cell>
          <cell r="F1826">
            <v>102.2</v>
          </cell>
          <cell r="G1826">
            <v>102.45</v>
          </cell>
          <cell r="H1826">
            <v>112.3</v>
          </cell>
          <cell r="I1826">
            <v>1504768</v>
          </cell>
          <cell r="J1826">
            <v>158337392.5</v>
          </cell>
          <cell r="K1826">
            <v>44616</v>
          </cell>
          <cell r="L1826">
            <v>20796</v>
          </cell>
        </row>
        <row r="1827">
          <cell r="A1827" t="str">
            <v>WENDT</v>
          </cell>
          <cell r="B1827" t="str">
            <v>EQ</v>
          </cell>
          <cell r="C1827">
            <v>4876</v>
          </cell>
          <cell r="D1827">
            <v>4953.95</v>
          </cell>
          <cell r="E1827">
            <v>4746.2</v>
          </cell>
          <cell r="F1827">
            <v>4778.3500000000004</v>
          </cell>
          <cell r="G1827">
            <v>4840</v>
          </cell>
          <cell r="H1827">
            <v>4953.95</v>
          </cell>
          <cell r="I1827">
            <v>388</v>
          </cell>
          <cell r="J1827">
            <v>1861256</v>
          </cell>
          <cell r="K1827">
            <v>44616</v>
          </cell>
          <cell r="L1827">
            <v>180</v>
          </cell>
        </row>
        <row r="1828">
          <cell r="A1828" t="str">
            <v>WESTLIFE</v>
          </cell>
          <cell r="B1828" t="str">
            <v>EQ</v>
          </cell>
          <cell r="C1828">
            <v>467.95</v>
          </cell>
          <cell r="D1828">
            <v>472</v>
          </cell>
          <cell r="E1828">
            <v>450.35</v>
          </cell>
          <cell r="F1828">
            <v>461.35</v>
          </cell>
          <cell r="G1828">
            <v>464</v>
          </cell>
          <cell r="H1828">
            <v>473.05</v>
          </cell>
          <cell r="I1828">
            <v>159562</v>
          </cell>
          <cell r="J1828">
            <v>73779361.450000003</v>
          </cell>
          <cell r="K1828">
            <v>44616</v>
          </cell>
          <cell r="L1828">
            <v>9256</v>
          </cell>
        </row>
        <row r="1829">
          <cell r="A1829" t="str">
            <v>WFL</v>
          </cell>
          <cell r="B1829" t="str">
            <v>BE</v>
          </cell>
          <cell r="C1829">
            <v>174.8</v>
          </cell>
          <cell r="D1829">
            <v>190.5</v>
          </cell>
          <cell r="E1829">
            <v>174.8</v>
          </cell>
          <cell r="F1829">
            <v>174.8</v>
          </cell>
          <cell r="G1829">
            <v>174.8</v>
          </cell>
          <cell r="H1829">
            <v>184</v>
          </cell>
          <cell r="I1829">
            <v>881</v>
          </cell>
          <cell r="J1829">
            <v>154871.5</v>
          </cell>
          <cell r="K1829">
            <v>44616</v>
          </cell>
          <cell r="L1829">
            <v>17</v>
          </cell>
        </row>
        <row r="1830">
          <cell r="A1830" t="str">
            <v>WHEELS</v>
          </cell>
          <cell r="B1830" t="str">
            <v>EQ</v>
          </cell>
          <cell r="C1830">
            <v>611</v>
          </cell>
          <cell r="D1830">
            <v>615</v>
          </cell>
          <cell r="E1830">
            <v>585</v>
          </cell>
          <cell r="F1830">
            <v>588</v>
          </cell>
          <cell r="G1830">
            <v>587</v>
          </cell>
          <cell r="H1830">
            <v>623.9</v>
          </cell>
          <cell r="I1830">
            <v>20732</v>
          </cell>
          <cell r="J1830">
            <v>12472812.699999999</v>
          </cell>
          <cell r="K1830">
            <v>44616</v>
          </cell>
          <cell r="L1830">
            <v>1349</v>
          </cell>
        </row>
        <row r="1831">
          <cell r="A1831" t="str">
            <v>WHIRLPOOL</v>
          </cell>
          <cell r="B1831" t="str">
            <v>EQ</v>
          </cell>
          <cell r="C1831">
            <v>1615</v>
          </cell>
          <cell r="D1831">
            <v>1650.35</v>
          </cell>
          <cell r="E1831">
            <v>1576</v>
          </cell>
          <cell r="F1831">
            <v>1624.1</v>
          </cell>
          <cell r="G1831">
            <v>1635</v>
          </cell>
          <cell r="H1831">
            <v>1650.35</v>
          </cell>
          <cell r="I1831">
            <v>283594</v>
          </cell>
          <cell r="J1831">
            <v>456656378.60000002</v>
          </cell>
          <cell r="K1831">
            <v>44616</v>
          </cell>
          <cell r="L1831">
            <v>17644</v>
          </cell>
        </row>
        <row r="1832">
          <cell r="A1832" t="str">
            <v>WILLAMAGOR</v>
          </cell>
          <cell r="B1832" t="str">
            <v>EQ</v>
          </cell>
          <cell r="C1832">
            <v>21.95</v>
          </cell>
          <cell r="D1832">
            <v>23.2</v>
          </cell>
          <cell r="E1832">
            <v>20.75</v>
          </cell>
          <cell r="F1832">
            <v>20.85</v>
          </cell>
          <cell r="G1832">
            <v>20.75</v>
          </cell>
          <cell r="H1832">
            <v>22.8</v>
          </cell>
          <cell r="I1832">
            <v>15079</v>
          </cell>
          <cell r="J1832">
            <v>321611.95</v>
          </cell>
          <cell r="K1832">
            <v>44616</v>
          </cell>
          <cell r="L1832">
            <v>135</v>
          </cell>
        </row>
        <row r="1833">
          <cell r="A1833" t="str">
            <v>WINDLAS</v>
          </cell>
          <cell r="B1833" t="str">
            <v>EQ</v>
          </cell>
          <cell r="C1833">
            <v>250</v>
          </cell>
          <cell r="D1833">
            <v>253.95</v>
          </cell>
          <cell r="E1833">
            <v>232.75</v>
          </cell>
          <cell r="F1833">
            <v>238.95</v>
          </cell>
          <cell r="G1833">
            <v>240.85</v>
          </cell>
          <cell r="H1833">
            <v>255.45</v>
          </cell>
          <cell r="I1833">
            <v>59102</v>
          </cell>
          <cell r="J1833">
            <v>14220433.800000001</v>
          </cell>
          <cell r="K1833">
            <v>44616</v>
          </cell>
          <cell r="L1833">
            <v>3880</v>
          </cell>
        </row>
        <row r="1834">
          <cell r="A1834" t="str">
            <v>WINDMACHIN</v>
          </cell>
          <cell r="B1834" t="str">
            <v>EQ</v>
          </cell>
          <cell r="C1834">
            <v>37.049999999999997</v>
          </cell>
          <cell r="D1834">
            <v>37.700000000000003</v>
          </cell>
          <cell r="E1834">
            <v>35</v>
          </cell>
          <cell r="F1834">
            <v>35</v>
          </cell>
          <cell r="G1834">
            <v>35</v>
          </cell>
          <cell r="H1834">
            <v>38.85</v>
          </cell>
          <cell r="I1834">
            <v>139413</v>
          </cell>
          <cell r="J1834">
            <v>5011598.3499999996</v>
          </cell>
          <cell r="K1834">
            <v>44616</v>
          </cell>
          <cell r="L1834">
            <v>947</v>
          </cell>
        </row>
        <row r="1835">
          <cell r="A1835" t="str">
            <v>WINPRO</v>
          </cell>
          <cell r="B1835" t="str">
            <v>EQ</v>
          </cell>
          <cell r="C1835">
            <v>6.85</v>
          </cell>
          <cell r="D1835">
            <v>7</v>
          </cell>
          <cell r="E1835">
            <v>6.6</v>
          </cell>
          <cell r="F1835">
            <v>6.6</v>
          </cell>
          <cell r="G1835">
            <v>6.6</v>
          </cell>
          <cell r="H1835">
            <v>6.9</v>
          </cell>
          <cell r="I1835">
            <v>253443</v>
          </cell>
          <cell r="J1835">
            <v>1688210.95</v>
          </cell>
          <cell r="K1835">
            <v>44616</v>
          </cell>
          <cell r="L1835">
            <v>805</v>
          </cell>
        </row>
        <row r="1836">
          <cell r="A1836" t="str">
            <v>WIPL</v>
          </cell>
          <cell r="B1836" t="str">
            <v>BE</v>
          </cell>
          <cell r="C1836">
            <v>61.95</v>
          </cell>
          <cell r="D1836">
            <v>64.900000000000006</v>
          </cell>
          <cell r="E1836">
            <v>59</v>
          </cell>
          <cell r="F1836">
            <v>59.05</v>
          </cell>
          <cell r="G1836">
            <v>59.05</v>
          </cell>
          <cell r="H1836">
            <v>61.95</v>
          </cell>
          <cell r="I1836">
            <v>3510</v>
          </cell>
          <cell r="J1836">
            <v>208492.79999999999</v>
          </cell>
          <cell r="K1836">
            <v>44616</v>
          </cell>
          <cell r="L1836">
            <v>17</v>
          </cell>
        </row>
        <row r="1837">
          <cell r="A1837" t="str">
            <v>WIPRO</v>
          </cell>
          <cell r="B1837" t="str">
            <v>EQ</v>
          </cell>
          <cell r="C1837">
            <v>548</v>
          </cell>
          <cell r="D1837">
            <v>556.9</v>
          </cell>
          <cell r="E1837">
            <v>531.15</v>
          </cell>
          <cell r="F1837">
            <v>537.15</v>
          </cell>
          <cell r="G1837">
            <v>538.29999999999995</v>
          </cell>
          <cell r="H1837">
            <v>567.1</v>
          </cell>
          <cell r="I1837">
            <v>13476944</v>
          </cell>
          <cell r="J1837">
            <v>7333030977.6000004</v>
          </cell>
          <cell r="K1837">
            <v>44616</v>
          </cell>
          <cell r="L1837">
            <v>245211</v>
          </cell>
        </row>
        <row r="1838">
          <cell r="A1838" t="str">
            <v>WOCKPHARMA</v>
          </cell>
          <cell r="B1838" t="str">
            <v>EQ</v>
          </cell>
          <cell r="C1838">
            <v>365</v>
          </cell>
          <cell r="D1838">
            <v>370</v>
          </cell>
          <cell r="E1838">
            <v>325.3</v>
          </cell>
          <cell r="F1838">
            <v>329.1</v>
          </cell>
          <cell r="G1838">
            <v>328</v>
          </cell>
          <cell r="H1838">
            <v>376.4</v>
          </cell>
          <cell r="I1838">
            <v>797684</v>
          </cell>
          <cell r="J1838">
            <v>273630965.80000001</v>
          </cell>
          <cell r="K1838">
            <v>44616</v>
          </cell>
          <cell r="L1838">
            <v>26190</v>
          </cell>
        </row>
        <row r="1839">
          <cell r="A1839" t="str">
            <v>WONDERLA</v>
          </cell>
          <cell r="B1839" t="str">
            <v>EQ</v>
          </cell>
          <cell r="C1839">
            <v>226.95</v>
          </cell>
          <cell r="D1839">
            <v>230</v>
          </cell>
          <cell r="E1839">
            <v>215.1</v>
          </cell>
          <cell r="F1839">
            <v>216.45</v>
          </cell>
          <cell r="G1839">
            <v>219</v>
          </cell>
          <cell r="H1839">
            <v>232.65</v>
          </cell>
          <cell r="I1839">
            <v>183464</v>
          </cell>
          <cell r="J1839">
            <v>40631271.600000001</v>
          </cell>
          <cell r="K1839">
            <v>44616</v>
          </cell>
          <cell r="L1839">
            <v>8691</v>
          </cell>
        </row>
        <row r="1840">
          <cell r="A1840" t="str">
            <v>WORTH</v>
          </cell>
          <cell r="B1840" t="str">
            <v>EQ</v>
          </cell>
          <cell r="C1840">
            <v>104.5</v>
          </cell>
          <cell r="D1840">
            <v>105</v>
          </cell>
          <cell r="E1840">
            <v>93.05</v>
          </cell>
          <cell r="F1840">
            <v>95.6</v>
          </cell>
          <cell r="G1840">
            <v>95.95</v>
          </cell>
          <cell r="H1840">
            <v>107.85</v>
          </cell>
          <cell r="I1840">
            <v>68318</v>
          </cell>
          <cell r="J1840">
            <v>6825430.6500000004</v>
          </cell>
          <cell r="K1840">
            <v>44616</v>
          </cell>
          <cell r="L1840">
            <v>871</v>
          </cell>
        </row>
        <row r="1841">
          <cell r="A1841" t="str">
            <v>WSTCSTPAPR</v>
          </cell>
          <cell r="B1841" t="str">
            <v>EQ</v>
          </cell>
          <cell r="C1841">
            <v>234</v>
          </cell>
          <cell r="D1841">
            <v>236.05</v>
          </cell>
          <cell r="E1841">
            <v>217</v>
          </cell>
          <cell r="F1841">
            <v>218</v>
          </cell>
          <cell r="G1841">
            <v>217</v>
          </cell>
          <cell r="H1841">
            <v>239.6</v>
          </cell>
          <cell r="I1841">
            <v>332537</v>
          </cell>
          <cell r="J1841">
            <v>75725903.849999994</v>
          </cell>
          <cell r="K1841">
            <v>44616</v>
          </cell>
          <cell r="L1841">
            <v>10095</v>
          </cell>
        </row>
        <row r="1842">
          <cell r="A1842" t="str">
            <v>XCHANGING</v>
          </cell>
          <cell r="B1842" t="str">
            <v>EQ</v>
          </cell>
          <cell r="C1842">
            <v>84</v>
          </cell>
          <cell r="D1842">
            <v>86.55</v>
          </cell>
          <cell r="E1842">
            <v>79</v>
          </cell>
          <cell r="F1842">
            <v>80</v>
          </cell>
          <cell r="G1842">
            <v>80.2</v>
          </cell>
          <cell r="H1842">
            <v>89.05</v>
          </cell>
          <cell r="I1842">
            <v>499516</v>
          </cell>
          <cell r="J1842">
            <v>41030132.600000001</v>
          </cell>
          <cell r="K1842">
            <v>44616</v>
          </cell>
          <cell r="L1842">
            <v>10204</v>
          </cell>
        </row>
        <row r="1843">
          <cell r="A1843" t="str">
            <v>XELPMOC</v>
          </cell>
          <cell r="B1843" t="str">
            <v>EQ</v>
          </cell>
          <cell r="C1843">
            <v>285.64999999999998</v>
          </cell>
          <cell r="D1843">
            <v>294.85000000000002</v>
          </cell>
          <cell r="E1843">
            <v>283</v>
          </cell>
          <cell r="F1843">
            <v>286.85000000000002</v>
          </cell>
          <cell r="G1843">
            <v>287</v>
          </cell>
          <cell r="H1843">
            <v>305.05</v>
          </cell>
          <cell r="I1843">
            <v>57675</v>
          </cell>
          <cell r="J1843">
            <v>16589759.550000001</v>
          </cell>
          <cell r="K1843">
            <v>44616</v>
          </cell>
          <cell r="L1843">
            <v>3107</v>
          </cell>
        </row>
        <row r="1844">
          <cell r="A1844" t="str">
            <v>XPROINDIA</v>
          </cell>
          <cell r="B1844" t="str">
            <v>BE</v>
          </cell>
          <cell r="C1844">
            <v>911.7</v>
          </cell>
          <cell r="D1844">
            <v>939.4</v>
          </cell>
          <cell r="E1844">
            <v>911.7</v>
          </cell>
          <cell r="F1844">
            <v>911.8</v>
          </cell>
          <cell r="G1844">
            <v>911.7</v>
          </cell>
          <cell r="H1844">
            <v>959.65</v>
          </cell>
          <cell r="I1844">
            <v>14866</v>
          </cell>
          <cell r="J1844">
            <v>13621129.65</v>
          </cell>
          <cell r="K1844">
            <v>44616</v>
          </cell>
          <cell r="L1844">
            <v>1062</v>
          </cell>
        </row>
        <row r="1845">
          <cell r="A1845" t="str">
            <v>YAARI</v>
          </cell>
          <cell r="B1845" t="str">
            <v>EQ</v>
          </cell>
          <cell r="C1845">
            <v>60</v>
          </cell>
          <cell r="D1845">
            <v>62.9</v>
          </cell>
          <cell r="E1845">
            <v>56.1</v>
          </cell>
          <cell r="F1845">
            <v>57.05</v>
          </cell>
          <cell r="G1845">
            <v>56.5</v>
          </cell>
          <cell r="H1845">
            <v>65.150000000000006</v>
          </cell>
          <cell r="I1845">
            <v>1139338</v>
          </cell>
          <cell r="J1845">
            <v>66693550</v>
          </cell>
          <cell r="K1845">
            <v>44616</v>
          </cell>
          <cell r="L1845">
            <v>6424</v>
          </cell>
        </row>
        <row r="1846">
          <cell r="A1846" t="str">
            <v>YESBANK</v>
          </cell>
          <cell r="B1846" t="str">
            <v>EQ</v>
          </cell>
          <cell r="C1846">
            <v>13.45</v>
          </cell>
          <cell r="D1846">
            <v>13.65</v>
          </cell>
          <cell r="E1846">
            <v>12.5</v>
          </cell>
          <cell r="F1846">
            <v>12.6</v>
          </cell>
          <cell r="G1846">
            <v>12.55</v>
          </cell>
          <cell r="H1846">
            <v>13.85</v>
          </cell>
          <cell r="I1846">
            <v>172480925</v>
          </cell>
          <cell r="J1846">
            <v>2262941351.1999998</v>
          </cell>
          <cell r="K1846">
            <v>44616</v>
          </cell>
          <cell r="L1846">
            <v>110593</v>
          </cell>
        </row>
        <row r="1847">
          <cell r="A1847" t="str">
            <v>YUKEN</v>
          </cell>
          <cell r="B1847" t="str">
            <v>EQ</v>
          </cell>
          <cell r="C1847">
            <v>539.70000000000005</v>
          </cell>
          <cell r="D1847">
            <v>550.04999999999995</v>
          </cell>
          <cell r="E1847">
            <v>481.55</v>
          </cell>
          <cell r="F1847">
            <v>542.6</v>
          </cell>
          <cell r="G1847">
            <v>539.5</v>
          </cell>
          <cell r="H1847">
            <v>529.9</v>
          </cell>
          <cell r="I1847">
            <v>16101</v>
          </cell>
          <cell r="J1847">
            <v>8579698.3499999996</v>
          </cell>
          <cell r="K1847">
            <v>44616</v>
          </cell>
          <cell r="L1847">
            <v>571</v>
          </cell>
        </row>
        <row r="1848">
          <cell r="A1848" t="str">
            <v>ZEEL</v>
          </cell>
          <cell r="B1848" t="str">
            <v>EQ</v>
          </cell>
          <cell r="C1848">
            <v>230</v>
          </cell>
          <cell r="D1848">
            <v>233.9</v>
          </cell>
          <cell r="E1848">
            <v>218.85</v>
          </cell>
          <cell r="F1848">
            <v>221.2</v>
          </cell>
          <cell r="G1848">
            <v>222.55</v>
          </cell>
          <cell r="H1848">
            <v>240.2</v>
          </cell>
          <cell r="I1848">
            <v>21321440</v>
          </cell>
          <cell r="J1848">
            <v>4822125151.1999998</v>
          </cell>
          <cell r="K1848">
            <v>44616</v>
          </cell>
          <cell r="L1848">
            <v>124717</v>
          </cell>
        </row>
        <row r="1849">
          <cell r="A1849" t="str">
            <v>ZEELEARN</v>
          </cell>
          <cell r="B1849" t="str">
            <v>EQ</v>
          </cell>
          <cell r="C1849">
            <v>13.2</v>
          </cell>
          <cell r="D1849">
            <v>13.2</v>
          </cell>
          <cell r="E1849">
            <v>12</v>
          </cell>
          <cell r="F1849">
            <v>12.1</v>
          </cell>
          <cell r="G1849">
            <v>12</v>
          </cell>
          <cell r="H1849">
            <v>13.6</v>
          </cell>
          <cell r="I1849">
            <v>2830975</v>
          </cell>
          <cell r="J1849">
            <v>35525184.5</v>
          </cell>
          <cell r="K1849">
            <v>44616</v>
          </cell>
          <cell r="L1849">
            <v>5111</v>
          </cell>
        </row>
        <row r="1850">
          <cell r="A1850" t="str">
            <v>ZEEMEDIA</v>
          </cell>
          <cell r="B1850" t="str">
            <v>EQ</v>
          </cell>
          <cell r="C1850">
            <v>15.05</v>
          </cell>
          <cell r="D1850">
            <v>15.05</v>
          </cell>
          <cell r="E1850">
            <v>15.05</v>
          </cell>
          <cell r="F1850">
            <v>15.05</v>
          </cell>
          <cell r="G1850">
            <v>15.05</v>
          </cell>
          <cell r="H1850">
            <v>15.8</v>
          </cell>
          <cell r="I1850">
            <v>305730</v>
          </cell>
          <cell r="J1850">
            <v>4601236.5</v>
          </cell>
          <cell r="K1850">
            <v>44616</v>
          </cell>
          <cell r="L1850">
            <v>1232</v>
          </cell>
        </row>
        <row r="1851">
          <cell r="A1851" t="str">
            <v>ZENITHEXPO</v>
          </cell>
          <cell r="B1851" t="str">
            <v>EQ</v>
          </cell>
          <cell r="C1851">
            <v>71.05</v>
          </cell>
          <cell r="D1851">
            <v>75.599999999999994</v>
          </cell>
          <cell r="E1851">
            <v>66.55</v>
          </cell>
          <cell r="F1851">
            <v>69.5</v>
          </cell>
          <cell r="G1851">
            <v>66.55</v>
          </cell>
          <cell r="H1851">
            <v>73.900000000000006</v>
          </cell>
          <cell r="I1851">
            <v>1919</v>
          </cell>
          <cell r="J1851">
            <v>136685.5</v>
          </cell>
          <cell r="K1851">
            <v>44616</v>
          </cell>
          <cell r="L1851">
            <v>95</v>
          </cell>
        </row>
        <row r="1852">
          <cell r="A1852" t="str">
            <v>ZENSARTECH</v>
          </cell>
          <cell r="B1852" t="str">
            <v>EQ</v>
          </cell>
          <cell r="C1852">
            <v>328</v>
          </cell>
          <cell r="D1852">
            <v>336.5</v>
          </cell>
          <cell r="E1852">
            <v>313.35000000000002</v>
          </cell>
          <cell r="F1852">
            <v>316.55</v>
          </cell>
          <cell r="G1852">
            <v>316.5</v>
          </cell>
          <cell r="H1852">
            <v>343.9</v>
          </cell>
          <cell r="I1852">
            <v>1482680</v>
          </cell>
          <cell r="J1852">
            <v>484105589.55000001</v>
          </cell>
          <cell r="K1852">
            <v>44616</v>
          </cell>
          <cell r="L1852">
            <v>35947</v>
          </cell>
        </row>
        <row r="1853">
          <cell r="A1853" t="str">
            <v>ZENTEC</v>
          </cell>
          <cell r="B1853" t="str">
            <v>EQ</v>
          </cell>
          <cell r="C1853">
            <v>192.3</v>
          </cell>
          <cell r="D1853">
            <v>192.3</v>
          </cell>
          <cell r="E1853">
            <v>187.7</v>
          </cell>
          <cell r="F1853">
            <v>187.7</v>
          </cell>
          <cell r="G1853">
            <v>187.7</v>
          </cell>
          <cell r="H1853">
            <v>197.55</v>
          </cell>
          <cell r="I1853">
            <v>191176</v>
          </cell>
          <cell r="J1853">
            <v>36100222.100000001</v>
          </cell>
          <cell r="K1853">
            <v>44616</v>
          </cell>
          <cell r="L1853">
            <v>6045</v>
          </cell>
        </row>
        <row r="1854">
          <cell r="A1854" t="str">
            <v>ZODIAC</v>
          </cell>
          <cell r="B1854" t="str">
            <v>BE</v>
          </cell>
          <cell r="C1854">
            <v>87.15</v>
          </cell>
          <cell r="D1854">
            <v>87.15</v>
          </cell>
          <cell r="E1854">
            <v>87.15</v>
          </cell>
          <cell r="F1854">
            <v>87.15</v>
          </cell>
          <cell r="G1854">
            <v>87.15</v>
          </cell>
          <cell r="H1854">
            <v>91.7</v>
          </cell>
          <cell r="I1854">
            <v>2559</v>
          </cell>
          <cell r="J1854">
            <v>223016.85</v>
          </cell>
          <cell r="K1854">
            <v>44616</v>
          </cell>
          <cell r="L1854">
            <v>102</v>
          </cell>
        </row>
        <row r="1855">
          <cell r="A1855" t="str">
            <v>ZODIACLOTH</v>
          </cell>
          <cell r="B1855" t="str">
            <v>EQ</v>
          </cell>
          <cell r="C1855">
            <v>99.1</v>
          </cell>
          <cell r="D1855">
            <v>100.75</v>
          </cell>
          <cell r="E1855">
            <v>92.65</v>
          </cell>
          <cell r="F1855">
            <v>94.05</v>
          </cell>
          <cell r="G1855">
            <v>93.7</v>
          </cell>
          <cell r="H1855">
            <v>102.2</v>
          </cell>
          <cell r="I1855">
            <v>49930</v>
          </cell>
          <cell r="J1855">
            <v>4773159.9000000004</v>
          </cell>
          <cell r="K1855">
            <v>44616</v>
          </cell>
          <cell r="L1855">
            <v>1125</v>
          </cell>
        </row>
        <row r="1856">
          <cell r="A1856" t="str">
            <v>ZOMATO</v>
          </cell>
          <cell r="B1856" t="str">
            <v>EQ</v>
          </cell>
          <cell r="C1856">
            <v>78.650000000000006</v>
          </cell>
          <cell r="D1856">
            <v>81.5</v>
          </cell>
          <cell r="E1856">
            <v>78.099999999999994</v>
          </cell>
          <cell r="F1856">
            <v>78.5</v>
          </cell>
          <cell r="G1856">
            <v>78.650000000000006</v>
          </cell>
          <cell r="H1856">
            <v>84.15</v>
          </cell>
          <cell r="I1856">
            <v>22035319</v>
          </cell>
          <cell r="J1856">
            <v>1757968017.5</v>
          </cell>
          <cell r="K1856">
            <v>44616</v>
          </cell>
          <cell r="L1856">
            <v>117305</v>
          </cell>
        </row>
        <row r="1857">
          <cell r="A1857" t="str">
            <v>ZOTA</v>
          </cell>
          <cell r="B1857" t="str">
            <v>EQ</v>
          </cell>
          <cell r="C1857">
            <v>314.95</v>
          </cell>
          <cell r="D1857">
            <v>314.95</v>
          </cell>
          <cell r="E1857">
            <v>292</v>
          </cell>
          <cell r="F1857">
            <v>297.75</v>
          </cell>
          <cell r="G1857">
            <v>301</v>
          </cell>
          <cell r="H1857">
            <v>317</v>
          </cell>
          <cell r="I1857">
            <v>80499</v>
          </cell>
          <cell r="J1857">
            <v>24151925.850000001</v>
          </cell>
          <cell r="K1857">
            <v>44616</v>
          </cell>
          <cell r="L1857">
            <v>1935</v>
          </cell>
        </row>
        <row r="1858">
          <cell r="A1858" t="str">
            <v>ZUARI</v>
          </cell>
          <cell r="B1858" t="str">
            <v>EQ</v>
          </cell>
          <cell r="C1858">
            <v>123</v>
          </cell>
          <cell r="D1858">
            <v>123</v>
          </cell>
          <cell r="E1858">
            <v>110.5</v>
          </cell>
          <cell r="F1858">
            <v>111.4</v>
          </cell>
          <cell r="G1858">
            <v>111.95</v>
          </cell>
          <cell r="H1858">
            <v>126.9</v>
          </cell>
          <cell r="I1858">
            <v>153139</v>
          </cell>
          <cell r="J1858">
            <v>17950473.949999999</v>
          </cell>
          <cell r="K1858">
            <v>44616</v>
          </cell>
          <cell r="L1858">
            <v>4102</v>
          </cell>
        </row>
        <row r="1859">
          <cell r="A1859" t="str">
            <v>ZUARIGLOB</v>
          </cell>
          <cell r="B1859" t="str">
            <v>EQ</v>
          </cell>
          <cell r="C1859">
            <v>159</v>
          </cell>
          <cell r="D1859">
            <v>159</v>
          </cell>
          <cell r="E1859">
            <v>144.05000000000001</v>
          </cell>
          <cell r="F1859">
            <v>149.55000000000001</v>
          </cell>
          <cell r="G1859">
            <v>150.5</v>
          </cell>
          <cell r="H1859">
            <v>160.9</v>
          </cell>
          <cell r="I1859">
            <v>131473</v>
          </cell>
          <cell r="J1859">
            <v>20026067.100000001</v>
          </cell>
          <cell r="K1859">
            <v>44616</v>
          </cell>
          <cell r="L1859">
            <v>4414</v>
          </cell>
        </row>
        <row r="1860">
          <cell r="A1860" t="str">
            <v>ZYDUSWELL</v>
          </cell>
          <cell r="B1860" t="str">
            <v>EQ</v>
          </cell>
          <cell r="C1860">
            <v>1481</v>
          </cell>
          <cell r="D1860">
            <v>1525</v>
          </cell>
          <cell r="E1860">
            <v>1431</v>
          </cell>
          <cell r="F1860">
            <v>1482.35</v>
          </cell>
          <cell r="G1860">
            <v>1485.05</v>
          </cell>
          <cell r="H1860">
            <v>1518.55</v>
          </cell>
          <cell r="I1860">
            <v>76794</v>
          </cell>
          <cell r="J1860">
            <v>112443593.90000001</v>
          </cell>
          <cell r="K1860">
            <v>44616</v>
          </cell>
          <cell r="L1860">
            <v>10602</v>
          </cell>
        </row>
        <row r="1861">
          <cell r="A1861" t="str">
            <v>ZUARI</v>
          </cell>
          <cell r="B1861" t="str">
            <v>EQ</v>
          </cell>
          <cell r="C1861">
            <v>123.55</v>
          </cell>
          <cell r="D1861">
            <v>131.80000000000001</v>
          </cell>
          <cell r="E1861">
            <v>123.55</v>
          </cell>
          <cell r="F1861">
            <v>126.9</v>
          </cell>
          <cell r="G1861">
            <v>126.35</v>
          </cell>
          <cell r="H1861">
            <v>123.55</v>
          </cell>
          <cell r="I1861">
            <v>115622</v>
          </cell>
          <cell r="J1861">
            <v>14775449.75</v>
          </cell>
          <cell r="K1861">
            <v>44615</v>
          </cell>
          <cell r="L1861">
            <v>2929</v>
          </cell>
        </row>
        <row r="1862">
          <cell r="A1862" t="str">
            <v>ZUARIGLOB</v>
          </cell>
          <cell r="B1862" t="str">
            <v>EQ</v>
          </cell>
          <cell r="C1862">
            <v>162.5</v>
          </cell>
          <cell r="D1862">
            <v>164.75</v>
          </cell>
          <cell r="E1862">
            <v>158.94999999999999</v>
          </cell>
          <cell r="F1862">
            <v>160.9</v>
          </cell>
          <cell r="G1862">
            <v>160.25</v>
          </cell>
          <cell r="H1862">
            <v>155.55000000000001</v>
          </cell>
          <cell r="I1862">
            <v>79403</v>
          </cell>
          <cell r="J1862">
            <v>12809890.9</v>
          </cell>
          <cell r="K1862">
            <v>44615</v>
          </cell>
          <cell r="L1862">
            <v>2510</v>
          </cell>
        </row>
        <row r="1863">
          <cell r="A1863" t="str">
            <v>ZYDUSWELL</v>
          </cell>
          <cell r="B1863" t="str">
            <v>EQ</v>
          </cell>
          <cell r="C1863">
            <v>1537.65</v>
          </cell>
          <cell r="D1863">
            <v>1538.2</v>
          </cell>
          <cell r="E1863">
            <v>1506.6</v>
          </cell>
          <cell r="F1863">
            <v>1518.55</v>
          </cell>
          <cell r="G1863">
            <v>1517</v>
          </cell>
          <cell r="H1863">
            <v>1525.4</v>
          </cell>
          <cell r="I1863">
            <v>16700</v>
          </cell>
          <cell r="J1863">
            <v>25424601.25</v>
          </cell>
          <cell r="K1863">
            <v>44615</v>
          </cell>
          <cell r="L1863">
            <v>3297</v>
          </cell>
        </row>
        <row r="1864">
          <cell r="A1864" t="str">
            <v>ZUARIGLOB</v>
          </cell>
          <cell r="B1864" t="str">
            <v>EQ</v>
          </cell>
          <cell r="C1864">
            <v>156</v>
          </cell>
          <cell r="D1864">
            <v>159.94999999999999</v>
          </cell>
          <cell r="E1864">
            <v>153.55000000000001</v>
          </cell>
          <cell r="F1864">
            <v>155.55000000000001</v>
          </cell>
          <cell r="G1864">
            <v>156</v>
          </cell>
          <cell r="H1864">
            <v>161.80000000000001</v>
          </cell>
          <cell r="I1864">
            <v>100527</v>
          </cell>
          <cell r="J1864">
            <v>15753345.15</v>
          </cell>
          <cell r="K1864">
            <v>44614</v>
          </cell>
          <cell r="L1864">
            <v>2511</v>
          </cell>
        </row>
        <row r="1865">
          <cell r="A1865" t="str">
            <v>ZYDUSWELL</v>
          </cell>
          <cell r="B1865" t="str">
            <v>EQ</v>
          </cell>
          <cell r="C1865">
            <v>1520</v>
          </cell>
          <cell r="D1865">
            <v>1541.95</v>
          </cell>
          <cell r="E1865">
            <v>1510</v>
          </cell>
          <cell r="F1865">
            <v>1525.4</v>
          </cell>
          <cell r="G1865">
            <v>1522</v>
          </cell>
          <cell r="H1865">
            <v>1569.95</v>
          </cell>
          <cell r="I1865">
            <v>61560</v>
          </cell>
          <cell r="J1865">
            <v>93980320.25</v>
          </cell>
          <cell r="K1865">
            <v>44614</v>
          </cell>
          <cell r="L1865">
            <v>8221</v>
          </cell>
        </row>
        <row r="1866">
          <cell r="A1866" t="str">
            <v>XCHANGING</v>
          </cell>
          <cell r="B1866" t="str">
            <v>EQ</v>
          </cell>
          <cell r="C1866">
            <v>93.6</v>
          </cell>
          <cell r="D1866">
            <v>93.75</v>
          </cell>
          <cell r="E1866">
            <v>88.2</v>
          </cell>
          <cell r="F1866">
            <v>89.6</v>
          </cell>
          <cell r="G1866">
            <v>89.95</v>
          </cell>
          <cell r="H1866">
            <v>94.5</v>
          </cell>
          <cell r="I1866">
            <v>344888</v>
          </cell>
          <cell r="J1866">
            <v>31508952.399999999</v>
          </cell>
          <cell r="K1866">
            <v>44613</v>
          </cell>
          <cell r="L1866">
            <v>6353</v>
          </cell>
        </row>
        <row r="1867">
          <cell r="A1867" t="str">
            <v>XELPMOC</v>
          </cell>
          <cell r="B1867" t="str">
            <v>EQ</v>
          </cell>
          <cell r="C1867">
            <v>311</v>
          </cell>
          <cell r="D1867">
            <v>311</v>
          </cell>
          <cell r="E1867">
            <v>290</v>
          </cell>
          <cell r="F1867">
            <v>299.75</v>
          </cell>
          <cell r="G1867">
            <v>299</v>
          </cell>
          <cell r="H1867">
            <v>305.7</v>
          </cell>
          <cell r="I1867">
            <v>32931</v>
          </cell>
          <cell r="J1867">
            <v>9814268.5999999996</v>
          </cell>
          <cell r="K1867">
            <v>44613</v>
          </cell>
          <cell r="L1867">
            <v>2122</v>
          </cell>
        </row>
        <row r="1868">
          <cell r="A1868" t="str">
            <v>XPROINDIA</v>
          </cell>
          <cell r="B1868" t="str">
            <v>BE</v>
          </cell>
          <cell r="C1868">
            <v>984</v>
          </cell>
          <cell r="D1868">
            <v>1055</v>
          </cell>
          <cell r="E1868">
            <v>964</v>
          </cell>
          <cell r="F1868">
            <v>975.75</v>
          </cell>
          <cell r="G1868">
            <v>980</v>
          </cell>
          <cell r="H1868">
            <v>1014.15</v>
          </cell>
          <cell r="I1868">
            <v>12860</v>
          </cell>
          <cell r="J1868">
            <v>12631683.6</v>
          </cell>
          <cell r="K1868">
            <v>44613</v>
          </cell>
          <cell r="L1868">
            <v>846</v>
          </cell>
        </row>
        <row r="1869">
          <cell r="A1869" t="str">
            <v>YAARI</v>
          </cell>
          <cell r="B1869" t="str">
            <v>EQ</v>
          </cell>
          <cell r="C1869">
            <v>73.400000000000006</v>
          </cell>
          <cell r="D1869">
            <v>73.95</v>
          </cell>
          <cell r="E1869">
            <v>64.5</v>
          </cell>
          <cell r="F1869">
            <v>66.599999999999994</v>
          </cell>
          <cell r="G1869">
            <v>64.5</v>
          </cell>
          <cell r="H1869">
            <v>74.2</v>
          </cell>
          <cell r="I1869">
            <v>392520</v>
          </cell>
          <cell r="J1869">
            <v>27048680.149999999</v>
          </cell>
          <cell r="K1869">
            <v>44613</v>
          </cell>
          <cell r="L1869">
            <v>4575</v>
          </cell>
        </row>
        <row r="1870">
          <cell r="A1870" t="str">
            <v>YESBANK</v>
          </cell>
          <cell r="B1870" t="str">
            <v>EQ</v>
          </cell>
          <cell r="C1870">
            <v>13.75</v>
          </cell>
          <cell r="D1870">
            <v>13.8</v>
          </cell>
          <cell r="E1870">
            <v>13.6</v>
          </cell>
          <cell r="F1870">
            <v>13.65</v>
          </cell>
          <cell r="G1870">
            <v>13.65</v>
          </cell>
          <cell r="H1870">
            <v>13.9</v>
          </cell>
          <cell r="I1870">
            <v>64338345</v>
          </cell>
          <cell r="J1870">
            <v>880596204.25</v>
          </cell>
          <cell r="K1870">
            <v>44613</v>
          </cell>
          <cell r="L1870">
            <v>72358</v>
          </cell>
        </row>
        <row r="1871">
          <cell r="A1871" t="str">
            <v>YUKEN</v>
          </cell>
          <cell r="B1871" t="str">
            <v>EQ</v>
          </cell>
          <cell r="C1871">
            <v>578.29999999999995</v>
          </cell>
          <cell r="D1871">
            <v>578.29999999999995</v>
          </cell>
          <cell r="E1871">
            <v>546.5</v>
          </cell>
          <cell r="F1871">
            <v>563.85</v>
          </cell>
          <cell r="G1871">
            <v>560</v>
          </cell>
          <cell r="H1871">
            <v>569.5</v>
          </cell>
          <cell r="I1871">
            <v>2256</v>
          </cell>
          <cell r="J1871">
            <v>1259298.3</v>
          </cell>
          <cell r="K1871">
            <v>44613</v>
          </cell>
          <cell r="L1871">
            <v>173</v>
          </cell>
        </row>
        <row r="1872">
          <cell r="A1872" t="str">
            <v>ZEEL</v>
          </cell>
          <cell r="B1872" t="str">
            <v>EQ</v>
          </cell>
          <cell r="C1872">
            <v>258</v>
          </cell>
          <cell r="D1872">
            <v>261.85000000000002</v>
          </cell>
          <cell r="E1872">
            <v>252.8</v>
          </cell>
          <cell r="F1872">
            <v>254.35</v>
          </cell>
          <cell r="G1872">
            <v>253.35</v>
          </cell>
          <cell r="H1872">
            <v>261.39999999999998</v>
          </cell>
          <cell r="I1872">
            <v>9746915</v>
          </cell>
          <cell r="J1872">
            <v>2503528652.6999998</v>
          </cell>
          <cell r="K1872">
            <v>44613</v>
          </cell>
          <cell r="L1872">
            <v>52681</v>
          </cell>
        </row>
        <row r="1873">
          <cell r="A1873" t="str">
            <v>ZEELEARN</v>
          </cell>
          <cell r="B1873" t="str">
            <v>EQ</v>
          </cell>
          <cell r="C1873">
            <v>13.9</v>
          </cell>
          <cell r="D1873">
            <v>15.95</v>
          </cell>
          <cell r="E1873">
            <v>13.55</v>
          </cell>
          <cell r="F1873">
            <v>13.8</v>
          </cell>
          <cell r="G1873">
            <v>13.8</v>
          </cell>
          <cell r="H1873">
            <v>14.15</v>
          </cell>
          <cell r="I1873">
            <v>1951935</v>
          </cell>
          <cell r="J1873">
            <v>27762242.899999999</v>
          </cell>
          <cell r="K1873">
            <v>44613</v>
          </cell>
          <cell r="L1873">
            <v>4489</v>
          </cell>
        </row>
        <row r="1874">
          <cell r="A1874" t="str">
            <v>ZEEMEDIA</v>
          </cell>
          <cell r="B1874" t="str">
            <v>EQ</v>
          </cell>
          <cell r="C1874">
            <v>16.7</v>
          </cell>
          <cell r="D1874">
            <v>16.899999999999999</v>
          </cell>
          <cell r="E1874">
            <v>15.85</v>
          </cell>
          <cell r="F1874">
            <v>15.85</v>
          </cell>
          <cell r="G1874">
            <v>15.85</v>
          </cell>
          <cell r="H1874">
            <v>16.649999999999999</v>
          </cell>
          <cell r="I1874">
            <v>3871185</v>
          </cell>
          <cell r="J1874">
            <v>61994208.950000003</v>
          </cell>
          <cell r="K1874">
            <v>44613</v>
          </cell>
          <cell r="L1874">
            <v>4775</v>
          </cell>
        </row>
        <row r="1875">
          <cell r="A1875" t="str">
            <v>ZENITHEXPO</v>
          </cell>
          <cell r="B1875" t="str">
            <v>EQ</v>
          </cell>
          <cell r="C1875">
            <v>86.4</v>
          </cell>
          <cell r="D1875">
            <v>86.4</v>
          </cell>
          <cell r="E1875">
            <v>78.05</v>
          </cell>
          <cell r="F1875">
            <v>81.900000000000006</v>
          </cell>
          <cell r="G1875">
            <v>82.6</v>
          </cell>
          <cell r="H1875">
            <v>81.349999999999994</v>
          </cell>
          <cell r="I1875">
            <v>8646</v>
          </cell>
          <cell r="J1875">
            <v>710555.3</v>
          </cell>
          <cell r="K1875">
            <v>44613</v>
          </cell>
          <cell r="L1875">
            <v>208</v>
          </cell>
        </row>
        <row r="1876">
          <cell r="A1876" t="str">
            <v>ZENITHSTL</v>
          </cell>
          <cell r="B1876" t="str">
            <v>BE</v>
          </cell>
          <cell r="C1876">
            <v>1.1499999999999999</v>
          </cell>
          <cell r="D1876">
            <v>1.1499999999999999</v>
          </cell>
          <cell r="E1876">
            <v>1.1499999999999999</v>
          </cell>
          <cell r="F1876">
            <v>1.1499999999999999</v>
          </cell>
          <cell r="G1876">
            <v>1.1499999999999999</v>
          </cell>
          <cell r="H1876">
            <v>1.2</v>
          </cell>
          <cell r="I1876">
            <v>41910</v>
          </cell>
          <cell r="J1876">
            <v>48196.5</v>
          </cell>
          <cell r="K1876">
            <v>44613</v>
          </cell>
          <cell r="L1876">
            <v>23</v>
          </cell>
        </row>
        <row r="1877">
          <cell r="A1877" t="str">
            <v>ZENSARTECH</v>
          </cell>
          <cell r="B1877" t="str">
            <v>EQ</v>
          </cell>
          <cell r="C1877">
            <v>358.1</v>
          </cell>
          <cell r="D1877">
            <v>359.55</v>
          </cell>
          <cell r="E1877">
            <v>346</v>
          </cell>
          <cell r="F1877">
            <v>348.8</v>
          </cell>
          <cell r="G1877">
            <v>348</v>
          </cell>
          <cell r="H1877">
            <v>361.9</v>
          </cell>
          <cell r="I1877">
            <v>839671</v>
          </cell>
          <cell r="J1877">
            <v>295843723.10000002</v>
          </cell>
          <cell r="K1877">
            <v>44613</v>
          </cell>
          <cell r="L1877">
            <v>21010</v>
          </cell>
        </row>
        <row r="1878">
          <cell r="A1878" t="str">
            <v>ZENTEC</v>
          </cell>
          <cell r="B1878" t="str">
            <v>EQ</v>
          </cell>
          <cell r="C1878">
            <v>205</v>
          </cell>
          <cell r="D1878">
            <v>205.7</v>
          </cell>
          <cell r="E1878">
            <v>196.35</v>
          </cell>
          <cell r="F1878">
            <v>200.7</v>
          </cell>
          <cell r="G1878">
            <v>201</v>
          </cell>
          <cell r="H1878">
            <v>205.75</v>
          </cell>
          <cell r="I1878">
            <v>388854</v>
          </cell>
          <cell r="J1878">
            <v>78346514.450000003</v>
          </cell>
          <cell r="K1878">
            <v>44613</v>
          </cell>
          <cell r="L1878">
            <v>6375</v>
          </cell>
        </row>
        <row r="1879">
          <cell r="A1879" t="str">
            <v>ZODIAC</v>
          </cell>
          <cell r="B1879" t="str">
            <v>BE</v>
          </cell>
          <cell r="C1879">
            <v>99.45</v>
          </cell>
          <cell r="D1879">
            <v>99.45</v>
          </cell>
          <cell r="E1879">
            <v>90.1</v>
          </cell>
          <cell r="F1879">
            <v>99.45</v>
          </cell>
          <cell r="G1879">
            <v>99.45</v>
          </cell>
          <cell r="H1879">
            <v>94.75</v>
          </cell>
          <cell r="I1879">
            <v>181291</v>
          </cell>
          <cell r="J1879">
            <v>17957368.25</v>
          </cell>
          <cell r="K1879">
            <v>44613</v>
          </cell>
          <cell r="L1879">
            <v>1552</v>
          </cell>
        </row>
        <row r="1880">
          <cell r="A1880" t="str">
            <v>ZODIACLOTH</v>
          </cell>
          <cell r="B1880" t="str">
            <v>EQ</v>
          </cell>
          <cell r="C1880">
            <v>108.1</v>
          </cell>
          <cell r="D1880">
            <v>108.1</v>
          </cell>
          <cell r="E1880">
            <v>104</v>
          </cell>
          <cell r="F1880">
            <v>104.4</v>
          </cell>
          <cell r="G1880">
            <v>104.5</v>
          </cell>
          <cell r="H1880">
            <v>108.1</v>
          </cell>
          <cell r="I1880">
            <v>15715</v>
          </cell>
          <cell r="J1880">
            <v>1656044.3</v>
          </cell>
          <cell r="K1880">
            <v>44613</v>
          </cell>
          <cell r="L1880">
            <v>445</v>
          </cell>
        </row>
        <row r="1881">
          <cell r="A1881" t="str">
            <v>ZOMATO</v>
          </cell>
          <cell r="B1881" t="str">
            <v>EQ</v>
          </cell>
          <cell r="C1881">
            <v>84.2</v>
          </cell>
          <cell r="D1881">
            <v>84.8</v>
          </cell>
          <cell r="E1881">
            <v>80.650000000000006</v>
          </cell>
          <cell r="F1881">
            <v>81.55</v>
          </cell>
          <cell r="G1881">
            <v>81.95</v>
          </cell>
          <cell r="H1881">
            <v>85.9</v>
          </cell>
          <cell r="I1881">
            <v>18853339</v>
          </cell>
          <cell r="J1881">
            <v>1557487373.9000001</v>
          </cell>
          <cell r="K1881">
            <v>44613</v>
          </cell>
          <cell r="L1881">
            <v>90540</v>
          </cell>
        </row>
        <row r="1882">
          <cell r="A1882" t="str">
            <v>ZOTA</v>
          </cell>
          <cell r="B1882" t="str">
            <v>EQ</v>
          </cell>
          <cell r="C1882">
            <v>351.15</v>
          </cell>
          <cell r="D1882">
            <v>356.95</v>
          </cell>
          <cell r="E1882">
            <v>312</v>
          </cell>
          <cell r="F1882">
            <v>317.8</v>
          </cell>
          <cell r="G1882">
            <v>316.45</v>
          </cell>
          <cell r="H1882">
            <v>357.2</v>
          </cell>
          <cell r="I1882">
            <v>87240</v>
          </cell>
          <cell r="J1882">
            <v>29179727.850000001</v>
          </cell>
          <cell r="K1882">
            <v>44613</v>
          </cell>
          <cell r="L1882">
            <v>3798</v>
          </cell>
        </row>
        <row r="1883">
          <cell r="A1883" t="str">
            <v>ZUARI</v>
          </cell>
          <cell r="B1883" t="str">
            <v>EQ</v>
          </cell>
          <cell r="C1883">
            <v>136</v>
          </cell>
          <cell r="D1883">
            <v>136</v>
          </cell>
          <cell r="E1883">
            <v>125.85</v>
          </cell>
          <cell r="F1883">
            <v>126.9</v>
          </cell>
          <cell r="G1883">
            <v>127.8</v>
          </cell>
          <cell r="H1883">
            <v>135.25</v>
          </cell>
          <cell r="I1883">
            <v>127650</v>
          </cell>
          <cell r="J1883">
            <v>16664078.85</v>
          </cell>
          <cell r="K1883">
            <v>44613</v>
          </cell>
          <cell r="L1883">
            <v>3515</v>
          </cell>
        </row>
        <row r="1884">
          <cell r="A1884" t="str">
            <v>ZUARIGLOB</v>
          </cell>
          <cell r="B1884" t="str">
            <v>EQ</v>
          </cell>
          <cell r="C1884">
            <v>169.9</v>
          </cell>
          <cell r="D1884">
            <v>170.45</v>
          </cell>
          <cell r="E1884">
            <v>161</v>
          </cell>
          <cell r="F1884">
            <v>161.80000000000001</v>
          </cell>
          <cell r="G1884">
            <v>161.1</v>
          </cell>
          <cell r="H1884">
            <v>169.2</v>
          </cell>
          <cell r="I1884">
            <v>71444</v>
          </cell>
          <cell r="J1884">
            <v>11770690.85</v>
          </cell>
          <cell r="K1884">
            <v>44613</v>
          </cell>
          <cell r="L1884">
            <v>2318</v>
          </cell>
        </row>
        <row r="1885">
          <cell r="A1885" t="str">
            <v>ZYDUSWELL</v>
          </cell>
          <cell r="B1885" t="str">
            <v>EQ</v>
          </cell>
          <cell r="C1885">
            <v>1550</v>
          </cell>
          <cell r="D1885">
            <v>1596</v>
          </cell>
          <cell r="E1885">
            <v>1501.05</v>
          </cell>
          <cell r="F1885">
            <v>1569.95</v>
          </cell>
          <cell r="G1885">
            <v>1540</v>
          </cell>
          <cell r="H1885">
            <v>1548.4</v>
          </cell>
          <cell r="I1885">
            <v>104588</v>
          </cell>
          <cell r="J1885">
            <v>161444671.65000001</v>
          </cell>
          <cell r="K1885">
            <v>44613</v>
          </cell>
          <cell r="L1885">
            <v>13012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D33" sqref="D3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44617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7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7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7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7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7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7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44617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5" t="s">
        <v>16</v>
      </c>
      <c r="B9" s="467" t="s">
        <v>17</v>
      </c>
      <c r="C9" s="467" t="s">
        <v>18</v>
      </c>
      <c r="D9" s="467" t="s">
        <v>19</v>
      </c>
      <c r="E9" s="23" t="s">
        <v>20</v>
      </c>
      <c r="F9" s="23" t="s">
        <v>21</v>
      </c>
      <c r="G9" s="462" t="s">
        <v>22</v>
      </c>
      <c r="H9" s="463"/>
      <c r="I9" s="464"/>
      <c r="J9" s="462" t="s">
        <v>23</v>
      </c>
      <c r="K9" s="463"/>
      <c r="L9" s="464"/>
      <c r="M9" s="23"/>
      <c r="N9" s="24"/>
      <c r="O9" s="24"/>
      <c r="P9" s="24"/>
    </row>
    <row r="10" spans="1:16" ht="59.25" customHeight="1">
      <c r="A10" s="466"/>
      <c r="B10" s="468"/>
      <c r="C10" s="468"/>
      <c r="D10" s="46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16272.7</v>
      </c>
      <c r="F11" s="32">
        <v>16428.683333333331</v>
      </c>
      <c r="G11" s="33">
        <v>16070.366666666661</v>
      </c>
      <c r="H11" s="33">
        <v>15868.033333333331</v>
      </c>
      <c r="I11" s="33">
        <v>15509.716666666662</v>
      </c>
      <c r="J11" s="33">
        <v>16631.016666666663</v>
      </c>
      <c r="K11" s="33">
        <v>16989.333333333336</v>
      </c>
      <c r="L11" s="33">
        <v>17191.666666666661</v>
      </c>
      <c r="M11" s="34">
        <v>16787</v>
      </c>
      <c r="N11" s="34">
        <v>16226.35</v>
      </c>
      <c r="O11" s="35">
        <v>11668200</v>
      </c>
      <c r="P11" s="36">
        <v>-0.10666886142043953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35243.699999999997</v>
      </c>
      <c r="F12" s="37">
        <v>35706.933333333334</v>
      </c>
      <c r="G12" s="38">
        <v>34572.566666666666</v>
      </c>
      <c r="H12" s="38">
        <v>33901.433333333334</v>
      </c>
      <c r="I12" s="38">
        <v>32767.066666666666</v>
      </c>
      <c r="J12" s="38">
        <v>36378.066666666666</v>
      </c>
      <c r="K12" s="38">
        <v>37512.433333333334</v>
      </c>
      <c r="L12" s="38">
        <v>38183.566666666666</v>
      </c>
      <c r="M12" s="28">
        <v>36841.300000000003</v>
      </c>
      <c r="N12" s="28">
        <v>35035.800000000003</v>
      </c>
      <c r="O12" s="39">
        <v>2175500</v>
      </c>
      <c r="P12" s="40">
        <v>-7.2449556050609168E-2</v>
      </c>
    </row>
    <row r="13" spans="1:16" ht="12.75" customHeight="1">
      <c r="A13" s="28">
        <v>3</v>
      </c>
      <c r="B13" s="29" t="s">
        <v>35</v>
      </c>
      <c r="C13" s="30" t="s">
        <v>829</v>
      </c>
      <c r="D13" s="31">
        <v>44649</v>
      </c>
      <c r="E13" s="37">
        <v>16411.400000000001</v>
      </c>
      <c r="F13" s="37">
        <v>16734.183333333334</v>
      </c>
      <c r="G13" s="38">
        <v>15978.416666666668</v>
      </c>
      <c r="H13" s="38">
        <v>15545.433333333334</v>
      </c>
      <c r="I13" s="38">
        <v>14789.666666666668</v>
      </c>
      <c r="J13" s="38">
        <v>17167.166666666668</v>
      </c>
      <c r="K13" s="38">
        <v>17922.933333333331</v>
      </c>
      <c r="L13" s="38">
        <v>18355.916666666668</v>
      </c>
      <c r="M13" s="28">
        <v>17489.95</v>
      </c>
      <c r="N13" s="28">
        <v>16301.2</v>
      </c>
      <c r="O13" s="39">
        <v>3040</v>
      </c>
      <c r="P13" s="40">
        <v>0.49019607843137253</v>
      </c>
    </row>
    <row r="14" spans="1:16" ht="12.75" customHeight="1">
      <c r="A14" s="28">
        <v>4</v>
      </c>
      <c r="B14" s="29" t="s">
        <v>35</v>
      </c>
      <c r="C14" s="30" t="s">
        <v>876</v>
      </c>
      <c r="D14" s="31">
        <v>44649</v>
      </c>
      <c r="E14" s="37">
        <v>6700</v>
      </c>
      <c r="F14" s="37">
        <v>6799.8833333333341</v>
      </c>
      <c r="G14" s="38">
        <v>6600.1166666666686</v>
      </c>
      <c r="H14" s="38">
        <v>6500.2333333333345</v>
      </c>
      <c r="I14" s="38">
        <v>6300.466666666669</v>
      </c>
      <c r="J14" s="38">
        <v>6899.7666666666682</v>
      </c>
      <c r="K14" s="38">
        <v>7099.5333333333328</v>
      </c>
      <c r="L14" s="38">
        <v>7199.4166666666679</v>
      </c>
      <c r="M14" s="28">
        <v>6999.65</v>
      </c>
      <c r="N14" s="28">
        <v>6700</v>
      </c>
      <c r="O14" s="39">
        <v>2175</v>
      </c>
      <c r="P14" s="40">
        <v>0.31818181818181818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864.1</v>
      </c>
      <c r="F15" s="37">
        <v>876.31666666666661</v>
      </c>
      <c r="G15" s="38">
        <v>847.28333333333319</v>
      </c>
      <c r="H15" s="38">
        <v>830.46666666666658</v>
      </c>
      <c r="I15" s="38">
        <v>801.43333333333317</v>
      </c>
      <c r="J15" s="38">
        <v>893.13333333333321</v>
      </c>
      <c r="K15" s="38">
        <v>922.16666666666652</v>
      </c>
      <c r="L15" s="38">
        <v>938.98333333333323</v>
      </c>
      <c r="M15" s="28">
        <v>905.35</v>
      </c>
      <c r="N15" s="28">
        <v>859.5</v>
      </c>
      <c r="O15" s="39">
        <v>2136900</v>
      </c>
      <c r="P15" s="40">
        <v>-0.28089244851258582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44651</v>
      </c>
      <c r="E16" s="37">
        <v>16741.45</v>
      </c>
      <c r="F16" s="37">
        <v>16725.533333333336</v>
      </c>
      <c r="G16" s="38">
        <v>16460.966666666674</v>
      </c>
      <c r="H16" s="38">
        <v>16180.483333333337</v>
      </c>
      <c r="I16" s="38">
        <v>15915.916666666675</v>
      </c>
      <c r="J16" s="38">
        <v>17006.016666666674</v>
      </c>
      <c r="K16" s="38">
        <v>17270.583333333332</v>
      </c>
      <c r="L16" s="38">
        <v>17551.066666666673</v>
      </c>
      <c r="M16" s="28">
        <v>16990.099999999999</v>
      </c>
      <c r="N16" s="28">
        <v>16445.05</v>
      </c>
      <c r="O16" s="39">
        <v>36925</v>
      </c>
      <c r="P16" s="40">
        <v>-0.28266148615832931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44651</v>
      </c>
      <c r="E17" s="37">
        <v>99.3</v>
      </c>
      <c r="F17" s="37">
        <v>101.53333333333335</v>
      </c>
      <c r="G17" s="38">
        <v>96.166666666666686</v>
      </c>
      <c r="H17" s="38">
        <v>93.033333333333346</v>
      </c>
      <c r="I17" s="38">
        <v>87.666666666666686</v>
      </c>
      <c r="J17" s="38">
        <v>104.66666666666669</v>
      </c>
      <c r="K17" s="38">
        <v>110.03333333333333</v>
      </c>
      <c r="L17" s="38">
        <v>113.16666666666669</v>
      </c>
      <c r="M17" s="28">
        <v>106.9</v>
      </c>
      <c r="N17" s="28">
        <v>98.4</v>
      </c>
      <c r="O17" s="39">
        <v>15892800</v>
      </c>
      <c r="P17" s="40">
        <v>-0.11012564671101256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44651</v>
      </c>
      <c r="E18" s="37">
        <v>250.75</v>
      </c>
      <c r="F18" s="37">
        <v>256.23333333333335</v>
      </c>
      <c r="G18" s="38">
        <v>243.36666666666667</v>
      </c>
      <c r="H18" s="38">
        <v>235.98333333333332</v>
      </c>
      <c r="I18" s="38">
        <v>223.11666666666665</v>
      </c>
      <c r="J18" s="38">
        <v>263.61666666666667</v>
      </c>
      <c r="K18" s="38">
        <v>276.48333333333335</v>
      </c>
      <c r="L18" s="38">
        <v>283.86666666666673</v>
      </c>
      <c r="M18" s="28">
        <v>269.10000000000002</v>
      </c>
      <c r="N18" s="28">
        <v>248.85</v>
      </c>
      <c r="O18" s="39">
        <v>12864800</v>
      </c>
      <c r="P18" s="40">
        <v>-4.4972013124879369E-2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44651</v>
      </c>
      <c r="E19" s="37">
        <v>2019.7</v>
      </c>
      <c r="F19" s="37">
        <v>2051.5333333333333</v>
      </c>
      <c r="G19" s="38">
        <v>1977.5666666666666</v>
      </c>
      <c r="H19" s="38">
        <v>1935.4333333333334</v>
      </c>
      <c r="I19" s="38">
        <v>1861.4666666666667</v>
      </c>
      <c r="J19" s="38">
        <v>2093.6666666666665</v>
      </c>
      <c r="K19" s="38">
        <v>2167.6333333333328</v>
      </c>
      <c r="L19" s="38">
        <v>2209.7666666666664</v>
      </c>
      <c r="M19" s="28">
        <v>2125.5</v>
      </c>
      <c r="N19" s="28">
        <v>2009.4</v>
      </c>
      <c r="O19" s="39">
        <v>2174250</v>
      </c>
      <c r="P19" s="40">
        <v>-3.7303520035421742E-2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44651</v>
      </c>
      <c r="E20" s="37">
        <v>1551.25</v>
      </c>
      <c r="F20" s="37">
        <v>1582.1833333333334</v>
      </c>
      <c r="G20" s="38">
        <v>1503.3166666666668</v>
      </c>
      <c r="H20" s="38">
        <v>1455.3833333333334</v>
      </c>
      <c r="I20" s="38">
        <v>1376.5166666666669</v>
      </c>
      <c r="J20" s="38">
        <v>1630.1166666666668</v>
      </c>
      <c r="K20" s="38">
        <v>1708.9833333333336</v>
      </c>
      <c r="L20" s="38">
        <v>1756.9166666666667</v>
      </c>
      <c r="M20" s="28">
        <v>1661.05</v>
      </c>
      <c r="N20" s="28">
        <v>1534.25</v>
      </c>
      <c r="O20" s="39">
        <v>21242000</v>
      </c>
      <c r="P20" s="40">
        <v>-4.0789535374372923E-3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44651</v>
      </c>
      <c r="E21" s="37">
        <v>656.8</v>
      </c>
      <c r="F21" s="37">
        <v>666.85</v>
      </c>
      <c r="G21" s="38">
        <v>643.75</v>
      </c>
      <c r="H21" s="38">
        <v>630.69999999999993</v>
      </c>
      <c r="I21" s="38">
        <v>607.59999999999991</v>
      </c>
      <c r="J21" s="38">
        <v>679.90000000000009</v>
      </c>
      <c r="K21" s="38">
        <v>703.00000000000023</v>
      </c>
      <c r="L21" s="38">
        <v>716.05000000000018</v>
      </c>
      <c r="M21" s="28">
        <v>689.95</v>
      </c>
      <c r="N21" s="28">
        <v>653.79999999999995</v>
      </c>
      <c r="O21" s="39">
        <v>86385000</v>
      </c>
      <c r="P21" s="40">
        <v>-3.5397241918374185E-2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44651</v>
      </c>
      <c r="E22" s="37">
        <v>3180</v>
      </c>
      <c r="F22" s="37">
        <v>3202.9500000000003</v>
      </c>
      <c r="G22" s="38">
        <v>3140.6000000000004</v>
      </c>
      <c r="H22" s="38">
        <v>3101.2000000000003</v>
      </c>
      <c r="I22" s="38">
        <v>3038.8500000000004</v>
      </c>
      <c r="J22" s="38">
        <v>3242.3500000000004</v>
      </c>
      <c r="K22" s="38">
        <v>3304.7</v>
      </c>
      <c r="L22" s="38">
        <v>3344.1000000000004</v>
      </c>
      <c r="M22" s="28">
        <v>3265.3</v>
      </c>
      <c r="N22" s="28">
        <v>3163.55</v>
      </c>
      <c r="O22" s="39">
        <v>287800</v>
      </c>
      <c r="P22" s="40">
        <v>-8.4605597964376597E-2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44651</v>
      </c>
      <c r="E23" s="37">
        <v>525.04999999999995</v>
      </c>
      <c r="F23" s="37">
        <v>540.55000000000007</v>
      </c>
      <c r="G23" s="38">
        <v>506.10000000000014</v>
      </c>
      <c r="H23" s="38">
        <v>487.15000000000009</v>
      </c>
      <c r="I23" s="38">
        <v>452.70000000000016</v>
      </c>
      <c r="J23" s="38">
        <v>559.50000000000011</v>
      </c>
      <c r="K23" s="38">
        <v>593.95000000000016</v>
      </c>
      <c r="L23" s="38">
        <v>612.90000000000009</v>
      </c>
      <c r="M23" s="28">
        <v>575</v>
      </c>
      <c r="N23" s="28">
        <v>521.6</v>
      </c>
      <c r="O23" s="39">
        <v>7860000</v>
      </c>
      <c r="P23" s="40">
        <v>-4.0644452581471986E-2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44651</v>
      </c>
      <c r="E24" s="37">
        <v>301.10000000000002</v>
      </c>
      <c r="F24" s="37">
        <v>305.34999999999997</v>
      </c>
      <c r="G24" s="38">
        <v>292.69999999999993</v>
      </c>
      <c r="H24" s="38">
        <v>284.29999999999995</v>
      </c>
      <c r="I24" s="38">
        <v>271.64999999999992</v>
      </c>
      <c r="J24" s="38">
        <v>313.74999999999994</v>
      </c>
      <c r="K24" s="38">
        <v>326.39999999999992</v>
      </c>
      <c r="L24" s="38">
        <v>334.79999999999995</v>
      </c>
      <c r="M24" s="28">
        <v>318</v>
      </c>
      <c r="N24" s="28">
        <v>296.95</v>
      </c>
      <c r="O24" s="39">
        <v>19390500</v>
      </c>
      <c r="P24" s="40">
        <v>1.2929007992477669E-2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44651</v>
      </c>
      <c r="E25" s="37">
        <v>703.5</v>
      </c>
      <c r="F25" s="37">
        <v>705.31666666666661</v>
      </c>
      <c r="G25" s="38">
        <v>683.98333333333323</v>
      </c>
      <c r="H25" s="38">
        <v>664.46666666666658</v>
      </c>
      <c r="I25" s="38">
        <v>643.13333333333321</v>
      </c>
      <c r="J25" s="38">
        <v>724.83333333333326</v>
      </c>
      <c r="K25" s="38">
        <v>746.16666666666674</v>
      </c>
      <c r="L25" s="38">
        <v>765.68333333333328</v>
      </c>
      <c r="M25" s="28">
        <v>726.65</v>
      </c>
      <c r="N25" s="28">
        <v>685.8</v>
      </c>
      <c r="O25" s="39">
        <v>1638700</v>
      </c>
      <c r="P25" s="40">
        <v>-0.12551363466567053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44651</v>
      </c>
      <c r="E26" s="37">
        <v>4386</v>
      </c>
      <c r="F26" s="37">
        <v>4431.25</v>
      </c>
      <c r="G26" s="38">
        <v>4317</v>
      </c>
      <c r="H26" s="38">
        <v>4248</v>
      </c>
      <c r="I26" s="38">
        <v>4133.75</v>
      </c>
      <c r="J26" s="38">
        <v>4500.25</v>
      </c>
      <c r="K26" s="38">
        <v>4614.5</v>
      </c>
      <c r="L26" s="38">
        <v>4683.5</v>
      </c>
      <c r="M26" s="28">
        <v>4545.5</v>
      </c>
      <c r="N26" s="28">
        <v>4362.25</v>
      </c>
      <c r="O26" s="39">
        <v>2569125</v>
      </c>
      <c r="P26" s="40">
        <v>-4.1550083939563512E-2</v>
      </c>
    </row>
    <row r="27" spans="1:16" ht="12.75" customHeight="1">
      <c r="A27" s="28">
        <v>17</v>
      </c>
      <c r="B27" s="260" t="s">
        <v>49</v>
      </c>
      <c r="C27" s="30" t="s">
        <v>54</v>
      </c>
      <c r="D27" s="31">
        <v>44651</v>
      </c>
      <c r="E27" s="37">
        <v>179.05</v>
      </c>
      <c r="F27" s="37">
        <v>184.26666666666665</v>
      </c>
      <c r="G27" s="38">
        <v>171.5333333333333</v>
      </c>
      <c r="H27" s="38">
        <v>164.01666666666665</v>
      </c>
      <c r="I27" s="38">
        <v>151.2833333333333</v>
      </c>
      <c r="J27" s="38">
        <v>191.7833333333333</v>
      </c>
      <c r="K27" s="38">
        <v>204.51666666666665</v>
      </c>
      <c r="L27" s="38">
        <v>212.0333333333333</v>
      </c>
      <c r="M27" s="28">
        <v>197</v>
      </c>
      <c r="N27" s="28">
        <v>176.75</v>
      </c>
      <c r="O27" s="39">
        <v>11017500</v>
      </c>
      <c r="P27" s="40">
        <v>-0.15655502392344497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44651</v>
      </c>
      <c r="E28" s="37">
        <v>113.9</v>
      </c>
      <c r="F28" s="37">
        <v>116.48333333333335</v>
      </c>
      <c r="G28" s="38">
        <v>110.81666666666669</v>
      </c>
      <c r="H28" s="38">
        <v>107.73333333333335</v>
      </c>
      <c r="I28" s="38">
        <v>102.06666666666669</v>
      </c>
      <c r="J28" s="38">
        <v>119.56666666666669</v>
      </c>
      <c r="K28" s="38">
        <v>125.23333333333335</v>
      </c>
      <c r="L28" s="38">
        <v>128.31666666666669</v>
      </c>
      <c r="M28" s="28">
        <v>122.15</v>
      </c>
      <c r="N28" s="28">
        <v>113.4</v>
      </c>
      <c r="O28" s="39">
        <v>34227000</v>
      </c>
      <c r="P28" s="40">
        <v>-6.8006371768165666E-2</v>
      </c>
    </row>
    <row r="29" spans="1:16" ht="12.75" customHeight="1">
      <c r="A29" s="28">
        <v>19</v>
      </c>
      <c r="B29" s="261" t="s">
        <v>56</v>
      </c>
      <c r="C29" s="30" t="s">
        <v>57</v>
      </c>
      <c r="D29" s="31">
        <v>44651</v>
      </c>
      <c r="E29" s="37">
        <v>3073.1</v>
      </c>
      <c r="F29" s="37">
        <v>3111.9666666666667</v>
      </c>
      <c r="G29" s="38">
        <v>3015.3333333333335</v>
      </c>
      <c r="H29" s="38">
        <v>2957.5666666666666</v>
      </c>
      <c r="I29" s="38">
        <v>2860.9333333333334</v>
      </c>
      <c r="J29" s="38">
        <v>3169.7333333333336</v>
      </c>
      <c r="K29" s="38">
        <v>3266.3666666666668</v>
      </c>
      <c r="L29" s="38">
        <v>3324.1333333333337</v>
      </c>
      <c r="M29" s="28">
        <v>3208.6</v>
      </c>
      <c r="N29" s="28">
        <v>3054.2</v>
      </c>
      <c r="O29" s="39">
        <v>4352550</v>
      </c>
      <c r="P29" s="40">
        <v>7.0106210355509666E-2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44651</v>
      </c>
      <c r="E30" s="37">
        <v>1784.85</v>
      </c>
      <c r="F30" s="37">
        <v>1810.3833333333332</v>
      </c>
      <c r="G30" s="38">
        <v>1743.5166666666664</v>
      </c>
      <c r="H30" s="38">
        <v>1702.1833333333332</v>
      </c>
      <c r="I30" s="38">
        <v>1635.3166666666664</v>
      </c>
      <c r="J30" s="38">
        <v>1851.7166666666665</v>
      </c>
      <c r="K30" s="38">
        <v>1918.5833333333333</v>
      </c>
      <c r="L30" s="38">
        <v>1959.9166666666665</v>
      </c>
      <c r="M30" s="28">
        <v>1877.25</v>
      </c>
      <c r="N30" s="28">
        <v>1769.05</v>
      </c>
      <c r="O30" s="39">
        <v>1090375</v>
      </c>
      <c r="P30" s="40">
        <v>-0.11888888888888889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44651</v>
      </c>
      <c r="E31" s="37">
        <v>8681.65</v>
      </c>
      <c r="F31" s="37">
        <v>8788.8833333333332</v>
      </c>
      <c r="G31" s="38">
        <v>8527.7666666666664</v>
      </c>
      <c r="H31" s="38">
        <v>8373.8833333333332</v>
      </c>
      <c r="I31" s="38">
        <v>8112.7666666666664</v>
      </c>
      <c r="J31" s="38">
        <v>8942.7666666666664</v>
      </c>
      <c r="K31" s="38">
        <v>9203.8833333333314</v>
      </c>
      <c r="L31" s="38">
        <v>9357.7666666666664</v>
      </c>
      <c r="M31" s="28">
        <v>9050</v>
      </c>
      <c r="N31" s="28">
        <v>8635</v>
      </c>
      <c r="O31" s="39">
        <v>88800</v>
      </c>
      <c r="P31" s="40">
        <v>-0.24053880692751764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44651</v>
      </c>
      <c r="E32" s="37">
        <v>1165.6500000000001</v>
      </c>
      <c r="F32" s="37">
        <v>1193.1499999999999</v>
      </c>
      <c r="G32" s="38">
        <v>1130.2999999999997</v>
      </c>
      <c r="H32" s="38">
        <v>1094.9499999999998</v>
      </c>
      <c r="I32" s="38">
        <v>1032.0999999999997</v>
      </c>
      <c r="J32" s="38">
        <v>1228.4999999999998</v>
      </c>
      <c r="K32" s="38">
        <v>1291.3499999999997</v>
      </c>
      <c r="L32" s="38">
        <v>1326.6999999999998</v>
      </c>
      <c r="M32" s="28">
        <v>1256</v>
      </c>
      <c r="N32" s="28">
        <v>1157.8</v>
      </c>
      <c r="O32" s="39">
        <v>2479500</v>
      </c>
      <c r="P32" s="40">
        <v>-9.242313323572475E-2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44651</v>
      </c>
      <c r="E33" s="37">
        <v>606.5</v>
      </c>
      <c r="F33" s="37">
        <v>613.13333333333333</v>
      </c>
      <c r="G33" s="38">
        <v>596.26666666666665</v>
      </c>
      <c r="H33" s="38">
        <v>586.0333333333333</v>
      </c>
      <c r="I33" s="38">
        <v>569.16666666666663</v>
      </c>
      <c r="J33" s="38">
        <v>623.36666666666667</v>
      </c>
      <c r="K33" s="38">
        <v>640.23333333333323</v>
      </c>
      <c r="L33" s="38">
        <v>650.4666666666667</v>
      </c>
      <c r="M33" s="28">
        <v>630</v>
      </c>
      <c r="N33" s="28">
        <v>602.9</v>
      </c>
      <c r="O33" s="39">
        <v>13899750</v>
      </c>
      <c r="P33" s="40">
        <v>-2.5911910017870281E-2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44651</v>
      </c>
      <c r="E34" s="37">
        <v>732.3</v>
      </c>
      <c r="F34" s="37">
        <v>743.58333333333337</v>
      </c>
      <c r="G34" s="38">
        <v>716.2166666666667</v>
      </c>
      <c r="H34" s="38">
        <v>700.13333333333333</v>
      </c>
      <c r="I34" s="38">
        <v>672.76666666666665</v>
      </c>
      <c r="J34" s="38">
        <v>759.66666666666674</v>
      </c>
      <c r="K34" s="38">
        <v>787.0333333333333</v>
      </c>
      <c r="L34" s="38">
        <v>803.11666666666679</v>
      </c>
      <c r="M34" s="28">
        <v>770.95</v>
      </c>
      <c r="N34" s="28">
        <v>727.5</v>
      </c>
      <c r="O34" s="39">
        <v>38383200</v>
      </c>
      <c r="P34" s="40">
        <v>5.1220815133708325E-3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44651</v>
      </c>
      <c r="E35" s="37">
        <v>3476.75</v>
      </c>
      <c r="F35" s="37">
        <v>3497.9</v>
      </c>
      <c r="G35" s="38">
        <v>3435.8</v>
      </c>
      <c r="H35" s="38">
        <v>3394.85</v>
      </c>
      <c r="I35" s="38">
        <v>3332.75</v>
      </c>
      <c r="J35" s="38">
        <v>3538.8500000000004</v>
      </c>
      <c r="K35" s="38">
        <v>3600.95</v>
      </c>
      <c r="L35" s="38">
        <v>3641.9000000000005</v>
      </c>
      <c r="M35" s="28">
        <v>3560</v>
      </c>
      <c r="N35" s="28">
        <v>3456.95</v>
      </c>
      <c r="O35" s="39">
        <v>2013000</v>
      </c>
      <c r="P35" s="40">
        <v>-1.2509197939661517E-2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44651</v>
      </c>
      <c r="E36" s="37">
        <v>15277.25</v>
      </c>
      <c r="F36" s="37">
        <v>15486.050000000001</v>
      </c>
      <c r="G36" s="38">
        <v>15024.350000000002</v>
      </c>
      <c r="H36" s="38">
        <v>14771.45</v>
      </c>
      <c r="I36" s="38">
        <v>14309.750000000002</v>
      </c>
      <c r="J36" s="38">
        <v>15738.950000000003</v>
      </c>
      <c r="K36" s="38">
        <v>16200.650000000003</v>
      </c>
      <c r="L36" s="38">
        <v>16453.550000000003</v>
      </c>
      <c r="M36" s="28">
        <v>15947.75</v>
      </c>
      <c r="N36" s="28">
        <v>15233.15</v>
      </c>
      <c r="O36" s="39">
        <v>637250</v>
      </c>
      <c r="P36" s="40">
        <v>-4.3527204502814262E-2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44651</v>
      </c>
      <c r="E37" s="37">
        <v>6634.2</v>
      </c>
      <c r="F37" s="37">
        <v>6724.4333333333343</v>
      </c>
      <c r="G37" s="38">
        <v>6511.8666666666686</v>
      </c>
      <c r="H37" s="38">
        <v>6389.5333333333347</v>
      </c>
      <c r="I37" s="38">
        <v>6176.966666666669</v>
      </c>
      <c r="J37" s="38">
        <v>6846.7666666666682</v>
      </c>
      <c r="K37" s="38">
        <v>7059.3333333333339</v>
      </c>
      <c r="L37" s="38">
        <v>7181.6666666666679</v>
      </c>
      <c r="M37" s="28">
        <v>6937</v>
      </c>
      <c r="N37" s="28">
        <v>6602.1</v>
      </c>
      <c r="O37" s="39">
        <v>4123125</v>
      </c>
      <c r="P37" s="40">
        <v>-2.509979436313052E-3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44651</v>
      </c>
      <c r="E38" s="37">
        <v>1763.8</v>
      </c>
      <c r="F38" s="37">
        <v>1799.1833333333334</v>
      </c>
      <c r="G38" s="38">
        <v>1722.3666666666668</v>
      </c>
      <c r="H38" s="38">
        <v>1680.9333333333334</v>
      </c>
      <c r="I38" s="38">
        <v>1604.1166666666668</v>
      </c>
      <c r="J38" s="38">
        <v>1840.6166666666668</v>
      </c>
      <c r="K38" s="38">
        <v>1917.4333333333334</v>
      </c>
      <c r="L38" s="38">
        <v>1958.8666666666668</v>
      </c>
      <c r="M38" s="28">
        <v>1876</v>
      </c>
      <c r="N38" s="28">
        <v>1757.75</v>
      </c>
      <c r="O38" s="39">
        <v>1453600</v>
      </c>
      <c r="P38" s="40">
        <v>-5.7455540355677154E-3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44651</v>
      </c>
      <c r="E39" s="37">
        <v>378.55</v>
      </c>
      <c r="F39" s="37">
        <v>387.38333333333338</v>
      </c>
      <c r="G39" s="38">
        <v>366.76666666666677</v>
      </c>
      <c r="H39" s="38">
        <v>354.98333333333341</v>
      </c>
      <c r="I39" s="38">
        <v>334.36666666666679</v>
      </c>
      <c r="J39" s="38">
        <v>399.16666666666674</v>
      </c>
      <c r="K39" s="38">
        <v>419.78333333333342</v>
      </c>
      <c r="L39" s="38">
        <v>431.56666666666672</v>
      </c>
      <c r="M39" s="28">
        <v>408</v>
      </c>
      <c r="N39" s="28">
        <v>375.6</v>
      </c>
      <c r="O39" s="39">
        <v>6724800</v>
      </c>
      <c r="P39" s="40">
        <v>-6.1620897521768254E-2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44651</v>
      </c>
      <c r="E40" s="37">
        <v>291.39999999999998</v>
      </c>
      <c r="F40" s="37">
        <v>297.33333333333331</v>
      </c>
      <c r="G40" s="38">
        <v>282.61666666666662</v>
      </c>
      <c r="H40" s="38">
        <v>273.83333333333331</v>
      </c>
      <c r="I40" s="38">
        <v>259.11666666666662</v>
      </c>
      <c r="J40" s="38">
        <v>306.11666666666662</v>
      </c>
      <c r="K40" s="38">
        <v>320.83333333333331</v>
      </c>
      <c r="L40" s="38">
        <v>329.61666666666662</v>
      </c>
      <c r="M40" s="28">
        <v>312.05</v>
      </c>
      <c r="N40" s="28">
        <v>288.55</v>
      </c>
      <c r="O40" s="39">
        <v>21515400</v>
      </c>
      <c r="P40" s="40">
        <v>2.0228747012632296E-2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44651</v>
      </c>
      <c r="E41" s="37">
        <v>100.85</v>
      </c>
      <c r="F41" s="37">
        <v>102.35000000000001</v>
      </c>
      <c r="G41" s="38">
        <v>98.950000000000017</v>
      </c>
      <c r="H41" s="38">
        <v>97.050000000000011</v>
      </c>
      <c r="I41" s="38">
        <v>93.65000000000002</v>
      </c>
      <c r="J41" s="38">
        <v>104.25000000000001</v>
      </c>
      <c r="K41" s="38">
        <v>107.65000000000002</v>
      </c>
      <c r="L41" s="38">
        <v>109.55000000000001</v>
      </c>
      <c r="M41" s="28">
        <v>105.75</v>
      </c>
      <c r="N41" s="28">
        <v>100.45</v>
      </c>
      <c r="O41" s="39">
        <v>98993700</v>
      </c>
      <c r="P41" s="40">
        <v>-0.13362686872824084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44651</v>
      </c>
      <c r="E42" s="37">
        <v>1779.2</v>
      </c>
      <c r="F42" s="37">
        <v>1798.7333333333333</v>
      </c>
      <c r="G42" s="38">
        <v>1754.5166666666667</v>
      </c>
      <c r="H42" s="38">
        <v>1729.8333333333333</v>
      </c>
      <c r="I42" s="38">
        <v>1685.6166666666666</v>
      </c>
      <c r="J42" s="38">
        <v>1823.4166666666667</v>
      </c>
      <c r="K42" s="38">
        <v>1867.6333333333334</v>
      </c>
      <c r="L42" s="38">
        <v>1892.3166666666668</v>
      </c>
      <c r="M42" s="28">
        <v>1842.95</v>
      </c>
      <c r="N42" s="28">
        <v>1774.05</v>
      </c>
      <c r="O42" s="39">
        <v>1277100</v>
      </c>
      <c r="P42" s="40">
        <v>-0.18754373687893633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44651</v>
      </c>
      <c r="E43" s="37">
        <v>187.85</v>
      </c>
      <c r="F43" s="37">
        <v>190.31666666666663</v>
      </c>
      <c r="G43" s="38">
        <v>184.43333333333328</v>
      </c>
      <c r="H43" s="38">
        <v>181.01666666666665</v>
      </c>
      <c r="I43" s="38">
        <v>175.1333333333333</v>
      </c>
      <c r="J43" s="38">
        <v>193.73333333333326</v>
      </c>
      <c r="K43" s="38">
        <v>199.61666666666665</v>
      </c>
      <c r="L43" s="38">
        <v>203.03333333333325</v>
      </c>
      <c r="M43" s="28">
        <v>196.2</v>
      </c>
      <c r="N43" s="28">
        <v>186.9</v>
      </c>
      <c r="O43" s="39">
        <v>24293400</v>
      </c>
      <c r="P43" s="40">
        <v>-0.1816436251920123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44651</v>
      </c>
      <c r="E44" s="37">
        <v>679.95</v>
      </c>
      <c r="F44" s="37">
        <v>693.31666666666661</v>
      </c>
      <c r="G44" s="38">
        <v>663.93333333333317</v>
      </c>
      <c r="H44" s="38">
        <v>647.91666666666652</v>
      </c>
      <c r="I44" s="38">
        <v>618.53333333333308</v>
      </c>
      <c r="J44" s="38">
        <v>709.33333333333326</v>
      </c>
      <c r="K44" s="38">
        <v>738.7166666666667</v>
      </c>
      <c r="L44" s="38">
        <v>754.73333333333335</v>
      </c>
      <c r="M44" s="28">
        <v>722.7</v>
      </c>
      <c r="N44" s="28">
        <v>677.3</v>
      </c>
      <c r="O44" s="39">
        <v>4413200</v>
      </c>
      <c r="P44" s="40">
        <v>2.1384928716904276E-2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44651</v>
      </c>
      <c r="E45" s="37">
        <v>661.8</v>
      </c>
      <c r="F45" s="37">
        <v>669.0333333333333</v>
      </c>
      <c r="G45" s="38">
        <v>648.06666666666661</v>
      </c>
      <c r="H45" s="38">
        <v>634.33333333333326</v>
      </c>
      <c r="I45" s="38">
        <v>613.36666666666656</v>
      </c>
      <c r="J45" s="38">
        <v>682.76666666666665</v>
      </c>
      <c r="K45" s="38">
        <v>703.73333333333335</v>
      </c>
      <c r="L45" s="38">
        <v>717.4666666666667</v>
      </c>
      <c r="M45" s="28">
        <v>690</v>
      </c>
      <c r="N45" s="28">
        <v>655.29999999999995</v>
      </c>
      <c r="O45" s="39">
        <v>5460750</v>
      </c>
      <c r="P45" s="40">
        <v>-3.7159481618619414E-2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44651</v>
      </c>
      <c r="E46" s="37">
        <v>671.8</v>
      </c>
      <c r="F46" s="37">
        <v>669.44999999999993</v>
      </c>
      <c r="G46" s="38">
        <v>649.09999999999991</v>
      </c>
      <c r="H46" s="38">
        <v>626.4</v>
      </c>
      <c r="I46" s="38">
        <v>606.04999999999995</v>
      </c>
      <c r="J46" s="38">
        <v>692.14999999999986</v>
      </c>
      <c r="K46" s="38">
        <v>712.5</v>
      </c>
      <c r="L46" s="38">
        <v>735.19999999999982</v>
      </c>
      <c r="M46" s="28">
        <v>689.8</v>
      </c>
      <c r="N46" s="28">
        <v>646.75</v>
      </c>
      <c r="O46" s="39">
        <v>57734350</v>
      </c>
      <c r="P46" s="40">
        <v>-2.380531684202072E-2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44651</v>
      </c>
      <c r="E47" s="37">
        <v>44.35</v>
      </c>
      <c r="F47" s="37">
        <v>45.616666666666667</v>
      </c>
      <c r="G47" s="38">
        <v>42.883333333333333</v>
      </c>
      <c r="H47" s="38">
        <v>41.416666666666664</v>
      </c>
      <c r="I47" s="38">
        <v>38.68333333333333</v>
      </c>
      <c r="J47" s="38">
        <v>47.083333333333336</v>
      </c>
      <c r="K47" s="38">
        <v>49.81666666666667</v>
      </c>
      <c r="L47" s="38">
        <v>51.283333333333339</v>
      </c>
      <c r="M47" s="28">
        <v>48.35</v>
      </c>
      <c r="N47" s="28">
        <v>44.15</v>
      </c>
      <c r="O47" s="39">
        <v>105714000</v>
      </c>
      <c r="P47" s="40">
        <v>-9.7930292984499595E-2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44651</v>
      </c>
      <c r="E48" s="37">
        <v>375.45</v>
      </c>
      <c r="F48" s="37">
        <v>381.60000000000008</v>
      </c>
      <c r="G48" s="38">
        <v>368.20000000000016</v>
      </c>
      <c r="H48" s="38">
        <v>360.9500000000001</v>
      </c>
      <c r="I48" s="38">
        <v>347.55000000000018</v>
      </c>
      <c r="J48" s="38">
        <v>388.85000000000014</v>
      </c>
      <c r="K48" s="38">
        <v>402.25000000000011</v>
      </c>
      <c r="L48" s="38">
        <v>409.50000000000011</v>
      </c>
      <c r="M48" s="28">
        <v>395</v>
      </c>
      <c r="N48" s="28">
        <v>374.35</v>
      </c>
      <c r="O48" s="39">
        <v>12061200</v>
      </c>
      <c r="P48" s="40">
        <v>-4.9483414899401848E-2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44651</v>
      </c>
      <c r="E49" s="37">
        <v>14857.65</v>
      </c>
      <c r="F49" s="37">
        <v>15082.6</v>
      </c>
      <c r="G49" s="38">
        <v>14555.35</v>
      </c>
      <c r="H49" s="38">
        <v>14253.05</v>
      </c>
      <c r="I49" s="38">
        <v>13725.8</v>
      </c>
      <c r="J49" s="38">
        <v>15384.900000000001</v>
      </c>
      <c r="K49" s="38">
        <v>15912.150000000001</v>
      </c>
      <c r="L49" s="38">
        <v>16214.450000000003</v>
      </c>
      <c r="M49" s="28">
        <v>15609.85</v>
      </c>
      <c r="N49" s="28">
        <v>14780.3</v>
      </c>
      <c r="O49" s="39">
        <v>120200</v>
      </c>
      <c r="P49" s="40">
        <v>-0.16816608996539792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44651</v>
      </c>
      <c r="E50" s="37">
        <v>331.45</v>
      </c>
      <c r="F50" s="37">
        <v>337.5</v>
      </c>
      <c r="G50" s="38">
        <v>324</v>
      </c>
      <c r="H50" s="38">
        <v>316.55</v>
      </c>
      <c r="I50" s="38">
        <v>303.05</v>
      </c>
      <c r="J50" s="38">
        <v>344.95</v>
      </c>
      <c r="K50" s="38">
        <v>358.45</v>
      </c>
      <c r="L50" s="38">
        <v>365.9</v>
      </c>
      <c r="M50" s="28">
        <v>351</v>
      </c>
      <c r="N50" s="28">
        <v>330.05</v>
      </c>
      <c r="O50" s="39">
        <v>21826800</v>
      </c>
      <c r="P50" s="40">
        <v>-0.16285812909906799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44651</v>
      </c>
      <c r="E51" s="37">
        <v>3444.3</v>
      </c>
      <c r="F51" s="37">
        <v>3459.2833333333333</v>
      </c>
      <c r="G51" s="38">
        <v>3411.9166666666665</v>
      </c>
      <c r="H51" s="38">
        <v>3379.5333333333333</v>
      </c>
      <c r="I51" s="38">
        <v>3332.1666666666665</v>
      </c>
      <c r="J51" s="38">
        <v>3491.6666666666665</v>
      </c>
      <c r="K51" s="38">
        <v>3539.0333333333333</v>
      </c>
      <c r="L51" s="38">
        <v>3571.4166666666665</v>
      </c>
      <c r="M51" s="28">
        <v>3506.65</v>
      </c>
      <c r="N51" s="28">
        <v>3426.9</v>
      </c>
      <c r="O51" s="39">
        <v>1432600</v>
      </c>
      <c r="P51" s="40">
        <v>4.9985341542069774E-2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44651</v>
      </c>
      <c r="E52" s="37">
        <v>382.05</v>
      </c>
      <c r="F52" s="37">
        <v>387.60000000000008</v>
      </c>
      <c r="G52" s="38">
        <v>374.55000000000018</v>
      </c>
      <c r="H52" s="38">
        <v>367.05000000000013</v>
      </c>
      <c r="I52" s="38">
        <v>354.00000000000023</v>
      </c>
      <c r="J52" s="38">
        <v>395.10000000000014</v>
      </c>
      <c r="K52" s="38">
        <v>408.15</v>
      </c>
      <c r="L52" s="38">
        <v>415.65000000000009</v>
      </c>
      <c r="M52" s="28">
        <v>400.65</v>
      </c>
      <c r="N52" s="28">
        <v>380.1</v>
      </c>
      <c r="O52" s="39">
        <v>3497000</v>
      </c>
      <c r="P52" s="40">
        <v>-0.17837507635919364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44651</v>
      </c>
      <c r="E53" s="37">
        <v>344.25</v>
      </c>
      <c r="F53" s="37">
        <v>350.7833333333333</v>
      </c>
      <c r="G53" s="38">
        <v>336.51666666666659</v>
      </c>
      <c r="H53" s="38">
        <v>328.7833333333333</v>
      </c>
      <c r="I53" s="38">
        <v>314.51666666666659</v>
      </c>
      <c r="J53" s="38">
        <v>358.51666666666659</v>
      </c>
      <c r="K53" s="38">
        <v>372.78333333333325</v>
      </c>
      <c r="L53" s="38">
        <v>380.51666666666659</v>
      </c>
      <c r="M53" s="28">
        <v>365.05</v>
      </c>
      <c r="N53" s="28">
        <v>343.05</v>
      </c>
      <c r="O53" s="39">
        <v>19811000</v>
      </c>
      <c r="P53" s="40">
        <v>-8.9346210244223082E-2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44651</v>
      </c>
      <c r="E54" s="37">
        <v>208.55</v>
      </c>
      <c r="F54" s="37">
        <v>213.5</v>
      </c>
      <c r="G54" s="38">
        <v>202.2</v>
      </c>
      <c r="H54" s="38">
        <v>195.85</v>
      </c>
      <c r="I54" s="38">
        <v>184.54999999999998</v>
      </c>
      <c r="J54" s="38">
        <v>219.85</v>
      </c>
      <c r="K54" s="38">
        <v>231.15</v>
      </c>
      <c r="L54" s="38">
        <v>237.5</v>
      </c>
      <c r="M54" s="28">
        <v>224.8</v>
      </c>
      <c r="N54" s="28">
        <v>207.15</v>
      </c>
      <c r="O54" s="39">
        <v>41509800</v>
      </c>
      <c r="P54" s="40">
        <v>-3.0887544125063036E-2</v>
      </c>
    </row>
    <row r="55" spans="1:16" ht="12.75" customHeight="1">
      <c r="A55" s="28">
        <v>45</v>
      </c>
      <c r="B55" s="29" t="s">
        <v>63</v>
      </c>
      <c r="C55" s="30" t="s">
        <v>329</v>
      </c>
      <c r="D55" s="31">
        <v>44651</v>
      </c>
      <c r="E55" s="37">
        <v>548.75</v>
      </c>
      <c r="F55" s="37">
        <v>557.38333333333333</v>
      </c>
      <c r="G55" s="38">
        <v>531.16666666666663</v>
      </c>
      <c r="H55" s="38">
        <v>513.58333333333326</v>
      </c>
      <c r="I55" s="38">
        <v>487.36666666666656</v>
      </c>
      <c r="J55" s="38">
        <v>574.9666666666667</v>
      </c>
      <c r="K55" s="38">
        <v>601.18333333333339</v>
      </c>
      <c r="L55" s="38">
        <v>618.76666666666677</v>
      </c>
      <c r="M55" s="28">
        <v>583.6</v>
      </c>
      <c r="N55" s="28">
        <v>539.79999999999995</v>
      </c>
      <c r="O55" s="39">
        <v>3222375</v>
      </c>
      <c r="P55" s="40">
        <v>-7.2931276297335201E-2</v>
      </c>
    </row>
    <row r="56" spans="1:16" ht="12.75" customHeight="1">
      <c r="A56" s="28">
        <v>46</v>
      </c>
      <c r="B56" s="29" t="s">
        <v>44</v>
      </c>
      <c r="C56" s="30" t="s">
        <v>340</v>
      </c>
      <c r="D56" s="31">
        <v>44651</v>
      </c>
      <c r="E56" s="37">
        <v>341</v>
      </c>
      <c r="F56" s="37">
        <v>351.73333333333329</v>
      </c>
      <c r="G56" s="38">
        <v>329.66666666666657</v>
      </c>
      <c r="H56" s="38">
        <v>318.33333333333326</v>
      </c>
      <c r="I56" s="38">
        <v>296.26666666666654</v>
      </c>
      <c r="J56" s="38">
        <v>363.06666666666661</v>
      </c>
      <c r="K56" s="38">
        <v>385.13333333333333</v>
      </c>
      <c r="L56" s="38">
        <v>396.46666666666664</v>
      </c>
      <c r="M56" s="28">
        <v>373.8</v>
      </c>
      <c r="N56" s="28">
        <v>340.4</v>
      </c>
      <c r="O56" s="39">
        <v>1933500</v>
      </c>
      <c r="P56" s="40">
        <v>-0.21210268948655256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44651</v>
      </c>
      <c r="E57" s="37">
        <v>648.6</v>
      </c>
      <c r="F57" s="37">
        <v>657</v>
      </c>
      <c r="G57" s="38">
        <v>635.75</v>
      </c>
      <c r="H57" s="38">
        <v>622.9</v>
      </c>
      <c r="I57" s="38">
        <v>601.65</v>
      </c>
      <c r="J57" s="38">
        <v>669.85</v>
      </c>
      <c r="K57" s="38">
        <v>691.1</v>
      </c>
      <c r="L57" s="38">
        <v>703.95</v>
      </c>
      <c r="M57" s="28">
        <v>678.25</v>
      </c>
      <c r="N57" s="28">
        <v>644.15</v>
      </c>
      <c r="O57" s="39">
        <v>8372500</v>
      </c>
      <c r="P57" s="40">
        <v>-7.3710413497441576E-2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44651</v>
      </c>
      <c r="E58" s="37">
        <v>896</v>
      </c>
      <c r="F58" s="37">
        <v>898.43333333333339</v>
      </c>
      <c r="G58" s="38">
        <v>887.06666666666683</v>
      </c>
      <c r="H58" s="38">
        <v>878.13333333333344</v>
      </c>
      <c r="I58" s="38">
        <v>866.76666666666688</v>
      </c>
      <c r="J58" s="38">
        <v>907.36666666666679</v>
      </c>
      <c r="K58" s="38">
        <v>918.73333333333335</v>
      </c>
      <c r="L58" s="38">
        <v>927.66666666666674</v>
      </c>
      <c r="M58" s="28">
        <v>909.8</v>
      </c>
      <c r="N58" s="28">
        <v>889.5</v>
      </c>
      <c r="O58" s="39">
        <v>9653800</v>
      </c>
      <c r="P58" s="40">
        <v>-0.27270946574604576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44651</v>
      </c>
      <c r="E59" s="37">
        <v>149.65</v>
      </c>
      <c r="F59" s="37">
        <v>151.56666666666669</v>
      </c>
      <c r="G59" s="38">
        <v>146.98333333333338</v>
      </c>
      <c r="H59" s="38">
        <v>144.31666666666669</v>
      </c>
      <c r="I59" s="38">
        <v>139.73333333333338</v>
      </c>
      <c r="J59" s="38">
        <v>154.23333333333338</v>
      </c>
      <c r="K59" s="38">
        <v>158.81666666666669</v>
      </c>
      <c r="L59" s="38">
        <v>161.48333333333338</v>
      </c>
      <c r="M59" s="28">
        <v>156.15</v>
      </c>
      <c r="N59" s="28">
        <v>148.9</v>
      </c>
      <c r="O59" s="39">
        <v>35347200</v>
      </c>
      <c r="P59" s="40">
        <v>-0.2337248474915779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44651</v>
      </c>
      <c r="E60" s="37">
        <v>4185.05</v>
      </c>
      <c r="F60" s="37">
        <v>4214.583333333333</v>
      </c>
      <c r="G60" s="38">
        <v>4133.2666666666664</v>
      </c>
      <c r="H60" s="38">
        <v>4081.4833333333336</v>
      </c>
      <c r="I60" s="38">
        <v>4000.166666666667</v>
      </c>
      <c r="J60" s="38">
        <v>4266.3666666666659</v>
      </c>
      <c r="K60" s="38">
        <v>4347.6833333333334</v>
      </c>
      <c r="L60" s="38">
        <v>4399.4666666666653</v>
      </c>
      <c r="M60" s="28">
        <v>4295.8999999999996</v>
      </c>
      <c r="N60" s="28">
        <v>4162.8</v>
      </c>
      <c r="O60" s="39">
        <v>493100</v>
      </c>
      <c r="P60" s="40">
        <v>-0.31015668718522665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44651</v>
      </c>
      <c r="E61" s="37">
        <v>1382.35</v>
      </c>
      <c r="F61" s="37">
        <v>1389.5833333333333</v>
      </c>
      <c r="G61" s="38">
        <v>1369.2166666666665</v>
      </c>
      <c r="H61" s="38">
        <v>1356.0833333333333</v>
      </c>
      <c r="I61" s="38">
        <v>1335.7166666666665</v>
      </c>
      <c r="J61" s="38">
        <v>1402.7166666666665</v>
      </c>
      <c r="K61" s="38">
        <v>1423.0833333333333</v>
      </c>
      <c r="L61" s="38">
        <v>1436.2166666666665</v>
      </c>
      <c r="M61" s="28">
        <v>1409.95</v>
      </c>
      <c r="N61" s="28">
        <v>1376.45</v>
      </c>
      <c r="O61" s="39">
        <v>1930600</v>
      </c>
      <c r="P61" s="40">
        <v>-0.24531399644274182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44651</v>
      </c>
      <c r="E62" s="37">
        <v>559.54999999999995</v>
      </c>
      <c r="F62" s="37">
        <v>564.86666666666667</v>
      </c>
      <c r="G62" s="38">
        <v>552.38333333333333</v>
      </c>
      <c r="H62" s="38">
        <v>545.2166666666667</v>
      </c>
      <c r="I62" s="38">
        <v>532.73333333333335</v>
      </c>
      <c r="J62" s="38">
        <v>572.0333333333333</v>
      </c>
      <c r="K62" s="38">
        <v>584.51666666666665</v>
      </c>
      <c r="L62" s="38">
        <v>591.68333333333328</v>
      </c>
      <c r="M62" s="28">
        <v>577.35</v>
      </c>
      <c r="N62" s="28">
        <v>557.70000000000005</v>
      </c>
      <c r="O62" s="39">
        <v>5468000</v>
      </c>
      <c r="P62" s="40">
        <v>-5.1221543586896172E-2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44651</v>
      </c>
      <c r="E63" s="37">
        <v>732.9</v>
      </c>
      <c r="F63" s="37">
        <v>746.9</v>
      </c>
      <c r="G63" s="38">
        <v>715.3</v>
      </c>
      <c r="H63" s="38">
        <v>697.69999999999993</v>
      </c>
      <c r="I63" s="38">
        <v>666.09999999999991</v>
      </c>
      <c r="J63" s="38">
        <v>764.5</v>
      </c>
      <c r="K63" s="38">
        <v>796.10000000000014</v>
      </c>
      <c r="L63" s="38">
        <v>813.7</v>
      </c>
      <c r="M63" s="28">
        <v>778.5</v>
      </c>
      <c r="N63" s="28">
        <v>729.3</v>
      </c>
      <c r="O63" s="39">
        <v>895625</v>
      </c>
      <c r="P63" s="40">
        <v>-3.3715441672285906E-2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44651</v>
      </c>
      <c r="E64" s="37">
        <v>406.4</v>
      </c>
      <c r="F64" s="37">
        <v>406.45</v>
      </c>
      <c r="G64" s="38">
        <v>394.4</v>
      </c>
      <c r="H64" s="38">
        <v>382.4</v>
      </c>
      <c r="I64" s="38">
        <v>370.34999999999997</v>
      </c>
      <c r="J64" s="38">
        <v>418.45</v>
      </c>
      <c r="K64" s="38">
        <v>430.50000000000006</v>
      </c>
      <c r="L64" s="38">
        <v>442.5</v>
      </c>
      <c r="M64" s="28">
        <v>418.5</v>
      </c>
      <c r="N64" s="28">
        <v>394.45</v>
      </c>
      <c r="O64" s="39">
        <v>4284500</v>
      </c>
      <c r="P64" s="40">
        <v>-8.0066131317902689E-2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44651</v>
      </c>
      <c r="E65" s="37">
        <v>122.65</v>
      </c>
      <c r="F65" s="37">
        <v>124.13333333333333</v>
      </c>
      <c r="G65" s="38">
        <v>120.61666666666665</v>
      </c>
      <c r="H65" s="38">
        <v>118.58333333333331</v>
      </c>
      <c r="I65" s="38">
        <v>115.06666666666663</v>
      </c>
      <c r="J65" s="38">
        <v>126.16666666666666</v>
      </c>
      <c r="K65" s="38">
        <v>129.68333333333334</v>
      </c>
      <c r="L65" s="38">
        <v>131.71666666666667</v>
      </c>
      <c r="M65" s="28">
        <v>127.65</v>
      </c>
      <c r="N65" s="28">
        <v>122.1</v>
      </c>
      <c r="O65" s="39">
        <v>10975200</v>
      </c>
      <c r="P65" s="40">
        <v>-0.16046814044213265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44651</v>
      </c>
      <c r="E66" s="37">
        <v>928.15</v>
      </c>
      <c r="F66" s="37">
        <v>938.63333333333321</v>
      </c>
      <c r="G66" s="38">
        <v>914.31666666666638</v>
      </c>
      <c r="H66" s="38">
        <v>900.48333333333312</v>
      </c>
      <c r="I66" s="38">
        <v>876.16666666666629</v>
      </c>
      <c r="J66" s="38">
        <v>952.46666666666647</v>
      </c>
      <c r="K66" s="38">
        <v>976.7833333333333</v>
      </c>
      <c r="L66" s="38">
        <v>990.61666666666656</v>
      </c>
      <c r="M66" s="28">
        <v>962.95</v>
      </c>
      <c r="N66" s="28">
        <v>924.8</v>
      </c>
      <c r="O66" s="39">
        <v>1634400</v>
      </c>
      <c r="P66" s="40">
        <v>-0.14634910686305233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44651</v>
      </c>
      <c r="E67" s="37">
        <v>534.20000000000005</v>
      </c>
      <c r="F67" s="37">
        <v>534</v>
      </c>
      <c r="G67" s="38">
        <v>527.6</v>
      </c>
      <c r="H67" s="38">
        <v>521</v>
      </c>
      <c r="I67" s="38">
        <v>514.6</v>
      </c>
      <c r="J67" s="38">
        <v>540.6</v>
      </c>
      <c r="K67" s="38">
        <v>547.00000000000011</v>
      </c>
      <c r="L67" s="38">
        <v>553.6</v>
      </c>
      <c r="M67" s="28">
        <v>540.4</v>
      </c>
      <c r="N67" s="28">
        <v>527.4</v>
      </c>
      <c r="O67" s="39">
        <v>13386250</v>
      </c>
      <c r="P67" s="40">
        <v>-2.1431233693626536E-3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44651</v>
      </c>
      <c r="E68" s="37">
        <v>1540.05</v>
      </c>
      <c r="F68" s="37">
        <v>1560.9166666666667</v>
      </c>
      <c r="G68" s="38">
        <v>1499.1333333333334</v>
      </c>
      <c r="H68" s="38">
        <v>1458.2166666666667</v>
      </c>
      <c r="I68" s="38">
        <v>1396.4333333333334</v>
      </c>
      <c r="J68" s="38">
        <v>1601.8333333333335</v>
      </c>
      <c r="K68" s="38">
        <v>1663.6166666666668</v>
      </c>
      <c r="L68" s="38">
        <v>1704.5333333333335</v>
      </c>
      <c r="M68" s="28">
        <v>1622.7</v>
      </c>
      <c r="N68" s="28">
        <v>1520</v>
      </c>
      <c r="O68" s="39">
        <v>399750</v>
      </c>
      <c r="P68" s="40">
        <v>-0.27318181818181819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44651</v>
      </c>
      <c r="E69" s="37">
        <v>1855.4</v>
      </c>
      <c r="F69" s="37">
        <v>1893.6666666666667</v>
      </c>
      <c r="G69" s="38">
        <v>1806.6333333333334</v>
      </c>
      <c r="H69" s="38">
        <v>1757.8666666666668</v>
      </c>
      <c r="I69" s="38">
        <v>1670.8333333333335</v>
      </c>
      <c r="J69" s="38">
        <v>1942.4333333333334</v>
      </c>
      <c r="K69" s="38">
        <v>2029.4666666666667</v>
      </c>
      <c r="L69" s="38">
        <v>2078.2333333333336</v>
      </c>
      <c r="M69" s="28">
        <v>1980.7</v>
      </c>
      <c r="N69" s="28">
        <v>1844.9</v>
      </c>
      <c r="O69" s="39">
        <v>1935000</v>
      </c>
      <c r="P69" s="40">
        <v>-9.7376093294460647E-2</v>
      </c>
    </row>
    <row r="70" spans="1:16" ht="12.75" customHeight="1">
      <c r="A70" s="28">
        <v>60</v>
      </c>
      <c r="B70" s="29" t="s">
        <v>44</v>
      </c>
      <c r="C70" s="30" t="s">
        <v>348</v>
      </c>
      <c r="D70" s="31">
        <v>44651</v>
      </c>
      <c r="E70" s="37">
        <v>245.05</v>
      </c>
      <c r="F70" s="37">
        <v>250.85000000000002</v>
      </c>
      <c r="G70" s="38">
        <v>236.60000000000002</v>
      </c>
      <c r="H70" s="38">
        <v>228.15</v>
      </c>
      <c r="I70" s="38">
        <v>213.9</v>
      </c>
      <c r="J70" s="38">
        <v>259.30000000000007</v>
      </c>
      <c r="K70" s="38">
        <v>273.55000000000007</v>
      </c>
      <c r="L70" s="38">
        <v>282.00000000000006</v>
      </c>
      <c r="M70" s="28">
        <v>265.10000000000002</v>
      </c>
      <c r="N70" s="28">
        <v>242.4</v>
      </c>
      <c r="O70" s="39">
        <v>14651000</v>
      </c>
      <c r="P70" s="40">
        <v>-3.4848484848484851E-2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44651</v>
      </c>
      <c r="E71" s="37">
        <v>3947.6</v>
      </c>
      <c r="F71" s="37">
        <v>4002.5166666666664</v>
      </c>
      <c r="G71" s="38">
        <v>3875.0333333333328</v>
      </c>
      <c r="H71" s="38">
        <v>3802.4666666666662</v>
      </c>
      <c r="I71" s="38">
        <v>3674.9833333333327</v>
      </c>
      <c r="J71" s="38">
        <v>4075.083333333333</v>
      </c>
      <c r="K71" s="38">
        <v>4202.5666666666666</v>
      </c>
      <c r="L71" s="38">
        <v>4275.1333333333332</v>
      </c>
      <c r="M71" s="28">
        <v>4130</v>
      </c>
      <c r="N71" s="28">
        <v>3929.95</v>
      </c>
      <c r="O71" s="39">
        <v>2541300</v>
      </c>
      <c r="P71" s="40">
        <v>-1.6829155060352832E-2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44651</v>
      </c>
      <c r="E72" s="37">
        <v>4043.3</v>
      </c>
      <c r="F72" s="37">
        <v>4072.9</v>
      </c>
      <c r="G72" s="38">
        <v>3973.3500000000004</v>
      </c>
      <c r="H72" s="38">
        <v>3903.4</v>
      </c>
      <c r="I72" s="38">
        <v>3803.8500000000004</v>
      </c>
      <c r="J72" s="38">
        <v>4142.8500000000004</v>
      </c>
      <c r="K72" s="38">
        <v>4242.4000000000005</v>
      </c>
      <c r="L72" s="38">
        <v>4312.3500000000004</v>
      </c>
      <c r="M72" s="28">
        <v>4172.45</v>
      </c>
      <c r="N72" s="28">
        <v>4002.95</v>
      </c>
      <c r="O72" s="39">
        <v>434750</v>
      </c>
      <c r="P72" s="40">
        <v>-0.17308606752258679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44651</v>
      </c>
      <c r="E73" s="37">
        <v>320.55</v>
      </c>
      <c r="F73" s="37">
        <v>326.36666666666662</v>
      </c>
      <c r="G73" s="38">
        <v>312.23333333333323</v>
      </c>
      <c r="H73" s="38">
        <v>303.91666666666663</v>
      </c>
      <c r="I73" s="38">
        <v>289.78333333333325</v>
      </c>
      <c r="J73" s="38">
        <v>334.68333333333322</v>
      </c>
      <c r="K73" s="38">
        <v>348.81666666666655</v>
      </c>
      <c r="L73" s="38">
        <v>357.13333333333321</v>
      </c>
      <c r="M73" s="28">
        <v>340.5</v>
      </c>
      <c r="N73" s="28">
        <v>318.05</v>
      </c>
      <c r="O73" s="39">
        <v>40971150</v>
      </c>
      <c r="P73" s="40">
        <v>-2.7836504580690626E-2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44651</v>
      </c>
      <c r="E74" s="37">
        <v>4087.8</v>
      </c>
      <c r="F74" s="37">
        <v>4097.95</v>
      </c>
      <c r="G74" s="38">
        <v>4044.25</v>
      </c>
      <c r="H74" s="38">
        <v>4000.7000000000003</v>
      </c>
      <c r="I74" s="38">
        <v>3947.0000000000005</v>
      </c>
      <c r="J74" s="38">
        <v>4141.5</v>
      </c>
      <c r="K74" s="38">
        <v>4195.1999999999989</v>
      </c>
      <c r="L74" s="38">
        <v>4238.7499999999991</v>
      </c>
      <c r="M74" s="28">
        <v>4151.6499999999996</v>
      </c>
      <c r="N74" s="28">
        <v>4054.4</v>
      </c>
      <c r="O74" s="39">
        <v>2723125</v>
      </c>
      <c r="P74" s="40">
        <v>-2.8236238736729414E-2</v>
      </c>
    </row>
    <row r="75" spans="1:16" ht="12.75" customHeight="1">
      <c r="A75" s="28">
        <v>65</v>
      </c>
      <c r="B75" s="29" t="s">
        <v>49</v>
      </c>
      <c r="C75" s="303" t="s">
        <v>100</v>
      </c>
      <c r="D75" s="31">
        <v>44651</v>
      </c>
      <c r="E75" s="37">
        <v>2616.35</v>
      </c>
      <c r="F75" s="37">
        <v>2635.85</v>
      </c>
      <c r="G75" s="38">
        <v>2576.6999999999998</v>
      </c>
      <c r="H75" s="38">
        <v>2537.0499999999997</v>
      </c>
      <c r="I75" s="38">
        <v>2477.8999999999996</v>
      </c>
      <c r="J75" s="38">
        <v>2675.5</v>
      </c>
      <c r="K75" s="38">
        <v>2734.6500000000005</v>
      </c>
      <c r="L75" s="38">
        <v>2774.3</v>
      </c>
      <c r="M75" s="28">
        <v>2695</v>
      </c>
      <c r="N75" s="28">
        <v>2596.1999999999998</v>
      </c>
      <c r="O75" s="39">
        <v>2797900</v>
      </c>
      <c r="P75" s="40">
        <v>-3.4890740070022935E-2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44651</v>
      </c>
      <c r="E76" s="37">
        <v>1782.7</v>
      </c>
      <c r="F76" s="37">
        <v>1799.1833333333334</v>
      </c>
      <c r="G76" s="38">
        <v>1756.2166666666667</v>
      </c>
      <c r="H76" s="38">
        <v>1729.7333333333333</v>
      </c>
      <c r="I76" s="38">
        <v>1686.7666666666667</v>
      </c>
      <c r="J76" s="38">
        <v>1825.6666666666667</v>
      </c>
      <c r="K76" s="38">
        <v>1868.6333333333334</v>
      </c>
      <c r="L76" s="38">
        <v>1895.1166666666668</v>
      </c>
      <c r="M76" s="28">
        <v>1842.15</v>
      </c>
      <c r="N76" s="28">
        <v>1772.7</v>
      </c>
      <c r="O76" s="39">
        <v>4595800</v>
      </c>
      <c r="P76" s="40">
        <v>-0.27859794526461196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44651</v>
      </c>
      <c r="E77" s="37">
        <v>141.30000000000001</v>
      </c>
      <c r="F77" s="37">
        <v>143.94999999999999</v>
      </c>
      <c r="G77" s="38">
        <v>137.79999999999998</v>
      </c>
      <c r="H77" s="38">
        <v>134.29999999999998</v>
      </c>
      <c r="I77" s="38">
        <v>128.14999999999998</v>
      </c>
      <c r="J77" s="38">
        <v>147.44999999999999</v>
      </c>
      <c r="K77" s="38">
        <v>153.59999999999997</v>
      </c>
      <c r="L77" s="38">
        <v>157.1</v>
      </c>
      <c r="M77" s="28">
        <v>150.1</v>
      </c>
      <c r="N77" s="28">
        <v>140.44999999999999</v>
      </c>
      <c r="O77" s="39">
        <v>24105600</v>
      </c>
      <c r="P77" s="40">
        <v>-0.12801145982549811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44651</v>
      </c>
      <c r="E78" s="37">
        <v>93.6</v>
      </c>
      <c r="F78" s="37">
        <v>95.266666666666666</v>
      </c>
      <c r="G78" s="38">
        <v>91.533333333333331</v>
      </c>
      <c r="H78" s="38">
        <v>89.466666666666669</v>
      </c>
      <c r="I78" s="38">
        <v>85.733333333333334</v>
      </c>
      <c r="J78" s="38">
        <v>97.333333333333329</v>
      </c>
      <c r="K78" s="38">
        <v>101.06666666666665</v>
      </c>
      <c r="L78" s="38">
        <v>103.13333333333333</v>
      </c>
      <c r="M78" s="28">
        <v>99</v>
      </c>
      <c r="N78" s="28">
        <v>93.2</v>
      </c>
      <c r="O78" s="39">
        <v>61070000</v>
      </c>
      <c r="P78" s="40">
        <v>-0.10572558207643871</v>
      </c>
    </row>
    <row r="79" spans="1:16" ht="12.75" customHeight="1">
      <c r="A79" s="28">
        <v>69</v>
      </c>
      <c r="B79" s="29" t="s">
        <v>87</v>
      </c>
      <c r="C79" s="30" t="s">
        <v>363</v>
      </c>
      <c r="D79" s="31">
        <v>44651</v>
      </c>
      <c r="E79" s="37">
        <v>120.45</v>
      </c>
      <c r="F79" s="37">
        <v>120.71666666666665</v>
      </c>
      <c r="G79" s="38">
        <v>117.83333333333331</v>
      </c>
      <c r="H79" s="38">
        <v>115.21666666666665</v>
      </c>
      <c r="I79" s="38">
        <v>112.33333333333331</v>
      </c>
      <c r="J79" s="38">
        <v>123.33333333333331</v>
      </c>
      <c r="K79" s="38">
        <v>126.21666666666667</v>
      </c>
      <c r="L79" s="38">
        <v>128.83333333333331</v>
      </c>
      <c r="M79" s="28">
        <v>123.6</v>
      </c>
      <c r="N79" s="28">
        <v>118.1</v>
      </c>
      <c r="O79" s="39">
        <v>15308800</v>
      </c>
      <c r="P79" s="40">
        <v>-6.9973148001895441E-2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44651</v>
      </c>
      <c r="E80" s="37">
        <v>127.85</v>
      </c>
      <c r="F80" s="37">
        <v>129.68333333333331</v>
      </c>
      <c r="G80" s="38">
        <v>125.56666666666661</v>
      </c>
      <c r="H80" s="38">
        <v>123.2833333333333</v>
      </c>
      <c r="I80" s="38">
        <v>119.1666666666666</v>
      </c>
      <c r="J80" s="38">
        <v>131.96666666666661</v>
      </c>
      <c r="K80" s="38">
        <v>136.08333333333334</v>
      </c>
      <c r="L80" s="38">
        <v>138.36666666666662</v>
      </c>
      <c r="M80" s="28">
        <v>133.80000000000001</v>
      </c>
      <c r="N80" s="28">
        <v>127.4</v>
      </c>
      <c r="O80" s="39">
        <v>29780200</v>
      </c>
      <c r="P80" s="40">
        <v>-0.18619769961660276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44651</v>
      </c>
      <c r="E81" s="37">
        <v>430.8</v>
      </c>
      <c r="F81" s="37">
        <v>434.83333333333331</v>
      </c>
      <c r="G81" s="38">
        <v>419.91666666666663</v>
      </c>
      <c r="H81" s="38">
        <v>409.0333333333333</v>
      </c>
      <c r="I81" s="38">
        <v>394.11666666666662</v>
      </c>
      <c r="J81" s="38">
        <v>445.71666666666664</v>
      </c>
      <c r="K81" s="38">
        <v>460.63333333333327</v>
      </c>
      <c r="L81" s="38">
        <v>471.51666666666665</v>
      </c>
      <c r="M81" s="28">
        <v>449.75</v>
      </c>
      <c r="N81" s="28">
        <v>423.95</v>
      </c>
      <c r="O81" s="39">
        <v>7208200</v>
      </c>
      <c r="P81" s="40">
        <v>-5.2886068298579635E-2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44651</v>
      </c>
      <c r="E82" s="37">
        <v>34.6</v>
      </c>
      <c r="F82" s="37">
        <v>35.466666666666669</v>
      </c>
      <c r="G82" s="38">
        <v>33.283333333333339</v>
      </c>
      <c r="H82" s="38">
        <v>31.966666666666669</v>
      </c>
      <c r="I82" s="38">
        <v>29.783333333333339</v>
      </c>
      <c r="J82" s="38">
        <v>36.783333333333339</v>
      </c>
      <c r="K82" s="38">
        <v>38.966666666666676</v>
      </c>
      <c r="L82" s="38">
        <v>40.283333333333339</v>
      </c>
      <c r="M82" s="28">
        <v>37.65</v>
      </c>
      <c r="N82" s="28">
        <v>34.15</v>
      </c>
      <c r="O82" s="39">
        <v>84892500</v>
      </c>
      <c r="P82" s="40">
        <v>-0.21964839710444675</v>
      </c>
    </row>
    <row r="83" spans="1:16" ht="12.75" customHeight="1">
      <c r="A83" s="28">
        <v>73</v>
      </c>
      <c r="B83" s="29" t="s">
        <v>44</v>
      </c>
      <c r="C83" s="30" t="s">
        <v>380</v>
      </c>
      <c r="D83" s="31">
        <v>44651</v>
      </c>
      <c r="E83" s="37">
        <v>509.75</v>
      </c>
      <c r="F83" s="37">
        <v>517.31666666666672</v>
      </c>
      <c r="G83" s="38">
        <v>499.63333333333344</v>
      </c>
      <c r="H83" s="38">
        <v>489.51666666666671</v>
      </c>
      <c r="I83" s="38">
        <v>471.83333333333343</v>
      </c>
      <c r="J83" s="38">
        <v>527.43333333333339</v>
      </c>
      <c r="K83" s="38">
        <v>545.11666666666656</v>
      </c>
      <c r="L83" s="38">
        <v>555.23333333333346</v>
      </c>
      <c r="M83" s="28">
        <v>535</v>
      </c>
      <c r="N83" s="28">
        <v>507.2</v>
      </c>
      <c r="O83" s="39">
        <v>2834000</v>
      </c>
      <c r="P83" s="40">
        <v>-9.1288036681950818E-2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44651</v>
      </c>
      <c r="E84" s="37">
        <v>772.95</v>
      </c>
      <c r="F84" s="37">
        <v>780.91666666666663</v>
      </c>
      <c r="G84" s="38">
        <v>762.0333333333333</v>
      </c>
      <c r="H84" s="38">
        <v>751.11666666666667</v>
      </c>
      <c r="I84" s="38">
        <v>732.23333333333335</v>
      </c>
      <c r="J84" s="38">
        <v>791.83333333333326</v>
      </c>
      <c r="K84" s="38">
        <v>810.7166666666667</v>
      </c>
      <c r="L84" s="38">
        <v>821.63333333333321</v>
      </c>
      <c r="M84" s="28">
        <v>799.8</v>
      </c>
      <c r="N84" s="28">
        <v>770</v>
      </c>
      <c r="O84" s="39">
        <v>5954500</v>
      </c>
      <c r="P84" s="40">
        <v>-1.1783254501701104E-2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44651</v>
      </c>
      <c r="E85" s="37">
        <v>1452.9</v>
      </c>
      <c r="F85" s="37">
        <v>1492.1500000000003</v>
      </c>
      <c r="G85" s="38">
        <v>1407.1500000000005</v>
      </c>
      <c r="H85" s="38">
        <v>1361.4000000000003</v>
      </c>
      <c r="I85" s="38">
        <v>1276.4000000000005</v>
      </c>
      <c r="J85" s="38">
        <v>1537.9000000000005</v>
      </c>
      <c r="K85" s="38">
        <v>1622.9</v>
      </c>
      <c r="L85" s="38">
        <v>1668.6500000000005</v>
      </c>
      <c r="M85" s="28">
        <v>1577.15</v>
      </c>
      <c r="N85" s="28">
        <v>1446.4</v>
      </c>
      <c r="O85" s="39">
        <v>5170425</v>
      </c>
      <c r="P85" s="40">
        <v>-2.7388885492449715E-2</v>
      </c>
    </row>
    <row r="86" spans="1:16" ht="12.75" customHeight="1">
      <c r="A86" s="28">
        <v>76</v>
      </c>
      <c r="B86" s="29" t="s">
        <v>47</v>
      </c>
      <c r="C86" s="262" t="s">
        <v>110</v>
      </c>
      <c r="D86" s="31">
        <v>44651</v>
      </c>
      <c r="E86" s="37">
        <v>268.2</v>
      </c>
      <c r="F86" s="37">
        <v>272.0333333333333</v>
      </c>
      <c r="G86" s="38">
        <v>262.21666666666658</v>
      </c>
      <c r="H86" s="38">
        <v>256.23333333333329</v>
      </c>
      <c r="I86" s="38">
        <v>246.41666666666657</v>
      </c>
      <c r="J86" s="38">
        <v>278.01666666666659</v>
      </c>
      <c r="K86" s="38">
        <v>287.83333333333331</v>
      </c>
      <c r="L86" s="38">
        <v>293.81666666666661</v>
      </c>
      <c r="M86" s="28">
        <v>281.85000000000002</v>
      </c>
      <c r="N86" s="28">
        <v>266.05</v>
      </c>
      <c r="O86" s="39">
        <v>11445200</v>
      </c>
      <c r="P86" s="40">
        <v>-8.079173409685049E-2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44651</v>
      </c>
      <c r="E87" s="37">
        <v>1549.35</v>
      </c>
      <c r="F87" s="37">
        <v>1582.6166666666668</v>
      </c>
      <c r="G87" s="38">
        <v>1506.7333333333336</v>
      </c>
      <c r="H87" s="38">
        <v>1464.1166666666668</v>
      </c>
      <c r="I87" s="38">
        <v>1388.2333333333336</v>
      </c>
      <c r="J87" s="38">
        <v>1625.2333333333336</v>
      </c>
      <c r="K87" s="38">
        <v>1701.1166666666668</v>
      </c>
      <c r="L87" s="38">
        <v>1743.7333333333336</v>
      </c>
      <c r="M87" s="28">
        <v>1658.5</v>
      </c>
      <c r="N87" s="28">
        <v>1540</v>
      </c>
      <c r="O87" s="39">
        <v>9964075</v>
      </c>
      <c r="P87" s="40">
        <v>-2.6227833998700212E-2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44651</v>
      </c>
      <c r="E88" s="37">
        <v>268.95</v>
      </c>
      <c r="F88" s="37">
        <v>274.23333333333335</v>
      </c>
      <c r="G88" s="38">
        <v>260.2166666666667</v>
      </c>
      <c r="H88" s="38">
        <v>251.48333333333335</v>
      </c>
      <c r="I88" s="38">
        <v>237.4666666666667</v>
      </c>
      <c r="J88" s="38">
        <v>282.9666666666667</v>
      </c>
      <c r="K88" s="38">
        <v>296.98333333333335</v>
      </c>
      <c r="L88" s="38">
        <v>305.7166666666667</v>
      </c>
      <c r="M88" s="28">
        <v>288.25</v>
      </c>
      <c r="N88" s="28">
        <v>265.5</v>
      </c>
      <c r="O88" s="39">
        <v>1079500</v>
      </c>
      <c r="P88" s="40">
        <v>-0.31425485961123112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44651</v>
      </c>
      <c r="E89" s="37">
        <v>572.04999999999995</v>
      </c>
      <c r="F89" s="37">
        <v>582.88333333333333</v>
      </c>
      <c r="G89" s="38">
        <v>555.61666666666667</v>
      </c>
      <c r="H89" s="38">
        <v>539.18333333333339</v>
      </c>
      <c r="I89" s="38">
        <v>511.91666666666674</v>
      </c>
      <c r="J89" s="38">
        <v>599.31666666666661</v>
      </c>
      <c r="K89" s="38">
        <v>626.58333333333326</v>
      </c>
      <c r="L89" s="38">
        <v>643.01666666666654</v>
      </c>
      <c r="M89" s="28">
        <v>610.15</v>
      </c>
      <c r="N89" s="28">
        <v>566.45000000000005</v>
      </c>
      <c r="O89" s="39">
        <v>2291250</v>
      </c>
      <c r="P89" s="40">
        <v>-0.10058881256133465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44651</v>
      </c>
      <c r="E90" s="37">
        <v>1279.9000000000001</v>
      </c>
      <c r="F90" s="37">
        <v>1276.3500000000001</v>
      </c>
      <c r="G90" s="38">
        <v>1252.7000000000003</v>
      </c>
      <c r="H90" s="38">
        <v>1225.5000000000002</v>
      </c>
      <c r="I90" s="38">
        <v>1201.8500000000004</v>
      </c>
      <c r="J90" s="38">
        <v>1303.5500000000002</v>
      </c>
      <c r="K90" s="38">
        <v>1327.2000000000003</v>
      </c>
      <c r="L90" s="38">
        <v>1354.4</v>
      </c>
      <c r="M90" s="28">
        <v>1300</v>
      </c>
      <c r="N90" s="28">
        <v>1249.1500000000001</v>
      </c>
      <c r="O90" s="39">
        <v>2141775</v>
      </c>
      <c r="P90" s="40">
        <v>-0.12633210618097268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44651</v>
      </c>
      <c r="E91" s="37">
        <v>1148.3499999999999</v>
      </c>
      <c r="F91" s="37">
        <v>1158.6000000000001</v>
      </c>
      <c r="G91" s="38">
        <v>1131.7000000000003</v>
      </c>
      <c r="H91" s="38">
        <v>1115.0500000000002</v>
      </c>
      <c r="I91" s="38">
        <v>1088.1500000000003</v>
      </c>
      <c r="J91" s="38">
        <v>1175.2500000000002</v>
      </c>
      <c r="K91" s="38">
        <v>1202.1500000000003</v>
      </c>
      <c r="L91" s="38">
        <v>1218.8000000000002</v>
      </c>
      <c r="M91" s="28">
        <v>1185.5</v>
      </c>
      <c r="N91" s="28">
        <v>1141.95</v>
      </c>
      <c r="O91" s="39">
        <v>3909500</v>
      </c>
      <c r="P91" s="40">
        <v>-3.8221429481462609E-3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44651</v>
      </c>
      <c r="E92" s="37">
        <v>1101.6500000000001</v>
      </c>
      <c r="F92" s="37">
        <v>1113.0666666666668</v>
      </c>
      <c r="G92" s="38">
        <v>1083.9333333333336</v>
      </c>
      <c r="H92" s="38">
        <v>1066.2166666666667</v>
      </c>
      <c r="I92" s="38">
        <v>1037.0833333333335</v>
      </c>
      <c r="J92" s="38">
        <v>1130.7833333333338</v>
      </c>
      <c r="K92" s="38">
        <v>1159.916666666667</v>
      </c>
      <c r="L92" s="38">
        <v>1177.6333333333339</v>
      </c>
      <c r="M92" s="28">
        <v>1142.2</v>
      </c>
      <c r="N92" s="28">
        <v>1095.3499999999999</v>
      </c>
      <c r="O92" s="39">
        <v>20016500</v>
      </c>
      <c r="P92" s="40">
        <v>-9.9483529634061846E-2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44651</v>
      </c>
      <c r="E93" s="37">
        <v>2348.5</v>
      </c>
      <c r="F93" s="37">
        <v>2364.0166666666669</v>
      </c>
      <c r="G93" s="38">
        <v>2321.1833333333338</v>
      </c>
      <c r="H93" s="38">
        <v>2293.8666666666668</v>
      </c>
      <c r="I93" s="38">
        <v>2251.0333333333338</v>
      </c>
      <c r="J93" s="38">
        <v>2391.3333333333339</v>
      </c>
      <c r="K93" s="38">
        <v>2434.166666666667</v>
      </c>
      <c r="L93" s="38">
        <v>2461.483333333334</v>
      </c>
      <c r="M93" s="28">
        <v>2406.85</v>
      </c>
      <c r="N93" s="28">
        <v>2336.6999999999998</v>
      </c>
      <c r="O93" s="39">
        <v>22439700</v>
      </c>
      <c r="P93" s="40">
        <v>-2.1339788041345023E-2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44651</v>
      </c>
      <c r="E94" s="37">
        <v>2017.4</v>
      </c>
      <c r="F94" s="37">
        <v>2059.9166666666665</v>
      </c>
      <c r="G94" s="38">
        <v>1957.4833333333331</v>
      </c>
      <c r="H94" s="38">
        <v>1897.5666666666666</v>
      </c>
      <c r="I94" s="38">
        <v>1795.1333333333332</v>
      </c>
      <c r="J94" s="38">
        <v>2119.833333333333</v>
      </c>
      <c r="K94" s="38">
        <v>2222.2666666666664</v>
      </c>
      <c r="L94" s="38">
        <v>2282.1833333333329</v>
      </c>
      <c r="M94" s="28">
        <v>2162.35</v>
      </c>
      <c r="N94" s="28">
        <v>2000</v>
      </c>
      <c r="O94" s="39">
        <v>2847800</v>
      </c>
      <c r="P94" s="40">
        <v>-3.7645309543119759E-2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44651</v>
      </c>
      <c r="E95" s="37">
        <v>1422.7</v>
      </c>
      <c r="F95" s="37">
        <v>1436.6166666666668</v>
      </c>
      <c r="G95" s="38">
        <v>1398.2333333333336</v>
      </c>
      <c r="H95" s="38">
        <v>1373.7666666666669</v>
      </c>
      <c r="I95" s="38">
        <v>1335.3833333333337</v>
      </c>
      <c r="J95" s="38">
        <v>1461.0833333333335</v>
      </c>
      <c r="K95" s="38">
        <v>1499.4666666666667</v>
      </c>
      <c r="L95" s="38">
        <v>1523.9333333333334</v>
      </c>
      <c r="M95" s="28">
        <v>1475</v>
      </c>
      <c r="N95" s="28">
        <v>1412.15</v>
      </c>
      <c r="O95" s="39">
        <v>26700850</v>
      </c>
      <c r="P95" s="40">
        <v>-6.07139402147625E-2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44651</v>
      </c>
      <c r="E96" s="37">
        <v>532.9</v>
      </c>
      <c r="F96" s="37">
        <v>541.2166666666667</v>
      </c>
      <c r="G96" s="38">
        <v>521.43333333333339</v>
      </c>
      <c r="H96" s="38">
        <v>509.9666666666667</v>
      </c>
      <c r="I96" s="38">
        <v>490.18333333333339</v>
      </c>
      <c r="J96" s="38">
        <v>552.68333333333339</v>
      </c>
      <c r="K96" s="38">
        <v>572.4666666666667</v>
      </c>
      <c r="L96" s="38">
        <v>583.93333333333339</v>
      </c>
      <c r="M96" s="28">
        <v>561</v>
      </c>
      <c r="N96" s="28">
        <v>529.75</v>
      </c>
      <c r="O96" s="39">
        <v>25646500</v>
      </c>
      <c r="P96" s="40">
        <v>2.8814755979172182E-2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44651</v>
      </c>
      <c r="E97" s="37">
        <v>2492.35</v>
      </c>
      <c r="F97" s="37">
        <v>2524.2333333333331</v>
      </c>
      <c r="G97" s="38">
        <v>2414.3166666666662</v>
      </c>
      <c r="H97" s="38">
        <v>2336.2833333333328</v>
      </c>
      <c r="I97" s="38">
        <v>2226.3666666666659</v>
      </c>
      <c r="J97" s="38">
        <v>2602.2666666666664</v>
      </c>
      <c r="K97" s="38">
        <v>2712.1833333333334</v>
      </c>
      <c r="L97" s="38">
        <v>2790.2166666666667</v>
      </c>
      <c r="M97" s="28">
        <v>2634.15</v>
      </c>
      <c r="N97" s="28">
        <v>2446.1999999999998</v>
      </c>
      <c r="O97" s="39">
        <v>3201600</v>
      </c>
      <c r="P97" s="40">
        <v>-0.10372050054589738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44651</v>
      </c>
      <c r="E98" s="37">
        <v>517.70000000000005</v>
      </c>
      <c r="F98" s="37">
        <v>517.16666666666663</v>
      </c>
      <c r="G98" s="38">
        <v>506.58333333333326</v>
      </c>
      <c r="H98" s="38">
        <v>495.46666666666664</v>
      </c>
      <c r="I98" s="38">
        <v>484.88333333333327</v>
      </c>
      <c r="J98" s="38">
        <v>528.2833333333333</v>
      </c>
      <c r="K98" s="38">
        <v>538.86666666666656</v>
      </c>
      <c r="L98" s="38">
        <v>549.98333333333323</v>
      </c>
      <c r="M98" s="28">
        <v>527.75</v>
      </c>
      <c r="N98" s="28">
        <v>506.05</v>
      </c>
      <c r="O98" s="39">
        <v>34406450</v>
      </c>
      <c r="P98" s="40">
        <v>-3.3606087140312206E-2</v>
      </c>
    </row>
    <row r="99" spans="1:16" ht="12.75" customHeight="1">
      <c r="A99" s="28">
        <v>89</v>
      </c>
      <c r="B99" s="29" t="s">
        <v>120</v>
      </c>
      <c r="C99" s="30" t="s">
        <v>390</v>
      </c>
      <c r="D99" s="31">
        <v>44651</v>
      </c>
      <c r="E99" s="37">
        <v>105.6</v>
      </c>
      <c r="F99" s="37">
        <v>108.3</v>
      </c>
      <c r="G99" s="38">
        <v>102.3</v>
      </c>
      <c r="H99" s="38">
        <v>99</v>
      </c>
      <c r="I99" s="38">
        <v>93</v>
      </c>
      <c r="J99" s="38">
        <v>111.6</v>
      </c>
      <c r="K99" s="38">
        <v>117.6</v>
      </c>
      <c r="L99" s="38">
        <v>120.89999999999999</v>
      </c>
      <c r="M99" s="28">
        <v>114.3</v>
      </c>
      <c r="N99" s="28">
        <v>105</v>
      </c>
      <c r="O99" s="39">
        <v>14374900</v>
      </c>
      <c r="P99" s="40">
        <v>-0.11607615018508725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44651</v>
      </c>
      <c r="E100" s="37">
        <v>269.75</v>
      </c>
      <c r="F100" s="37">
        <v>274.38333333333333</v>
      </c>
      <c r="G100" s="38">
        <v>263.96666666666664</v>
      </c>
      <c r="H100" s="38">
        <v>258.18333333333334</v>
      </c>
      <c r="I100" s="38">
        <v>247.76666666666665</v>
      </c>
      <c r="J100" s="38">
        <v>280.16666666666663</v>
      </c>
      <c r="K100" s="38">
        <v>290.58333333333337</v>
      </c>
      <c r="L100" s="38">
        <v>296.36666666666662</v>
      </c>
      <c r="M100" s="28">
        <v>284.8</v>
      </c>
      <c r="N100" s="28">
        <v>268.60000000000002</v>
      </c>
      <c r="O100" s="39">
        <v>8561700</v>
      </c>
      <c r="P100" s="40">
        <v>-0.33591623036649215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44651</v>
      </c>
      <c r="E101" s="37">
        <v>2177.4499999999998</v>
      </c>
      <c r="F101" s="37">
        <v>2198.7000000000003</v>
      </c>
      <c r="G101" s="38">
        <v>2149.7500000000005</v>
      </c>
      <c r="H101" s="38">
        <v>2122.0500000000002</v>
      </c>
      <c r="I101" s="38">
        <v>2073.1000000000004</v>
      </c>
      <c r="J101" s="38">
        <v>2226.4000000000005</v>
      </c>
      <c r="K101" s="38">
        <v>2275.3500000000004</v>
      </c>
      <c r="L101" s="38">
        <v>2303.0500000000006</v>
      </c>
      <c r="M101" s="28">
        <v>2247.65</v>
      </c>
      <c r="N101" s="28">
        <v>2171</v>
      </c>
      <c r="O101" s="39">
        <v>9917100</v>
      </c>
      <c r="P101" s="40">
        <v>8.1119819462657436E-3</v>
      </c>
    </row>
    <row r="102" spans="1:16" ht="12.75" customHeight="1">
      <c r="A102" s="28">
        <v>92</v>
      </c>
      <c r="B102" s="29" t="s">
        <v>44</v>
      </c>
      <c r="C102" s="30" t="s">
        <v>391</v>
      </c>
      <c r="D102" s="31">
        <v>44651</v>
      </c>
      <c r="E102" s="37">
        <v>39134.949999999997</v>
      </c>
      <c r="F102" s="37">
        <v>39366.316666666666</v>
      </c>
      <c r="G102" s="38">
        <v>38503.133333333331</v>
      </c>
      <c r="H102" s="38">
        <v>37871.316666666666</v>
      </c>
      <c r="I102" s="38">
        <v>37008.133333333331</v>
      </c>
      <c r="J102" s="38">
        <v>39998.133333333331</v>
      </c>
      <c r="K102" s="38">
        <v>40861.316666666666</v>
      </c>
      <c r="L102" s="38">
        <v>41493.133333333331</v>
      </c>
      <c r="M102" s="28">
        <v>40229.5</v>
      </c>
      <c r="N102" s="28">
        <v>38734.5</v>
      </c>
      <c r="O102" s="39">
        <v>7650</v>
      </c>
      <c r="P102" s="40">
        <v>-0.26724137931034481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44651</v>
      </c>
      <c r="E103" s="37">
        <v>148.75</v>
      </c>
      <c r="F103" s="37">
        <v>146.91666666666666</v>
      </c>
      <c r="G103" s="38">
        <v>137.38333333333333</v>
      </c>
      <c r="H103" s="38">
        <v>126.01666666666668</v>
      </c>
      <c r="I103" s="38">
        <v>116.48333333333335</v>
      </c>
      <c r="J103" s="38">
        <v>158.2833333333333</v>
      </c>
      <c r="K103" s="38">
        <v>167.81666666666666</v>
      </c>
      <c r="L103" s="38">
        <v>179.18333333333328</v>
      </c>
      <c r="M103" s="28">
        <v>156.44999999999999</v>
      </c>
      <c r="N103" s="28">
        <v>135.55000000000001</v>
      </c>
      <c r="O103" s="39">
        <v>28222400</v>
      </c>
      <c r="P103" s="40">
        <v>-0.29091050704883559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44651</v>
      </c>
      <c r="E104" s="37">
        <v>708.1</v>
      </c>
      <c r="F104" s="37">
        <v>714.31666666666661</v>
      </c>
      <c r="G104" s="38">
        <v>697.53333333333319</v>
      </c>
      <c r="H104" s="38">
        <v>686.96666666666658</v>
      </c>
      <c r="I104" s="38">
        <v>670.18333333333317</v>
      </c>
      <c r="J104" s="38">
        <v>724.88333333333321</v>
      </c>
      <c r="K104" s="38">
        <v>741.66666666666652</v>
      </c>
      <c r="L104" s="38">
        <v>752.23333333333323</v>
      </c>
      <c r="M104" s="28">
        <v>731.1</v>
      </c>
      <c r="N104" s="28">
        <v>703.75</v>
      </c>
      <c r="O104" s="39">
        <v>97784500</v>
      </c>
      <c r="P104" s="40">
        <v>3.2477242700968363E-2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44651</v>
      </c>
      <c r="E105" s="37">
        <v>1238.75</v>
      </c>
      <c r="F105" s="37">
        <v>1248.7833333333333</v>
      </c>
      <c r="G105" s="38">
        <v>1220.5666666666666</v>
      </c>
      <c r="H105" s="38">
        <v>1202.3833333333332</v>
      </c>
      <c r="I105" s="38">
        <v>1174.1666666666665</v>
      </c>
      <c r="J105" s="38">
        <v>1266.9666666666667</v>
      </c>
      <c r="K105" s="38">
        <v>1295.1833333333334</v>
      </c>
      <c r="L105" s="38">
        <v>1313.3666666666668</v>
      </c>
      <c r="M105" s="28">
        <v>1277</v>
      </c>
      <c r="N105" s="28">
        <v>1230.5999999999999</v>
      </c>
      <c r="O105" s="39">
        <v>2804150</v>
      </c>
      <c r="P105" s="40">
        <v>-9.82643159764931E-2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44651</v>
      </c>
      <c r="E106" s="37">
        <v>467.95</v>
      </c>
      <c r="F106" s="37">
        <v>473.38333333333338</v>
      </c>
      <c r="G106" s="38">
        <v>460.56666666666678</v>
      </c>
      <c r="H106" s="38">
        <v>453.18333333333339</v>
      </c>
      <c r="I106" s="38">
        <v>440.36666666666679</v>
      </c>
      <c r="J106" s="38">
        <v>480.76666666666677</v>
      </c>
      <c r="K106" s="38">
        <v>493.58333333333337</v>
      </c>
      <c r="L106" s="38">
        <v>500.96666666666675</v>
      </c>
      <c r="M106" s="28">
        <v>486.2</v>
      </c>
      <c r="N106" s="28">
        <v>466</v>
      </c>
      <c r="O106" s="39">
        <v>7344750</v>
      </c>
      <c r="P106" s="40">
        <v>-2.4310052804622895E-2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44651</v>
      </c>
      <c r="E107" s="37">
        <v>9.75</v>
      </c>
      <c r="F107" s="37">
        <v>10.033333333333333</v>
      </c>
      <c r="G107" s="38">
        <v>9.2666666666666657</v>
      </c>
      <c r="H107" s="38">
        <v>8.7833333333333332</v>
      </c>
      <c r="I107" s="38">
        <v>8.0166666666666657</v>
      </c>
      <c r="J107" s="38">
        <v>10.516666666666666</v>
      </c>
      <c r="K107" s="38">
        <v>11.283333333333335</v>
      </c>
      <c r="L107" s="38">
        <v>11.766666666666666</v>
      </c>
      <c r="M107" s="28">
        <v>10.8</v>
      </c>
      <c r="N107" s="28">
        <v>9.5500000000000007</v>
      </c>
      <c r="O107" s="39">
        <v>686560000</v>
      </c>
      <c r="P107" s="40">
        <v>-0.33450943140181844</v>
      </c>
    </row>
    <row r="108" spans="1:16" ht="12.75" customHeight="1">
      <c r="A108" s="28">
        <v>98</v>
      </c>
      <c r="B108" s="29" t="s">
        <v>63</v>
      </c>
      <c r="C108" s="30" t="s">
        <v>395</v>
      </c>
      <c r="D108" s="31">
        <v>44651</v>
      </c>
      <c r="E108" s="37">
        <v>52.05</v>
      </c>
      <c r="F108" s="37">
        <v>53.116666666666667</v>
      </c>
      <c r="G108" s="38">
        <v>50.483333333333334</v>
      </c>
      <c r="H108" s="38">
        <v>48.916666666666664</v>
      </c>
      <c r="I108" s="38">
        <v>46.283333333333331</v>
      </c>
      <c r="J108" s="38">
        <v>54.683333333333337</v>
      </c>
      <c r="K108" s="38">
        <v>57.316666666666677</v>
      </c>
      <c r="L108" s="38">
        <v>58.88333333333334</v>
      </c>
      <c r="M108" s="28">
        <v>55.75</v>
      </c>
      <c r="N108" s="28">
        <v>51.55</v>
      </c>
      <c r="O108" s="39">
        <v>84700000</v>
      </c>
      <c r="P108" s="40">
        <v>-8.8561282685892612E-2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44651</v>
      </c>
      <c r="E109" s="37">
        <v>38.700000000000003</v>
      </c>
      <c r="F109" s="37">
        <v>39.750000000000007</v>
      </c>
      <c r="G109" s="38">
        <v>36.900000000000013</v>
      </c>
      <c r="H109" s="38">
        <v>35.100000000000009</v>
      </c>
      <c r="I109" s="38">
        <v>32.250000000000014</v>
      </c>
      <c r="J109" s="38">
        <v>41.550000000000011</v>
      </c>
      <c r="K109" s="38">
        <v>44.400000000000006</v>
      </c>
      <c r="L109" s="38">
        <v>46.20000000000001</v>
      </c>
      <c r="M109" s="28">
        <v>42.6</v>
      </c>
      <c r="N109" s="28">
        <v>37.950000000000003</v>
      </c>
      <c r="O109" s="39">
        <v>145465500</v>
      </c>
      <c r="P109" s="40">
        <v>-0.14020469754625378</v>
      </c>
    </row>
    <row r="110" spans="1:16" ht="12.75" customHeight="1">
      <c r="A110" s="28">
        <v>100</v>
      </c>
      <c r="B110" s="29" t="s">
        <v>44</v>
      </c>
      <c r="C110" s="30" t="s">
        <v>406</v>
      </c>
      <c r="D110" s="31">
        <v>44651</v>
      </c>
      <c r="E110" s="37">
        <v>193.75</v>
      </c>
      <c r="F110" s="37">
        <v>196.81666666666669</v>
      </c>
      <c r="G110" s="38">
        <v>189.38333333333338</v>
      </c>
      <c r="H110" s="38">
        <v>185.01666666666668</v>
      </c>
      <c r="I110" s="38">
        <v>177.58333333333337</v>
      </c>
      <c r="J110" s="38">
        <v>201.18333333333339</v>
      </c>
      <c r="K110" s="38">
        <v>208.61666666666673</v>
      </c>
      <c r="L110" s="38">
        <v>212.98333333333341</v>
      </c>
      <c r="M110" s="28">
        <v>204.25</v>
      </c>
      <c r="N110" s="28">
        <v>192.45</v>
      </c>
      <c r="O110" s="39">
        <v>47298750</v>
      </c>
      <c r="P110" s="40">
        <v>-0.1628169388026019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44651</v>
      </c>
      <c r="E111" s="37">
        <v>332.75</v>
      </c>
      <c r="F111" s="37">
        <v>339.63333333333333</v>
      </c>
      <c r="G111" s="38">
        <v>324.26666666666665</v>
      </c>
      <c r="H111" s="38">
        <v>315.7833333333333</v>
      </c>
      <c r="I111" s="38">
        <v>300.41666666666663</v>
      </c>
      <c r="J111" s="38">
        <v>348.11666666666667</v>
      </c>
      <c r="K111" s="38">
        <v>363.48333333333335</v>
      </c>
      <c r="L111" s="38">
        <v>371.9666666666667</v>
      </c>
      <c r="M111" s="28">
        <v>355</v>
      </c>
      <c r="N111" s="28">
        <v>331.15</v>
      </c>
      <c r="O111" s="39">
        <v>18114250</v>
      </c>
      <c r="P111" s="40">
        <v>-9.2074431426602349E-2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44651</v>
      </c>
      <c r="E112" s="37">
        <v>194.1</v>
      </c>
      <c r="F112" s="37">
        <v>195.41666666666666</v>
      </c>
      <c r="G112" s="38">
        <v>190.18333333333331</v>
      </c>
      <c r="H112" s="38">
        <v>186.26666666666665</v>
      </c>
      <c r="I112" s="38">
        <v>181.0333333333333</v>
      </c>
      <c r="J112" s="38">
        <v>199.33333333333331</v>
      </c>
      <c r="K112" s="38">
        <v>204.56666666666666</v>
      </c>
      <c r="L112" s="38">
        <v>208.48333333333332</v>
      </c>
      <c r="M112" s="28">
        <v>200.65</v>
      </c>
      <c r="N112" s="28">
        <v>191.5</v>
      </c>
      <c r="O112" s="39">
        <v>16136264</v>
      </c>
      <c r="P112" s="40">
        <v>-0.17820565342072922</v>
      </c>
    </row>
    <row r="113" spans="1:16" ht="12.75" customHeight="1">
      <c r="A113" s="28">
        <v>103</v>
      </c>
      <c r="B113" s="29" t="s">
        <v>42</v>
      </c>
      <c r="C113" s="30" t="s">
        <v>403</v>
      </c>
      <c r="D113" s="31">
        <v>44651</v>
      </c>
      <c r="E113" s="37">
        <v>187.3</v>
      </c>
      <c r="F113" s="37">
        <v>189.63333333333333</v>
      </c>
      <c r="G113" s="38">
        <v>175.66666666666666</v>
      </c>
      <c r="H113" s="38">
        <v>164.03333333333333</v>
      </c>
      <c r="I113" s="38">
        <v>150.06666666666666</v>
      </c>
      <c r="J113" s="38">
        <v>201.26666666666665</v>
      </c>
      <c r="K113" s="38">
        <v>215.23333333333335</v>
      </c>
      <c r="L113" s="38">
        <v>226.86666666666665</v>
      </c>
      <c r="M113" s="28">
        <v>203.6</v>
      </c>
      <c r="N113" s="28">
        <v>178</v>
      </c>
      <c r="O113" s="39">
        <v>11930600</v>
      </c>
      <c r="P113" s="40">
        <v>-0.12150330984411702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44651</v>
      </c>
      <c r="E114" s="37">
        <v>4346</v>
      </c>
      <c r="F114" s="37">
        <v>4375.666666666667</v>
      </c>
      <c r="G114" s="38">
        <v>4248.5833333333339</v>
      </c>
      <c r="H114" s="38">
        <v>4151.166666666667</v>
      </c>
      <c r="I114" s="38">
        <v>4024.0833333333339</v>
      </c>
      <c r="J114" s="38">
        <v>4473.0833333333339</v>
      </c>
      <c r="K114" s="38">
        <v>4600.1666666666679</v>
      </c>
      <c r="L114" s="38">
        <v>4697.5833333333339</v>
      </c>
      <c r="M114" s="28">
        <v>4502.75</v>
      </c>
      <c r="N114" s="28">
        <v>4278.25</v>
      </c>
      <c r="O114" s="39">
        <v>323625</v>
      </c>
      <c r="P114" s="40">
        <v>-0.31464421855146124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44651</v>
      </c>
      <c r="E115" s="37">
        <v>1830</v>
      </c>
      <c r="F115" s="37">
        <v>1877.0666666666666</v>
      </c>
      <c r="G115" s="38">
        <v>1768.1333333333332</v>
      </c>
      <c r="H115" s="38">
        <v>1706.2666666666667</v>
      </c>
      <c r="I115" s="38">
        <v>1597.3333333333333</v>
      </c>
      <c r="J115" s="38">
        <v>1938.9333333333332</v>
      </c>
      <c r="K115" s="38">
        <v>2047.8666666666666</v>
      </c>
      <c r="L115" s="38">
        <v>2109.7333333333331</v>
      </c>
      <c r="M115" s="28">
        <v>1986</v>
      </c>
      <c r="N115" s="28">
        <v>1815.2</v>
      </c>
      <c r="O115" s="39">
        <v>3197500</v>
      </c>
      <c r="P115" s="40">
        <v>-1.067450495049505E-2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44651</v>
      </c>
      <c r="E116" s="37">
        <v>876.7</v>
      </c>
      <c r="F116" s="37">
        <v>893.51666666666677</v>
      </c>
      <c r="G116" s="38">
        <v>853.08333333333348</v>
      </c>
      <c r="H116" s="38">
        <v>829.4666666666667</v>
      </c>
      <c r="I116" s="38">
        <v>789.03333333333342</v>
      </c>
      <c r="J116" s="38">
        <v>917.13333333333355</v>
      </c>
      <c r="K116" s="38">
        <v>957.56666666666672</v>
      </c>
      <c r="L116" s="38">
        <v>981.18333333333362</v>
      </c>
      <c r="M116" s="28">
        <v>933.95</v>
      </c>
      <c r="N116" s="28">
        <v>869.9</v>
      </c>
      <c r="O116" s="39">
        <v>24858000</v>
      </c>
      <c r="P116" s="40">
        <v>-5.4278994029310652E-4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44651</v>
      </c>
      <c r="E117" s="37">
        <v>197.8</v>
      </c>
      <c r="F117" s="37">
        <v>207.88333333333333</v>
      </c>
      <c r="G117" s="38">
        <v>185.91666666666666</v>
      </c>
      <c r="H117" s="38">
        <v>174.03333333333333</v>
      </c>
      <c r="I117" s="38">
        <v>152.06666666666666</v>
      </c>
      <c r="J117" s="38">
        <v>219.76666666666665</v>
      </c>
      <c r="K117" s="38">
        <v>241.73333333333335</v>
      </c>
      <c r="L117" s="38">
        <v>253.61666666666665</v>
      </c>
      <c r="M117" s="28">
        <v>229.85</v>
      </c>
      <c r="N117" s="28">
        <v>196</v>
      </c>
      <c r="O117" s="39">
        <v>20846000</v>
      </c>
      <c r="P117" s="40">
        <v>0.93880208333333337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44651</v>
      </c>
      <c r="E118" s="37">
        <v>1679.8</v>
      </c>
      <c r="F118" s="37">
        <v>1690.0333333333335</v>
      </c>
      <c r="G118" s="38">
        <v>1662.2666666666671</v>
      </c>
      <c r="H118" s="38">
        <v>1644.7333333333336</v>
      </c>
      <c r="I118" s="38">
        <v>1616.9666666666672</v>
      </c>
      <c r="J118" s="38">
        <v>1707.5666666666671</v>
      </c>
      <c r="K118" s="38">
        <v>1735.3333333333335</v>
      </c>
      <c r="L118" s="38">
        <v>1752.866666666667</v>
      </c>
      <c r="M118" s="28">
        <v>1717.8</v>
      </c>
      <c r="N118" s="28">
        <v>1672.5</v>
      </c>
      <c r="O118" s="39">
        <v>39786600</v>
      </c>
      <c r="P118" s="40">
        <v>-8.1518487495512749E-3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44651</v>
      </c>
      <c r="E119" s="37">
        <v>108.7</v>
      </c>
      <c r="F119" s="37">
        <v>110.43333333333332</v>
      </c>
      <c r="G119" s="38">
        <v>105.86666666666665</v>
      </c>
      <c r="H119" s="38">
        <v>103.03333333333332</v>
      </c>
      <c r="I119" s="38">
        <v>98.46666666666664</v>
      </c>
      <c r="J119" s="38">
        <v>113.26666666666665</v>
      </c>
      <c r="K119" s="38">
        <v>117.83333333333334</v>
      </c>
      <c r="L119" s="38">
        <v>120.66666666666666</v>
      </c>
      <c r="M119" s="28">
        <v>115</v>
      </c>
      <c r="N119" s="28">
        <v>107.6</v>
      </c>
      <c r="O119" s="39">
        <v>32428500</v>
      </c>
      <c r="P119" s="40">
        <v>-0.28298361598160393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44651</v>
      </c>
      <c r="E120" s="37">
        <v>936.5</v>
      </c>
      <c r="F120" s="37">
        <v>936.86666666666679</v>
      </c>
      <c r="G120" s="38">
        <v>918.3333333333336</v>
      </c>
      <c r="H120" s="38">
        <v>900.16666666666686</v>
      </c>
      <c r="I120" s="38">
        <v>881.63333333333367</v>
      </c>
      <c r="J120" s="38">
        <v>955.03333333333353</v>
      </c>
      <c r="K120" s="38">
        <v>973.56666666666683</v>
      </c>
      <c r="L120" s="38">
        <v>991.73333333333346</v>
      </c>
      <c r="M120" s="28">
        <v>955.4</v>
      </c>
      <c r="N120" s="28">
        <v>918.7</v>
      </c>
      <c r="O120" s="39">
        <v>909450</v>
      </c>
      <c r="P120" s="40">
        <v>-0.23764617125612977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44651</v>
      </c>
      <c r="E121" s="37">
        <v>737.65</v>
      </c>
      <c r="F121" s="37">
        <v>755.45000000000016</v>
      </c>
      <c r="G121" s="38">
        <v>715.15000000000032</v>
      </c>
      <c r="H121" s="38">
        <v>692.6500000000002</v>
      </c>
      <c r="I121" s="38">
        <v>652.35000000000036</v>
      </c>
      <c r="J121" s="38">
        <v>777.95000000000027</v>
      </c>
      <c r="K121" s="38">
        <v>818.25000000000023</v>
      </c>
      <c r="L121" s="38">
        <v>840.75000000000023</v>
      </c>
      <c r="M121" s="28">
        <v>795.75</v>
      </c>
      <c r="N121" s="28">
        <v>732.95</v>
      </c>
      <c r="O121" s="39">
        <v>9595250</v>
      </c>
      <c r="P121" s="40">
        <v>-2.2986457590876693E-2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44651</v>
      </c>
      <c r="E122" s="37">
        <v>208.2</v>
      </c>
      <c r="F122" s="37">
        <v>209.75</v>
      </c>
      <c r="G122" s="38">
        <v>205.5</v>
      </c>
      <c r="H122" s="38">
        <v>202.8</v>
      </c>
      <c r="I122" s="38">
        <v>198.55</v>
      </c>
      <c r="J122" s="38">
        <v>212.45</v>
      </c>
      <c r="K122" s="38">
        <v>216.7</v>
      </c>
      <c r="L122" s="38">
        <v>219.39999999999998</v>
      </c>
      <c r="M122" s="28">
        <v>214</v>
      </c>
      <c r="N122" s="28">
        <v>207.05</v>
      </c>
      <c r="O122" s="39">
        <v>170870400</v>
      </c>
      <c r="P122" s="40">
        <v>-5.152936161142492E-2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44651</v>
      </c>
      <c r="E123" s="37">
        <v>370.45</v>
      </c>
      <c r="F123" s="37">
        <v>378.34999999999997</v>
      </c>
      <c r="G123" s="38">
        <v>360.39999999999992</v>
      </c>
      <c r="H123" s="38">
        <v>350.34999999999997</v>
      </c>
      <c r="I123" s="38">
        <v>332.39999999999992</v>
      </c>
      <c r="J123" s="38">
        <v>388.39999999999992</v>
      </c>
      <c r="K123" s="38">
        <v>406.34999999999997</v>
      </c>
      <c r="L123" s="38">
        <v>416.39999999999992</v>
      </c>
      <c r="M123" s="28">
        <v>396.3</v>
      </c>
      <c r="N123" s="28">
        <v>368.3</v>
      </c>
      <c r="O123" s="39">
        <v>28972500</v>
      </c>
      <c r="P123" s="40">
        <v>-6.5252460074205515E-2</v>
      </c>
    </row>
    <row r="124" spans="1:16" ht="12.75" customHeight="1">
      <c r="A124" s="28">
        <v>114</v>
      </c>
      <c r="B124" s="29" t="s">
        <v>42</v>
      </c>
      <c r="C124" s="30" t="s">
        <v>415</v>
      </c>
      <c r="D124" s="31">
        <v>44651</v>
      </c>
      <c r="E124" s="37">
        <v>2749.7</v>
      </c>
      <c r="F124" s="37">
        <v>2772.0499999999997</v>
      </c>
      <c r="G124" s="38">
        <v>2698.6499999999996</v>
      </c>
      <c r="H124" s="38">
        <v>2647.6</v>
      </c>
      <c r="I124" s="38">
        <v>2574.1999999999998</v>
      </c>
      <c r="J124" s="38">
        <v>2823.0999999999995</v>
      </c>
      <c r="K124" s="38">
        <v>2896.5</v>
      </c>
      <c r="L124" s="38">
        <v>2947.5499999999993</v>
      </c>
      <c r="M124" s="28">
        <v>2845.45</v>
      </c>
      <c r="N124" s="28">
        <v>2721</v>
      </c>
      <c r="O124" s="39">
        <v>239400</v>
      </c>
      <c r="P124" s="40">
        <v>-0.12810707456978968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44651</v>
      </c>
      <c r="E125" s="37">
        <v>571.4</v>
      </c>
      <c r="F125" s="37">
        <v>581.83333333333337</v>
      </c>
      <c r="G125" s="38">
        <v>557.51666666666677</v>
      </c>
      <c r="H125" s="38">
        <v>543.63333333333344</v>
      </c>
      <c r="I125" s="38">
        <v>519.31666666666683</v>
      </c>
      <c r="J125" s="38">
        <v>595.7166666666667</v>
      </c>
      <c r="K125" s="38">
        <v>620.0333333333333</v>
      </c>
      <c r="L125" s="38">
        <v>633.91666666666663</v>
      </c>
      <c r="M125" s="28">
        <v>606.15</v>
      </c>
      <c r="N125" s="28">
        <v>567.95000000000005</v>
      </c>
      <c r="O125" s="39">
        <v>38272500</v>
      </c>
      <c r="P125" s="40">
        <v>-3.6468069197566531E-2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44651</v>
      </c>
      <c r="E126" s="37">
        <v>2884.95</v>
      </c>
      <c r="F126" s="37">
        <v>2898.7666666666664</v>
      </c>
      <c r="G126" s="38">
        <v>2840.2333333333327</v>
      </c>
      <c r="H126" s="38">
        <v>2795.5166666666664</v>
      </c>
      <c r="I126" s="38">
        <v>2736.9833333333327</v>
      </c>
      <c r="J126" s="38">
        <v>2943.4833333333327</v>
      </c>
      <c r="K126" s="38">
        <v>3002.0166666666664</v>
      </c>
      <c r="L126" s="38">
        <v>3046.7333333333327</v>
      </c>
      <c r="M126" s="28">
        <v>2957.3</v>
      </c>
      <c r="N126" s="28">
        <v>2854.05</v>
      </c>
      <c r="O126" s="39">
        <v>2377250</v>
      </c>
      <c r="P126" s="40">
        <v>-8.435243139142995E-2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44651</v>
      </c>
      <c r="E127" s="37">
        <v>1787.15</v>
      </c>
      <c r="F127" s="37">
        <v>1811.8666666666668</v>
      </c>
      <c r="G127" s="38">
        <v>1748.7333333333336</v>
      </c>
      <c r="H127" s="38">
        <v>1710.3166666666668</v>
      </c>
      <c r="I127" s="38">
        <v>1647.1833333333336</v>
      </c>
      <c r="J127" s="38">
        <v>1850.2833333333335</v>
      </c>
      <c r="K127" s="38">
        <v>1913.4166666666667</v>
      </c>
      <c r="L127" s="38">
        <v>1951.8333333333335</v>
      </c>
      <c r="M127" s="28">
        <v>1875</v>
      </c>
      <c r="N127" s="28">
        <v>1773.45</v>
      </c>
      <c r="O127" s="39">
        <v>13082800</v>
      </c>
      <c r="P127" s="40">
        <v>-9.6766176023860159E-2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44651</v>
      </c>
      <c r="E128" s="37">
        <v>62.3</v>
      </c>
      <c r="F128" s="37">
        <v>64.016666666666666</v>
      </c>
      <c r="G128" s="38">
        <v>59.933333333333337</v>
      </c>
      <c r="H128" s="38">
        <v>57.56666666666667</v>
      </c>
      <c r="I128" s="38">
        <v>53.483333333333341</v>
      </c>
      <c r="J128" s="38">
        <v>66.383333333333326</v>
      </c>
      <c r="K128" s="38">
        <v>70.466666666666669</v>
      </c>
      <c r="L128" s="38">
        <v>72.833333333333329</v>
      </c>
      <c r="M128" s="28">
        <v>68.099999999999994</v>
      </c>
      <c r="N128" s="28">
        <v>61.65</v>
      </c>
      <c r="O128" s="39">
        <v>65662792</v>
      </c>
      <c r="P128" s="40">
        <v>-0.12757884752193502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44651</v>
      </c>
      <c r="E129" s="37">
        <v>2491.5500000000002</v>
      </c>
      <c r="F129" s="37">
        <v>2496.3333333333335</v>
      </c>
      <c r="G129" s="38">
        <v>2440.1166666666668</v>
      </c>
      <c r="H129" s="38">
        <v>2388.6833333333334</v>
      </c>
      <c r="I129" s="38">
        <v>2332.4666666666667</v>
      </c>
      <c r="J129" s="38">
        <v>2547.7666666666669</v>
      </c>
      <c r="K129" s="38">
        <v>2603.9833333333331</v>
      </c>
      <c r="L129" s="38">
        <v>2655.416666666667</v>
      </c>
      <c r="M129" s="28">
        <v>2552.5500000000002</v>
      </c>
      <c r="N129" s="28">
        <v>2444.9</v>
      </c>
      <c r="O129" s="39">
        <v>823250</v>
      </c>
      <c r="P129" s="40">
        <v>-4.8540884137532506E-2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44651</v>
      </c>
      <c r="E130" s="37">
        <v>502.6</v>
      </c>
      <c r="F130" s="37">
        <v>508.68333333333339</v>
      </c>
      <c r="G130" s="38">
        <v>492.91666666666674</v>
      </c>
      <c r="H130" s="38">
        <v>483.23333333333335</v>
      </c>
      <c r="I130" s="38">
        <v>467.4666666666667</v>
      </c>
      <c r="J130" s="38">
        <v>518.36666666666679</v>
      </c>
      <c r="K130" s="38">
        <v>534.13333333333344</v>
      </c>
      <c r="L130" s="38">
        <v>543.81666666666683</v>
      </c>
      <c r="M130" s="28">
        <v>524.45000000000005</v>
      </c>
      <c r="N130" s="28">
        <v>499</v>
      </c>
      <c r="O130" s="39">
        <v>5522400</v>
      </c>
      <c r="P130" s="40">
        <v>-0.17047451669595781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44651</v>
      </c>
      <c r="E131" s="37">
        <v>331</v>
      </c>
      <c r="F131" s="37">
        <v>338.55</v>
      </c>
      <c r="G131" s="38">
        <v>321.40000000000003</v>
      </c>
      <c r="H131" s="38">
        <v>311.8</v>
      </c>
      <c r="I131" s="38">
        <v>294.65000000000003</v>
      </c>
      <c r="J131" s="38">
        <v>348.15000000000003</v>
      </c>
      <c r="K131" s="38">
        <v>365.3</v>
      </c>
      <c r="L131" s="38">
        <v>374.90000000000003</v>
      </c>
      <c r="M131" s="28">
        <v>355.7</v>
      </c>
      <c r="N131" s="28">
        <v>328.95</v>
      </c>
      <c r="O131" s="39">
        <v>20498000</v>
      </c>
      <c r="P131" s="40">
        <v>-4.6249767355294992E-2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44651</v>
      </c>
      <c r="E132" s="37">
        <v>1759.65</v>
      </c>
      <c r="F132" s="37">
        <v>1772.1833333333334</v>
      </c>
      <c r="G132" s="38">
        <v>1739.4666666666667</v>
      </c>
      <c r="H132" s="38">
        <v>1719.2833333333333</v>
      </c>
      <c r="I132" s="38">
        <v>1686.5666666666666</v>
      </c>
      <c r="J132" s="38">
        <v>1792.3666666666668</v>
      </c>
      <c r="K132" s="38">
        <v>1825.0833333333335</v>
      </c>
      <c r="L132" s="38">
        <v>1845.2666666666669</v>
      </c>
      <c r="M132" s="28">
        <v>1804.9</v>
      </c>
      <c r="N132" s="28">
        <v>1752</v>
      </c>
      <c r="O132" s="39">
        <v>12697725</v>
      </c>
      <c r="P132" s="40">
        <v>-0.11366646598434678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44651</v>
      </c>
      <c r="E133" s="37">
        <v>5607.6</v>
      </c>
      <c r="F133" s="37">
        <v>5663.7666666666664</v>
      </c>
      <c r="G133" s="38">
        <v>5529.333333333333</v>
      </c>
      <c r="H133" s="38">
        <v>5451.0666666666666</v>
      </c>
      <c r="I133" s="38">
        <v>5316.6333333333332</v>
      </c>
      <c r="J133" s="38">
        <v>5742.0333333333328</v>
      </c>
      <c r="K133" s="38">
        <v>5876.4666666666672</v>
      </c>
      <c r="L133" s="38">
        <v>5954.7333333333327</v>
      </c>
      <c r="M133" s="28">
        <v>5798.2</v>
      </c>
      <c r="N133" s="28">
        <v>5585.5</v>
      </c>
      <c r="O133" s="39">
        <v>952050</v>
      </c>
      <c r="P133" s="40">
        <v>-0.16332718165040866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44651</v>
      </c>
      <c r="E134" s="37">
        <v>4250.2</v>
      </c>
      <c r="F134" s="37">
        <v>4259.1333333333332</v>
      </c>
      <c r="G134" s="38">
        <v>4189.8166666666666</v>
      </c>
      <c r="H134" s="38">
        <v>4129.4333333333334</v>
      </c>
      <c r="I134" s="38">
        <v>4060.1166666666668</v>
      </c>
      <c r="J134" s="38">
        <v>4319.5166666666664</v>
      </c>
      <c r="K134" s="38">
        <v>4388.8333333333321</v>
      </c>
      <c r="L134" s="38">
        <v>4449.2166666666662</v>
      </c>
      <c r="M134" s="28">
        <v>4328.45</v>
      </c>
      <c r="N134" s="28">
        <v>4198.75</v>
      </c>
      <c r="O134" s="39">
        <v>636200</v>
      </c>
      <c r="P134" s="40">
        <v>-0.14649852428226456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44651</v>
      </c>
      <c r="E135" s="37">
        <v>713.2</v>
      </c>
      <c r="F135" s="37">
        <v>722.7833333333333</v>
      </c>
      <c r="G135" s="38">
        <v>701.41666666666663</v>
      </c>
      <c r="H135" s="38">
        <v>689.63333333333333</v>
      </c>
      <c r="I135" s="38">
        <v>668.26666666666665</v>
      </c>
      <c r="J135" s="38">
        <v>734.56666666666661</v>
      </c>
      <c r="K135" s="38">
        <v>755.93333333333339</v>
      </c>
      <c r="L135" s="38">
        <v>767.71666666666658</v>
      </c>
      <c r="M135" s="28">
        <v>744.15</v>
      </c>
      <c r="N135" s="28">
        <v>711</v>
      </c>
      <c r="O135" s="39">
        <v>8954750</v>
      </c>
      <c r="P135" s="40">
        <v>-0.12492731954481269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44651</v>
      </c>
      <c r="E136" s="37">
        <v>797.25</v>
      </c>
      <c r="F136" s="37">
        <v>808.35</v>
      </c>
      <c r="G136" s="38">
        <v>781.90000000000009</v>
      </c>
      <c r="H136" s="38">
        <v>766.55000000000007</v>
      </c>
      <c r="I136" s="38">
        <v>740.10000000000014</v>
      </c>
      <c r="J136" s="38">
        <v>823.7</v>
      </c>
      <c r="K136" s="38">
        <v>850.15000000000009</v>
      </c>
      <c r="L136" s="38">
        <v>865.5</v>
      </c>
      <c r="M136" s="28">
        <v>834.8</v>
      </c>
      <c r="N136" s="28">
        <v>793</v>
      </c>
      <c r="O136" s="39">
        <v>14083300</v>
      </c>
      <c r="P136" s="40">
        <v>2.5485498751210561E-2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44651</v>
      </c>
      <c r="E137" s="37">
        <v>139.9</v>
      </c>
      <c r="F137" s="37">
        <v>143.06666666666669</v>
      </c>
      <c r="G137" s="38">
        <v>135.83333333333337</v>
      </c>
      <c r="H137" s="38">
        <v>131.76666666666668</v>
      </c>
      <c r="I137" s="38">
        <v>124.53333333333336</v>
      </c>
      <c r="J137" s="38">
        <v>147.13333333333338</v>
      </c>
      <c r="K137" s="38">
        <v>154.36666666666667</v>
      </c>
      <c r="L137" s="38">
        <v>158.43333333333339</v>
      </c>
      <c r="M137" s="28">
        <v>150.30000000000001</v>
      </c>
      <c r="N137" s="28">
        <v>139</v>
      </c>
      <c r="O137" s="39">
        <v>30516000</v>
      </c>
      <c r="P137" s="40">
        <v>-9.7373402744912449E-2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44651</v>
      </c>
      <c r="E138" s="37">
        <v>109.9</v>
      </c>
      <c r="F138" s="37">
        <v>112.21666666666665</v>
      </c>
      <c r="G138" s="38">
        <v>106.88333333333331</v>
      </c>
      <c r="H138" s="38">
        <v>103.86666666666666</v>
      </c>
      <c r="I138" s="38">
        <v>98.533333333333317</v>
      </c>
      <c r="J138" s="38">
        <v>115.23333333333331</v>
      </c>
      <c r="K138" s="38">
        <v>120.56666666666665</v>
      </c>
      <c r="L138" s="38">
        <v>123.5833333333333</v>
      </c>
      <c r="M138" s="28">
        <v>117.55</v>
      </c>
      <c r="N138" s="28">
        <v>109.2</v>
      </c>
      <c r="O138" s="39">
        <v>25548000</v>
      </c>
      <c r="P138" s="40">
        <v>-0.15297394072011139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44651</v>
      </c>
      <c r="E139" s="37">
        <v>484.85</v>
      </c>
      <c r="F139" s="37">
        <v>488.05</v>
      </c>
      <c r="G139" s="38">
        <v>479</v>
      </c>
      <c r="H139" s="38">
        <v>473.15</v>
      </c>
      <c r="I139" s="38">
        <v>464.09999999999997</v>
      </c>
      <c r="J139" s="38">
        <v>493.90000000000003</v>
      </c>
      <c r="K139" s="38">
        <v>502.9500000000001</v>
      </c>
      <c r="L139" s="38">
        <v>508.80000000000007</v>
      </c>
      <c r="M139" s="28">
        <v>497.1</v>
      </c>
      <c r="N139" s="28">
        <v>482.2</v>
      </c>
      <c r="O139" s="39">
        <v>8722000</v>
      </c>
      <c r="P139" s="40">
        <v>-8.0746047992721476E-3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44651</v>
      </c>
      <c r="E140" s="37">
        <v>8224.2999999999993</v>
      </c>
      <c r="F140" s="37">
        <v>8327.0333333333328</v>
      </c>
      <c r="G140" s="38">
        <v>8084.5166666666664</v>
      </c>
      <c r="H140" s="38">
        <v>7944.7333333333336</v>
      </c>
      <c r="I140" s="38">
        <v>7702.2166666666672</v>
      </c>
      <c r="J140" s="38">
        <v>8466.8166666666657</v>
      </c>
      <c r="K140" s="38">
        <v>8709.3333333333321</v>
      </c>
      <c r="L140" s="38">
        <v>8849.116666666665</v>
      </c>
      <c r="M140" s="28">
        <v>8569.5499999999993</v>
      </c>
      <c r="N140" s="28">
        <v>8187.25</v>
      </c>
      <c r="O140" s="39">
        <v>2476900</v>
      </c>
      <c r="P140" s="40">
        <v>-9.4567919286445382E-2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44651</v>
      </c>
      <c r="E141" s="37">
        <v>843.75</v>
      </c>
      <c r="F141" s="37">
        <v>845.15</v>
      </c>
      <c r="G141" s="38">
        <v>830.59999999999991</v>
      </c>
      <c r="H141" s="38">
        <v>817.44999999999993</v>
      </c>
      <c r="I141" s="38">
        <v>802.89999999999986</v>
      </c>
      <c r="J141" s="38">
        <v>858.3</v>
      </c>
      <c r="K141" s="38">
        <v>872.84999999999991</v>
      </c>
      <c r="L141" s="38">
        <v>886</v>
      </c>
      <c r="M141" s="28">
        <v>859.7</v>
      </c>
      <c r="N141" s="28">
        <v>832</v>
      </c>
      <c r="O141" s="39">
        <v>14942500</v>
      </c>
      <c r="P141" s="40">
        <v>-6.4266144814090015E-2</v>
      </c>
    </row>
    <row r="142" spans="1:16" ht="12.75" customHeight="1">
      <c r="A142" s="28">
        <v>132</v>
      </c>
      <c r="B142" s="29" t="s">
        <v>44</v>
      </c>
      <c r="C142" s="30" t="s">
        <v>456</v>
      </c>
      <c r="D142" s="31">
        <v>44651</v>
      </c>
      <c r="E142" s="37">
        <v>1181.9000000000001</v>
      </c>
      <c r="F142" s="37">
        <v>1201.0666666666666</v>
      </c>
      <c r="G142" s="38">
        <v>1151.0833333333333</v>
      </c>
      <c r="H142" s="38">
        <v>1120.2666666666667</v>
      </c>
      <c r="I142" s="38">
        <v>1070.2833333333333</v>
      </c>
      <c r="J142" s="38">
        <v>1231.8833333333332</v>
      </c>
      <c r="K142" s="38">
        <v>1281.8666666666668</v>
      </c>
      <c r="L142" s="38">
        <v>1312.6833333333332</v>
      </c>
      <c r="M142" s="28">
        <v>1251.05</v>
      </c>
      <c r="N142" s="28">
        <v>1170.25</v>
      </c>
      <c r="O142" s="39">
        <v>1974000</v>
      </c>
      <c r="P142" s="40">
        <v>-9.5864058993267068E-2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44651</v>
      </c>
      <c r="E143" s="37">
        <v>1990</v>
      </c>
      <c r="F143" s="37">
        <v>2006.6499999999999</v>
      </c>
      <c r="G143" s="38">
        <v>1942.6</v>
      </c>
      <c r="H143" s="38">
        <v>1895.2</v>
      </c>
      <c r="I143" s="38">
        <v>1831.15</v>
      </c>
      <c r="J143" s="38">
        <v>2054.0499999999997</v>
      </c>
      <c r="K143" s="38">
        <v>2118.0999999999995</v>
      </c>
      <c r="L143" s="38">
        <v>2165.4999999999995</v>
      </c>
      <c r="M143" s="28">
        <v>2070.6999999999998</v>
      </c>
      <c r="N143" s="28">
        <v>1959.25</v>
      </c>
      <c r="O143" s="39">
        <v>625600</v>
      </c>
      <c r="P143" s="40">
        <v>-0.27491886879925825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44651</v>
      </c>
      <c r="E144" s="37">
        <v>803.25</v>
      </c>
      <c r="F144" s="37">
        <v>806.63333333333333</v>
      </c>
      <c r="G144" s="38">
        <v>794.01666666666665</v>
      </c>
      <c r="H144" s="38">
        <v>784.7833333333333</v>
      </c>
      <c r="I144" s="38">
        <v>772.16666666666663</v>
      </c>
      <c r="J144" s="38">
        <v>815.86666666666667</v>
      </c>
      <c r="K144" s="38">
        <v>828.48333333333323</v>
      </c>
      <c r="L144" s="38">
        <v>837.7166666666667</v>
      </c>
      <c r="M144" s="28">
        <v>819.25</v>
      </c>
      <c r="N144" s="28">
        <v>797.4</v>
      </c>
      <c r="O144" s="39">
        <v>1418950</v>
      </c>
      <c r="P144" s="40">
        <v>-0.12011285771866183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44651</v>
      </c>
      <c r="E145" s="37">
        <v>681.45</v>
      </c>
      <c r="F145" s="37">
        <v>700.51666666666677</v>
      </c>
      <c r="G145" s="38">
        <v>660.03333333333353</v>
      </c>
      <c r="H145" s="38">
        <v>638.61666666666679</v>
      </c>
      <c r="I145" s="38">
        <v>598.13333333333355</v>
      </c>
      <c r="J145" s="38">
        <v>721.93333333333351</v>
      </c>
      <c r="K145" s="38">
        <v>762.41666666666686</v>
      </c>
      <c r="L145" s="38">
        <v>783.83333333333348</v>
      </c>
      <c r="M145" s="28">
        <v>741</v>
      </c>
      <c r="N145" s="28">
        <v>679.1</v>
      </c>
      <c r="O145" s="39">
        <v>3763800</v>
      </c>
      <c r="P145" s="40">
        <v>-0.12155160341688839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44651</v>
      </c>
      <c r="E146" s="37">
        <v>3577.8</v>
      </c>
      <c r="F146" s="37">
        <v>3617.0333333333328</v>
      </c>
      <c r="G146" s="38">
        <v>3514.9666666666658</v>
      </c>
      <c r="H146" s="38">
        <v>3452.1333333333328</v>
      </c>
      <c r="I146" s="38">
        <v>3350.0666666666657</v>
      </c>
      <c r="J146" s="38">
        <v>3679.8666666666659</v>
      </c>
      <c r="K146" s="38">
        <v>3781.9333333333334</v>
      </c>
      <c r="L146" s="38">
        <v>3844.766666666666</v>
      </c>
      <c r="M146" s="28">
        <v>3719.1</v>
      </c>
      <c r="N146" s="28">
        <v>3554.2</v>
      </c>
      <c r="O146" s="39">
        <v>2743800</v>
      </c>
      <c r="P146" s="40">
        <v>-4.8744972957980866E-2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44651</v>
      </c>
      <c r="E147" s="37">
        <v>144.69999999999999</v>
      </c>
      <c r="F147" s="37">
        <v>146.6</v>
      </c>
      <c r="G147" s="38">
        <v>142.04999999999998</v>
      </c>
      <c r="H147" s="38">
        <v>139.39999999999998</v>
      </c>
      <c r="I147" s="38">
        <v>134.84999999999997</v>
      </c>
      <c r="J147" s="38">
        <v>149.25</v>
      </c>
      <c r="K147" s="38">
        <v>153.80000000000001</v>
      </c>
      <c r="L147" s="38">
        <v>156.45000000000002</v>
      </c>
      <c r="M147" s="28">
        <v>151.15</v>
      </c>
      <c r="N147" s="28">
        <v>143.94999999999999</v>
      </c>
      <c r="O147" s="39">
        <v>22270500</v>
      </c>
      <c r="P147" s="40">
        <v>-6.6871975362956443E-2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44651</v>
      </c>
      <c r="E148" s="37">
        <v>2955.45</v>
      </c>
      <c r="F148" s="37">
        <v>2990.75</v>
      </c>
      <c r="G148" s="38">
        <v>2904.7</v>
      </c>
      <c r="H148" s="38">
        <v>2853.95</v>
      </c>
      <c r="I148" s="38">
        <v>2767.8999999999996</v>
      </c>
      <c r="J148" s="38">
        <v>3041.5</v>
      </c>
      <c r="K148" s="38">
        <v>3127.55</v>
      </c>
      <c r="L148" s="38">
        <v>3178.3</v>
      </c>
      <c r="M148" s="28">
        <v>3076.8</v>
      </c>
      <c r="N148" s="28">
        <v>2940</v>
      </c>
      <c r="O148" s="39">
        <v>1553825</v>
      </c>
      <c r="P148" s="40">
        <v>-5.9427966101694915E-2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44651</v>
      </c>
      <c r="E149" s="37">
        <v>63038.95</v>
      </c>
      <c r="F149" s="37">
        <v>63576.783333333333</v>
      </c>
      <c r="G149" s="38">
        <v>61991.066666666666</v>
      </c>
      <c r="H149" s="38">
        <v>60943.183333333334</v>
      </c>
      <c r="I149" s="38">
        <v>59357.466666666667</v>
      </c>
      <c r="J149" s="38">
        <v>64624.666666666664</v>
      </c>
      <c r="K149" s="38">
        <v>66210.383333333331</v>
      </c>
      <c r="L149" s="38">
        <v>67258.266666666663</v>
      </c>
      <c r="M149" s="28">
        <v>65162.5</v>
      </c>
      <c r="N149" s="28">
        <v>62528.9</v>
      </c>
      <c r="O149" s="39">
        <v>65450</v>
      </c>
      <c r="P149" s="40">
        <v>-9.2862092862092863E-2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44651</v>
      </c>
      <c r="E150" s="37">
        <v>1303.5999999999999</v>
      </c>
      <c r="F150" s="37">
        <v>1309.5</v>
      </c>
      <c r="G150" s="38">
        <v>1277.5</v>
      </c>
      <c r="H150" s="38">
        <v>1251.4000000000001</v>
      </c>
      <c r="I150" s="38">
        <v>1219.4000000000001</v>
      </c>
      <c r="J150" s="38">
        <v>1335.6</v>
      </c>
      <c r="K150" s="38">
        <v>1367.6</v>
      </c>
      <c r="L150" s="38">
        <v>1393.6999999999998</v>
      </c>
      <c r="M150" s="28">
        <v>1341.5</v>
      </c>
      <c r="N150" s="28">
        <v>1283.4000000000001</v>
      </c>
      <c r="O150" s="39">
        <v>2724375</v>
      </c>
      <c r="P150" s="40">
        <v>-0.28711608281817291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44651</v>
      </c>
      <c r="E151" s="37">
        <v>298.89999999999998</v>
      </c>
      <c r="F151" s="37">
        <v>301</v>
      </c>
      <c r="G151" s="38">
        <v>292.2</v>
      </c>
      <c r="H151" s="38">
        <v>285.5</v>
      </c>
      <c r="I151" s="38">
        <v>276.7</v>
      </c>
      <c r="J151" s="38">
        <v>307.7</v>
      </c>
      <c r="K151" s="38">
        <v>316.49999999999994</v>
      </c>
      <c r="L151" s="38">
        <v>323.2</v>
      </c>
      <c r="M151" s="28">
        <v>309.8</v>
      </c>
      <c r="N151" s="28">
        <v>294.3</v>
      </c>
      <c r="O151" s="39">
        <v>2419200</v>
      </c>
      <c r="P151" s="40">
        <v>-0.18137520303194368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44651</v>
      </c>
      <c r="E152" s="37">
        <v>112</v>
      </c>
      <c r="F152" s="37">
        <v>113.51666666666667</v>
      </c>
      <c r="G152" s="38">
        <v>108.48333333333333</v>
      </c>
      <c r="H152" s="38">
        <v>104.96666666666667</v>
      </c>
      <c r="I152" s="38">
        <v>99.933333333333337</v>
      </c>
      <c r="J152" s="38">
        <v>117.03333333333333</v>
      </c>
      <c r="K152" s="38">
        <v>122.06666666666666</v>
      </c>
      <c r="L152" s="38">
        <v>125.58333333333333</v>
      </c>
      <c r="M152" s="28">
        <v>118.55</v>
      </c>
      <c r="N152" s="28">
        <v>110</v>
      </c>
      <c r="O152" s="39">
        <v>89471000</v>
      </c>
      <c r="P152" s="40">
        <v>-9.0076071922544951E-2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44651</v>
      </c>
      <c r="E153" s="37">
        <v>4282.1499999999996</v>
      </c>
      <c r="F153" s="37">
        <v>4302.25</v>
      </c>
      <c r="G153" s="38">
        <v>4225.2</v>
      </c>
      <c r="H153" s="38">
        <v>4168.25</v>
      </c>
      <c r="I153" s="38">
        <v>4091.2</v>
      </c>
      <c r="J153" s="38">
        <v>4359.2</v>
      </c>
      <c r="K153" s="38">
        <v>4436.2499999999991</v>
      </c>
      <c r="L153" s="38">
        <v>4493.2</v>
      </c>
      <c r="M153" s="28">
        <v>4379.3</v>
      </c>
      <c r="N153" s="28">
        <v>4245.3</v>
      </c>
      <c r="O153" s="39">
        <v>1661500</v>
      </c>
      <c r="P153" s="40">
        <v>-0.12552631578947368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44651</v>
      </c>
      <c r="E154" s="37">
        <v>3652.4</v>
      </c>
      <c r="F154" s="37">
        <v>3672.5333333333328</v>
      </c>
      <c r="G154" s="38">
        <v>3570.0666666666657</v>
      </c>
      <c r="H154" s="38">
        <v>3487.7333333333327</v>
      </c>
      <c r="I154" s="38">
        <v>3385.2666666666655</v>
      </c>
      <c r="J154" s="38">
        <v>3754.8666666666659</v>
      </c>
      <c r="K154" s="38">
        <v>3857.333333333333</v>
      </c>
      <c r="L154" s="38">
        <v>3939.6666666666661</v>
      </c>
      <c r="M154" s="28">
        <v>3775</v>
      </c>
      <c r="N154" s="28">
        <v>3590.2</v>
      </c>
      <c r="O154" s="39">
        <v>398025</v>
      </c>
      <c r="P154" s="40">
        <v>-0.11770573566084788</v>
      </c>
    </row>
    <row r="155" spans="1:16" ht="12.75" customHeight="1">
      <c r="A155" s="28">
        <v>145</v>
      </c>
      <c r="B155" s="29" t="s">
        <v>44</v>
      </c>
      <c r="C155" s="30" t="s">
        <v>457</v>
      </c>
      <c r="D155" s="31">
        <v>44651</v>
      </c>
      <c r="E155" s="37">
        <v>34.35</v>
      </c>
      <c r="F155" s="37">
        <v>35.450000000000003</v>
      </c>
      <c r="G155" s="38">
        <v>32.700000000000003</v>
      </c>
      <c r="H155" s="38">
        <v>31.049999999999997</v>
      </c>
      <c r="I155" s="38">
        <v>28.299999999999997</v>
      </c>
      <c r="J155" s="38">
        <v>37.100000000000009</v>
      </c>
      <c r="K155" s="38">
        <v>39.850000000000009</v>
      </c>
      <c r="L155" s="38">
        <v>41.500000000000014</v>
      </c>
      <c r="M155" s="28">
        <v>38.200000000000003</v>
      </c>
      <c r="N155" s="28">
        <v>33.799999999999997</v>
      </c>
      <c r="O155" s="39">
        <v>24060000</v>
      </c>
      <c r="P155" s="40">
        <v>-0.14861995753715498</v>
      </c>
    </row>
    <row r="156" spans="1:16" ht="12.75" customHeight="1">
      <c r="A156" s="28">
        <v>146</v>
      </c>
      <c r="B156" s="260" t="s">
        <v>56</v>
      </c>
      <c r="C156" s="30" t="s">
        <v>168</v>
      </c>
      <c r="D156" s="31">
        <v>44651</v>
      </c>
      <c r="E156" s="37">
        <v>17761.55</v>
      </c>
      <c r="F156" s="37">
        <v>17794.55</v>
      </c>
      <c r="G156" s="38">
        <v>17562.599999999999</v>
      </c>
      <c r="H156" s="38">
        <v>17363.649999999998</v>
      </c>
      <c r="I156" s="38">
        <v>17131.699999999997</v>
      </c>
      <c r="J156" s="38">
        <v>17993.5</v>
      </c>
      <c r="K156" s="38">
        <v>18225.450000000004</v>
      </c>
      <c r="L156" s="38">
        <v>18424.400000000001</v>
      </c>
      <c r="M156" s="28">
        <v>18026.5</v>
      </c>
      <c r="N156" s="28">
        <v>17595.599999999999</v>
      </c>
      <c r="O156" s="39">
        <v>321050</v>
      </c>
      <c r="P156" s="40">
        <v>-4.6480546480546482E-2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44651</v>
      </c>
      <c r="E157" s="37">
        <v>134.5</v>
      </c>
      <c r="F157" s="37">
        <v>136.48333333333335</v>
      </c>
      <c r="G157" s="38">
        <v>131.91666666666669</v>
      </c>
      <c r="H157" s="38">
        <v>129.33333333333334</v>
      </c>
      <c r="I157" s="38">
        <v>124.76666666666668</v>
      </c>
      <c r="J157" s="38">
        <v>139.06666666666669</v>
      </c>
      <c r="K157" s="38">
        <v>143.63333333333335</v>
      </c>
      <c r="L157" s="38">
        <v>146.2166666666667</v>
      </c>
      <c r="M157" s="28">
        <v>141.05000000000001</v>
      </c>
      <c r="N157" s="28">
        <v>133.9</v>
      </c>
      <c r="O157" s="39">
        <v>73639700</v>
      </c>
      <c r="P157" s="40">
        <v>-0.21983248154457694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44651</v>
      </c>
      <c r="E158" s="37">
        <v>124.15</v>
      </c>
      <c r="F158" s="37">
        <v>125.51666666666667</v>
      </c>
      <c r="G158" s="38">
        <v>122.28333333333333</v>
      </c>
      <c r="H158" s="38">
        <v>120.41666666666667</v>
      </c>
      <c r="I158" s="38">
        <v>117.18333333333334</v>
      </c>
      <c r="J158" s="38">
        <v>127.38333333333333</v>
      </c>
      <c r="K158" s="38">
        <v>130.61666666666665</v>
      </c>
      <c r="L158" s="38">
        <v>132.48333333333332</v>
      </c>
      <c r="M158" s="28">
        <v>128.75</v>
      </c>
      <c r="N158" s="28">
        <v>123.65</v>
      </c>
      <c r="O158" s="39">
        <v>36069600</v>
      </c>
      <c r="P158" s="40">
        <v>-0.28489094812973215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44651</v>
      </c>
      <c r="E159" s="37">
        <v>859.7</v>
      </c>
      <c r="F159" s="37">
        <v>875.75</v>
      </c>
      <c r="G159" s="38">
        <v>834.5</v>
      </c>
      <c r="H159" s="38">
        <v>809.3</v>
      </c>
      <c r="I159" s="38">
        <v>768.05</v>
      </c>
      <c r="J159" s="38">
        <v>900.95</v>
      </c>
      <c r="K159" s="38">
        <v>942.2</v>
      </c>
      <c r="L159" s="38">
        <v>967.40000000000009</v>
      </c>
      <c r="M159" s="28">
        <v>917</v>
      </c>
      <c r="N159" s="28">
        <v>850.55</v>
      </c>
      <c r="O159" s="39">
        <v>2135000</v>
      </c>
      <c r="P159" s="40">
        <v>-8.8736181655213631E-2</v>
      </c>
    </row>
    <row r="160" spans="1:16" ht="12.75" customHeight="1">
      <c r="A160" s="28">
        <v>150</v>
      </c>
      <c r="B160" s="29" t="s">
        <v>87</v>
      </c>
      <c r="C160" s="30" t="s">
        <v>467</v>
      </c>
      <c r="D160" s="31">
        <v>44651</v>
      </c>
      <c r="E160" s="37">
        <v>3326.55</v>
      </c>
      <c r="F160" s="37">
        <v>3358.8833333333332</v>
      </c>
      <c r="G160" s="38">
        <v>3272.1666666666665</v>
      </c>
      <c r="H160" s="38">
        <v>3217.7833333333333</v>
      </c>
      <c r="I160" s="38">
        <v>3131.0666666666666</v>
      </c>
      <c r="J160" s="38">
        <v>3413.2666666666664</v>
      </c>
      <c r="K160" s="38">
        <v>3499.9833333333336</v>
      </c>
      <c r="L160" s="38">
        <v>3554.3666666666663</v>
      </c>
      <c r="M160" s="28">
        <v>3445.6</v>
      </c>
      <c r="N160" s="28">
        <v>3304.5</v>
      </c>
      <c r="O160" s="39">
        <v>585375</v>
      </c>
      <c r="P160" s="40">
        <v>-6.6015157558835261E-2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44651</v>
      </c>
      <c r="E161" s="37">
        <v>156.5</v>
      </c>
      <c r="F161" s="37">
        <v>158.23333333333335</v>
      </c>
      <c r="G161" s="38">
        <v>154.16666666666669</v>
      </c>
      <c r="H161" s="38">
        <v>151.83333333333334</v>
      </c>
      <c r="I161" s="38">
        <v>147.76666666666668</v>
      </c>
      <c r="J161" s="38">
        <v>160.56666666666669</v>
      </c>
      <c r="K161" s="38">
        <v>164.63333333333335</v>
      </c>
      <c r="L161" s="38">
        <v>166.9666666666667</v>
      </c>
      <c r="M161" s="28">
        <v>162.30000000000001</v>
      </c>
      <c r="N161" s="28">
        <v>155.9</v>
      </c>
      <c r="O161" s="39">
        <v>31493000</v>
      </c>
      <c r="P161" s="40">
        <v>-0.13912860450431488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44651</v>
      </c>
      <c r="E162" s="37">
        <v>40152</v>
      </c>
      <c r="F162" s="37">
        <v>40317.783333333333</v>
      </c>
      <c r="G162" s="38">
        <v>39626.566666666666</v>
      </c>
      <c r="H162" s="38">
        <v>39101.133333333331</v>
      </c>
      <c r="I162" s="38">
        <v>38409.916666666664</v>
      </c>
      <c r="J162" s="38">
        <v>40843.216666666667</v>
      </c>
      <c r="K162" s="38">
        <v>41534.433333333327</v>
      </c>
      <c r="L162" s="38">
        <v>42059.866666666669</v>
      </c>
      <c r="M162" s="28">
        <v>41009</v>
      </c>
      <c r="N162" s="28">
        <v>39792.35</v>
      </c>
      <c r="O162" s="39">
        <v>89610</v>
      </c>
      <c r="P162" s="40">
        <v>-0.11705586757315992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44651</v>
      </c>
      <c r="E163" s="37">
        <v>1950</v>
      </c>
      <c r="F163" s="37">
        <v>1970.3500000000001</v>
      </c>
      <c r="G163" s="38">
        <v>1875.9</v>
      </c>
      <c r="H163" s="38">
        <v>1801.8</v>
      </c>
      <c r="I163" s="38">
        <v>1707.35</v>
      </c>
      <c r="J163" s="38">
        <v>2044.4500000000003</v>
      </c>
      <c r="K163" s="38">
        <v>2138.9000000000005</v>
      </c>
      <c r="L163" s="38">
        <v>2213.0000000000005</v>
      </c>
      <c r="M163" s="28">
        <v>2064.8000000000002</v>
      </c>
      <c r="N163" s="28">
        <v>1896.25</v>
      </c>
      <c r="O163" s="39">
        <v>4250675</v>
      </c>
      <c r="P163" s="40">
        <v>-2.0965290093742081E-2</v>
      </c>
    </row>
    <row r="164" spans="1:16" ht="12.75" customHeight="1">
      <c r="A164" s="28">
        <v>154</v>
      </c>
      <c r="B164" s="29" t="s">
        <v>87</v>
      </c>
      <c r="C164" s="30" t="s">
        <v>472</v>
      </c>
      <c r="D164" s="31">
        <v>44651</v>
      </c>
      <c r="E164" s="37">
        <v>3786.25</v>
      </c>
      <c r="F164" s="37">
        <v>3817.7166666666667</v>
      </c>
      <c r="G164" s="38">
        <v>3713.8833333333332</v>
      </c>
      <c r="H164" s="38">
        <v>3641.5166666666664</v>
      </c>
      <c r="I164" s="38">
        <v>3537.6833333333329</v>
      </c>
      <c r="J164" s="38">
        <v>3890.0833333333335</v>
      </c>
      <c r="K164" s="38">
        <v>3993.9166666666665</v>
      </c>
      <c r="L164" s="38">
        <v>4066.2833333333338</v>
      </c>
      <c r="M164" s="28">
        <v>3921.55</v>
      </c>
      <c r="N164" s="28">
        <v>3745.35</v>
      </c>
      <c r="O164" s="39">
        <v>382200</v>
      </c>
      <c r="P164" s="40">
        <v>1.5139442231075698E-2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44651</v>
      </c>
      <c r="E165" s="37">
        <v>191.5</v>
      </c>
      <c r="F165" s="37">
        <v>194.88333333333333</v>
      </c>
      <c r="G165" s="38">
        <v>187.06666666666666</v>
      </c>
      <c r="H165" s="38">
        <v>182.63333333333333</v>
      </c>
      <c r="I165" s="38">
        <v>174.81666666666666</v>
      </c>
      <c r="J165" s="38">
        <v>199.31666666666666</v>
      </c>
      <c r="K165" s="38">
        <v>207.13333333333333</v>
      </c>
      <c r="L165" s="38">
        <v>211.56666666666666</v>
      </c>
      <c r="M165" s="28">
        <v>202.7</v>
      </c>
      <c r="N165" s="28">
        <v>190.45</v>
      </c>
      <c r="O165" s="39">
        <v>17916000</v>
      </c>
      <c r="P165" s="40">
        <v>-8.5031407997548644E-2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44651</v>
      </c>
      <c r="E166" s="37">
        <v>105.45</v>
      </c>
      <c r="F166" s="37">
        <v>107.76666666666667</v>
      </c>
      <c r="G166" s="38">
        <v>102.68333333333334</v>
      </c>
      <c r="H166" s="38">
        <v>99.916666666666671</v>
      </c>
      <c r="I166" s="38">
        <v>94.833333333333343</v>
      </c>
      <c r="J166" s="38">
        <v>110.53333333333333</v>
      </c>
      <c r="K166" s="38">
        <v>115.61666666666667</v>
      </c>
      <c r="L166" s="38">
        <v>118.38333333333333</v>
      </c>
      <c r="M166" s="28">
        <v>112.85</v>
      </c>
      <c r="N166" s="28">
        <v>105</v>
      </c>
      <c r="O166" s="39">
        <v>41471800</v>
      </c>
      <c r="P166" s="40">
        <v>-9.9973089343379978E-2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44651</v>
      </c>
      <c r="E167" s="37">
        <v>4217.5</v>
      </c>
      <c r="F167" s="37">
        <v>4226.25</v>
      </c>
      <c r="G167" s="38">
        <v>4181.8</v>
      </c>
      <c r="H167" s="38">
        <v>4146.1000000000004</v>
      </c>
      <c r="I167" s="38">
        <v>4101.6500000000005</v>
      </c>
      <c r="J167" s="38">
        <v>4261.95</v>
      </c>
      <c r="K167" s="38">
        <v>4306.4000000000005</v>
      </c>
      <c r="L167" s="38">
        <v>4342.0999999999995</v>
      </c>
      <c r="M167" s="28">
        <v>4270.7</v>
      </c>
      <c r="N167" s="28">
        <v>4190.55</v>
      </c>
      <c r="O167" s="39">
        <v>123875</v>
      </c>
      <c r="P167" s="40">
        <v>-0.22939346811819597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44651</v>
      </c>
      <c r="E168" s="37">
        <v>2307.65</v>
      </c>
      <c r="F168" s="37">
        <v>2325.7166666666667</v>
      </c>
      <c r="G168" s="38">
        <v>2263.7333333333336</v>
      </c>
      <c r="H168" s="38">
        <v>2219.8166666666671</v>
      </c>
      <c r="I168" s="38">
        <v>2157.8333333333339</v>
      </c>
      <c r="J168" s="38">
        <v>2369.6333333333332</v>
      </c>
      <c r="K168" s="38">
        <v>2431.6166666666659</v>
      </c>
      <c r="L168" s="38">
        <v>2475.5333333333328</v>
      </c>
      <c r="M168" s="28">
        <v>2387.6999999999998</v>
      </c>
      <c r="N168" s="28">
        <v>2281.8000000000002</v>
      </c>
      <c r="O168" s="39">
        <v>2946500</v>
      </c>
      <c r="P168" s="40">
        <v>5.9427795228797009E-4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44651</v>
      </c>
      <c r="E169" s="37">
        <v>2395.4499999999998</v>
      </c>
      <c r="F169" s="37">
        <v>2424.5499999999997</v>
      </c>
      <c r="G169" s="38">
        <v>2349.1499999999996</v>
      </c>
      <c r="H169" s="38">
        <v>2302.85</v>
      </c>
      <c r="I169" s="38">
        <v>2227.4499999999998</v>
      </c>
      <c r="J169" s="38">
        <v>2470.8499999999995</v>
      </c>
      <c r="K169" s="38">
        <v>2546.25</v>
      </c>
      <c r="L169" s="38">
        <v>2592.5499999999993</v>
      </c>
      <c r="M169" s="28">
        <v>2499.9499999999998</v>
      </c>
      <c r="N169" s="28">
        <v>2378.25</v>
      </c>
      <c r="O169" s="39">
        <v>1867250</v>
      </c>
      <c r="P169" s="40">
        <v>-4.929389821476152E-3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44651</v>
      </c>
      <c r="E170" s="37">
        <v>32.25</v>
      </c>
      <c r="F170" s="37">
        <v>33.633333333333333</v>
      </c>
      <c r="G170" s="38">
        <v>30.616666666666667</v>
      </c>
      <c r="H170" s="38">
        <v>28.983333333333334</v>
      </c>
      <c r="I170" s="38">
        <v>25.966666666666669</v>
      </c>
      <c r="J170" s="38">
        <v>35.266666666666666</v>
      </c>
      <c r="K170" s="38">
        <v>38.283333333333331</v>
      </c>
      <c r="L170" s="38">
        <v>39.916666666666664</v>
      </c>
      <c r="M170" s="28">
        <v>36.65</v>
      </c>
      <c r="N170" s="28">
        <v>32</v>
      </c>
      <c r="O170" s="39">
        <v>119216000</v>
      </c>
      <c r="P170" s="40">
        <v>-0.53329157532101468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44651</v>
      </c>
      <c r="E171" s="37">
        <v>2274.5500000000002</v>
      </c>
      <c r="F171" s="37">
        <v>2297.25</v>
      </c>
      <c r="G171" s="38">
        <v>2231.25</v>
      </c>
      <c r="H171" s="38">
        <v>2187.9499999999998</v>
      </c>
      <c r="I171" s="38">
        <v>2121.9499999999998</v>
      </c>
      <c r="J171" s="38">
        <v>2340.5500000000002</v>
      </c>
      <c r="K171" s="38">
        <v>2406.5500000000002</v>
      </c>
      <c r="L171" s="38">
        <v>2449.8500000000004</v>
      </c>
      <c r="M171" s="28">
        <v>2363.25</v>
      </c>
      <c r="N171" s="28">
        <v>2253.9499999999998</v>
      </c>
      <c r="O171" s="39">
        <v>710100</v>
      </c>
      <c r="P171" s="40">
        <v>-0.10204855842185129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44651</v>
      </c>
      <c r="E172" s="37">
        <v>191.15</v>
      </c>
      <c r="F172" s="37">
        <v>192.68333333333337</v>
      </c>
      <c r="G172" s="38">
        <v>188.81666666666672</v>
      </c>
      <c r="H172" s="38">
        <v>186.48333333333335</v>
      </c>
      <c r="I172" s="38">
        <v>182.6166666666667</v>
      </c>
      <c r="J172" s="38">
        <v>195.01666666666674</v>
      </c>
      <c r="K172" s="38">
        <v>198.88333333333335</v>
      </c>
      <c r="L172" s="38">
        <v>201.21666666666675</v>
      </c>
      <c r="M172" s="28">
        <v>196.55</v>
      </c>
      <c r="N172" s="28">
        <v>190.35</v>
      </c>
      <c r="O172" s="39">
        <v>25902381</v>
      </c>
      <c r="P172" s="40">
        <v>-0.22880279453794855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44651</v>
      </c>
      <c r="E173" s="37">
        <v>1519.05</v>
      </c>
      <c r="F173" s="37">
        <v>1533.0666666666666</v>
      </c>
      <c r="G173" s="38">
        <v>1494.4333333333332</v>
      </c>
      <c r="H173" s="38">
        <v>1469.8166666666666</v>
      </c>
      <c r="I173" s="38">
        <v>1431.1833333333332</v>
      </c>
      <c r="J173" s="38">
        <v>1557.6833333333332</v>
      </c>
      <c r="K173" s="38">
        <v>1596.3166666666664</v>
      </c>
      <c r="L173" s="38">
        <v>1620.9333333333332</v>
      </c>
      <c r="M173" s="28">
        <v>1571.7</v>
      </c>
      <c r="N173" s="28">
        <v>1508.45</v>
      </c>
      <c r="O173" s="39">
        <v>2281235</v>
      </c>
      <c r="P173" s="40">
        <v>-0.11045865735597524</v>
      </c>
    </row>
    <row r="174" spans="1:16" ht="12.75" customHeight="1">
      <c r="A174" s="28">
        <v>164</v>
      </c>
      <c r="B174" s="29" t="s">
        <v>44</v>
      </c>
      <c r="C174" s="30" t="s">
        <v>484</v>
      </c>
      <c r="D174" s="31">
        <v>44651</v>
      </c>
      <c r="E174" s="37">
        <v>182.8</v>
      </c>
      <c r="F174" s="37">
        <v>190.05000000000004</v>
      </c>
      <c r="G174" s="38">
        <v>174.45000000000007</v>
      </c>
      <c r="H174" s="38">
        <v>166.10000000000002</v>
      </c>
      <c r="I174" s="38">
        <v>150.50000000000006</v>
      </c>
      <c r="J174" s="38">
        <v>198.40000000000009</v>
      </c>
      <c r="K174" s="38">
        <v>214.00000000000006</v>
      </c>
      <c r="L174" s="38">
        <v>222.35000000000011</v>
      </c>
      <c r="M174" s="28">
        <v>205.65</v>
      </c>
      <c r="N174" s="28">
        <v>181.7</v>
      </c>
      <c r="O174" s="39">
        <v>5935000</v>
      </c>
      <c r="P174" s="40">
        <v>-0.20575443292070927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44651</v>
      </c>
      <c r="E175" s="37">
        <v>765.65</v>
      </c>
      <c r="F175" s="37">
        <v>772.94999999999993</v>
      </c>
      <c r="G175" s="38">
        <v>753.84999999999991</v>
      </c>
      <c r="H175" s="38">
        <v>742.05</v>
      </c>
      <c r="I175" s="38">
        <v>722.94999999999993</v>
      </c>
      <c r="J175" s="38">
        <v>784.74999999999989</v>
      </c>
      <c r="K175" s="38">
        <v>803.85</v>
      </c>
      <c r="L175" s="38">
        <v>815.64999999999986</v>
      </c>
      <c r="M175" s="28">
        <v>792.05</v>
      </c>
      <c r="N175" s="28">
        <v>761.15</v>
      </c>
      <c r="O175" s="39">
        <v>1383800</v>
      </c>
      <c r="P175" s="40">
        <v>-0.17276422764227642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44651</v>
      </c>
      <c r="E176" s="37">
        <v>122.75</v>
      </c>
      <c r="F176" s="37">
        <v>126.75</v>
      </c>
      <c r="G176" s="38">
        <v>117.30000000000001</v>
      </c>
      <c r="H176" s="38">
        <v>111.85000000000001</v>
      </c>
      <c r="I176" s="38">
        <v>102.40000000000002</v>
      </c>
      <c r="J176" s="38">
        <v>132.19999999999999</v>
      </c>
      <c r="K176" s="38">
        <v>141.64999999999998</v>
      </c>
      <c r="L176" s="38">
        <v>147.1</v>
      </c>
      <c r="M176" s="28">
        <v>136.19999999999999</v>
      </c>
      <c r="N176" s="28">
        <v>121.3</v>
      </c>
      <c r="O176" s="39">
        <v>38198800</v>
      </c>
      <c r="P176" s="40">
        <v>-4.3010752688172046E-2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44651</v>
      </c>
      <c r="E177" s="37">
        <v>117</v>
      </c>
      <c r="F177" s="37">
        <v>118.89999999999999</v>
      </c>
      <c r="G177" s="38">
        <v>114.69999999999999</v>
      </c>
      <c r="H177" s="38">
        <v>112.39999999999999</v>
      </c>
      <c r="I177" s="38">
        <v>108.19999999999999</v>
      </c>
      <c r="J177" s="38">
        <v>121.19999999999999</v>
      </c>
      <c r="K177" s="38">
        <v>125.4</v>
      </c>
      <c r="L177" s="38">
        <v>127.69999999999999</v>
      </c>
      <c r="M177" s="28">
        <v>123.1</v>
      </c>
      <c r="N177" s="28">
        <v>116.6</v>
      </c>
      <c r="O177" s="39">
        <v>30408000</v>
      </c>
      <c r="P177" s="40">
        <v>-0.1915776040835859</v>
      </c>
    </row>
    <row r="178" spans="1:16" ht="12.75" customHeight="1">
      <c r="A178" s="28">
        <v>168</v>
      </c>
      <c r="B178" s="261" t="s">
        <v>79</v>
      </c>
      <c r="C178" s="30" t="s">
        <v>187</v>
      </c>
      <c r="D178" s="31">
        <v>44651</v>
      </c>
      <c r="E178" s="37">
        <v>2261.6999999999998</v>
      </c>
      <c r="F178" s="37">
        <v>2286.4666666666667</v>
      </c>
      <c r="G178" s="38">
        <v>2225.3333333333335</v>
      </c>
      <c r="H178" s="38">
        <v>2188.9666666666667</v>
      </c>
      <c r="I178" s="38">
        <v>2127.8333333333335</v>
      </c>
      <c r="J178" s="38">
        <v>2322.8333333333335</v>
      </c>
      <c r="K178" s="38">
        <v>2383.9666666666667</v>
      </c>
      <c r="L178" s="38">
        <v>2420.3333333333335</v>
      </c>
      <c r="M178" s="28">
        <v>2347.6</v>
      </c>
      <c r="N178" s="28">
        <v>2250.1</v>
      </c>
      <c r="O178" s="39">
        <v>31145750</v>
      </c>
      <c r="P178" s="40">
        <v>3.6300418403081042E-2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44651</v>
      </c>
      <c r="E179" s="37">
        <v>84.85</v>
      </c>
      <c r="F179" s="37">
        <v>86.850000000000009</v>
      </c>
      <c r="G179" s="38">
        <v>82.300000000000011</v>
      </c>
      <c r="H179" s="38">
        <v>79.75</v>
      </c>
      <c r="I179" s="38">
        <v>75.2</v>
      </c>
      <c r="J179" s="38">
        <v>89.40000000000002</v>
      </c>
      <c r="K179" s="38">
        <v>93.95</v>
      </c>
      <c r="L179" s="38">
        <v>96.500000000000028</v>
      </c>
      <c r="M179" s="28">
        <v>91.4</v>
      </c>
      <c r="N179" s="28">
        <v>84.3</v>
      </c>
      <c r="O179" s="39">
        <v>150641500</v>
      </c>
      <c r="P179" s="40">
        <v>-7.3259109903275763E-2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44651</v>
      </c>
      <c r="E180" s="37">
        <v>753.25</v>
      </c>
      <c r="F180" s="37">
        <v>764.1</v>
      </c>
      <c r="G180" s="38">
        <v>737.90000000000009</v>
      </c>
      <c r="H180" s="38">
        <v>722.55000000000007</v>
      </c>
      <c r="I180" s="38">
        <v>696.35000000000014</v>
      </c>
      <c r="J180" s="38">
        <v>779.45</v>
      </c>
      <c r="K180" s="38">
        <v>805.65000000000009</v>
      </c>
      <c r="L180" s="38">
        <v>821</v>
      </c>
      <c r="M180" s="28">
        <v>790.3</v>
      </c>
      <c r="N180" s="28">
        <v>748.75</v>
      </c>
      <c r="O180" s="39">
        <v>5249500</v>
      </c>
      <c r="P180" s="40">
        <v>-6.7170146601510439E-2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44651</v>
      </c>
      <c r="E181" s="37">
        <v>1055.5</v>
      </c>
      <c r="F181" s="37">
        <v>1049.6666666666667</v>
      </c>
      <c r="G181" s="38">
        <v>1007.0333333333335</v>
      </c>
      <c r="H181" s="38">
        <v>958.56666666666683</v>
      </c>
      <c r="I181" s="38">
        <v>915.93333333333362</v>
      </c>
      <c r="J181" s="38">
        <v>1098.1333333333334</v>
      </c>
      <c r="K181" s="38">
        <v>1140.7666666666667</v>
      </c>
      <c r="L181" s="38">
        <v>1189.2333333333333</v>
      </c>
      <c r="M181" s="28">
        <v>1092.3</v>
      </c>
      <c r="N181" s="28">
        <v>1001.2</v>
      </c>
      <c r="O181" s="39">
        <v>7794750</v>
      </c>
      <c r="P181" s="40">
        <v>6.9128690463944042E-2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44651</v>
      </c>
      <c r="E182" s="37">
        <v>471.8</v>
      </c>
      <c r="F182" s="37">
        <v>476.01666666666665</v>
      </c>
      <c r="G182" s="38">
        <v>463.73333333333329</v>
      </c>
      <c r="H182" s="38">
        <v>455.66666666666663</v>
      </c>
      <c r="I182" s="38">
        <v>443.38333333333327</v>
      </c>
      <c r="J182" s="38">
        <v>484.08333333333331</v>
      </c>
      <c r="K182" s="38">
        <v>496.36666666666662</v>
      </c>
      <c r="L182" s="38">
        <v>504.43333333333334</v>
      </c>
      <c r="M182" s="28">
        <v>488.3</v>
      </c>
      <c r="N182" s="28">
        <v>467.95</v>
      </c>
      <c r="O182" s="39">
        <v>71536500</v>
      </c>
      <c r="P182" s="40">
        <v>-0.12448597444558672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44651</v>
      </c>
      <c r="E183" s="37">
        <v>23086.25</v>
      </c>
      <c r="F183" s="37">
        <v>23428.7</v>
      </c>
      <c r="G183" s="38">
        <v>22557.5</v>
      </c>
      <c r="H183" s="38">
        <v>22028.75</v>
      </c>
      <c r="I183" s="38">
        <v>21157.55</v>
      </c>
      <c r="J183" s="38">
        <v>23957.45</v>
      </c>
      <c r="K183" s="38">
        <v>24828.650000000005</v>
      </c>
      <c r="L183" s="38">
        <v>25357.4</v>
      </c>
      <c r="M183" s="28">
        <v>24299.9</v>
      </c>
      <c r="N183" s="28">
        <v>22899.95</v>
      </c>
      <c r="O183" s="39">
        <v>182700</v>
      </c>
      <c r="P183" s="40">
        <v>-4.0567152422213468E-2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44651</v>
      </c>
      <c r="E184" s="37">
        <v>2291</v>
      </c>
      <c r="F184" s="37">
        <v>2312.2833333333333</v>
      </c>
      <c r="G184" s="38">
        <v>2254.3666666666668</v>
      </c>
      <c r="H184" s="38">
        <v>2217.7333333333336</v>
      </c>
      <c r="I184" s="38">
        <v>2159.8166666666671</v>
      </c>
      <c r="J184" s="38">
        <v>2348.9166666666665</v>
      </c>
      <c r="K184" s="38">
        <v>2406.8333333333335</v>
      </c>
      <c r="L184" s="38">
        <v>2443.4666666666662</v>
      </c>
      <c r="M184" s="28">
        <v>2370.1999999999998</v>
      </c>
      <c r="N184" s="28">
        <v>2275.65</v>
      </c>
      <c r="O184" s="39">
        <v>1360425</v>
      </c>
      <c r="P184" s="40">
        <v>-4.4611819235225954E-2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44651</v>
      </c>
      <c r="E185" s="37">
        <v>2276.15</v>
      </c>
      <c r="F185" s="37">
        <v>2305.2999999999997</v>
      </c>
      <c r="G185" s="38">
        <v>2235.5999999999995</v>
      </c>
      <c r="H185" s="38">
        <v>2195.0499999999997</v>
      </c>
      <c r="I185" s="38">
        <v>2125.3499999999995</v>
      </c>
      <c r="J185" s="38">
        <v>2345.8499999999995</v>
      </c>
      <c r="K185" s="38">
        <v>2415.5499999999993</v>
      </c>
      <c r="L185" s="38">
        <v>2456.0999999999995</v>
      </c>
      <c r="M185" s="28">
        <v>2375</v>
      </c>
      <c r="N185" s="28">
        <v>2264.75</v>
      </c>
      <c r="O185" s="39">
        <v>2656125</v>
      </c>
      <c r="P185" s="40">
        <v>-5.142627561269586E-2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44651</v>
      </c>
      <c r="E186" s="37">
        <v>1066.4000000000001</v>
      </c>
      <c r="F186" s="37">
        <v>1077.1833333333334</v>
      </c>
      <c r="G186" s="38">
        <v>994.9666666666667</v>
      </c>
      <c r="H186" s="38">
        <v>923.5333333333333</v>
      </c>
      <c r="I186" s="38">
        <v>841.31666666666661</v>
      </c>
      <c r="J186" s="38">
        <v>1148.6166666666668</v>
      </c>
      <c r="K186" s="38">
        <v>1230.8333333333335</v>
      </c>
      <c r="L186" s="38">
        <v>1302.2666666666669</v>
      </c>
      <c r="M186" s="28">
        <v>1159.4000000000001</v>
      </c>
      <c r="N186" s="28">
        <v>1005.75</v>
      </c>
      <c r="O186" s="39">
        <v>3574400</v>
      </c>
      <c r="P186" s="40">
        <v>-1.8021978021978021E-2</v>
      </c>
    </row>
    <row r="187" spans="1:16" ht="12.75" customHeight="1">
      <c r="A187" s="28">
        <v>177</v>
      </c>
      <c r="B187" s="29" t="s">
        <v>47</v>
      </c>
      <c r="C187" s="30" t="s">
        <v>513</v>
      </c>
      <c r="D187" s="31">
        <v>44651</v>
      </c>
      <c r="E187" s="37">
        <v>314.3</v>
      </c>
      <c r="F187" s="37">
        <v>321.09999999999997</v>
      </c>
      <c r="G187" s="38">
        <v>303.44999999999993</v>
      </c>
      <c r="H187" s="38">
        <v>292.59999999999997</v>
      </c>
      <c r="I187" s="38">
        <v>274.94999999999993</v>
      </c>
      <c r="J187" s="38">
        <v>331.94999999999993</v>
      </c>
      <c r="K187" s="38">
        <v>349.59999999999991</v>
      </c>
      <c r="L187" s="38">
        <v>360.44999999999993</v>
      </c>
      <c r="M187" s="28">
        <v>338.75</v>
      </c>
      <c r="N187" s="28">
        <v>310.25</v>
      </c>
      <c r="O187" s="39">
        <v>4091400</v>
      </c>
      <c r="P187" s="40">
        <v>-8.6598352421137226E-2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44651</v>
      </c>
      <c r="E188" s="37">
        <v>820.75</v>
      </c>
      <c r="F188" s="37">
        <v>826.06666666666661</v>
      </c>
      <c r="G188" s="38">
        <v>812.68333333333317</v>
      </c>
      <c r="H188" s="38">
        <v>804.61666666666656</v>
      </c>
      <c r="I188" s="38">
        <v>791.23333333333312</v>
      </c>
      <c r="J188" s="38">
        <v>834.13333333333321</v>
      </c>
      <c r="K188" s="38">
        <v>847.51666666666665</v>
      </c>
      <c r="L188" s="38">
        <v>855.58333333333326</v>
      </c>
      <c r="M188" s="28">
        <v>839.45</v>
      </c>
      <c r="N188" s="28">
        <v>818</v>
      </c>
      <c r="O188" s="39">
        <v>21898100</v>
      </c>
      <c r="P188" s="40">
        <v>-3.082594956316996E-2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44651</v>
      </c>
      <c r="E189" s="37">
        <v>428.55</v>
      </c>
      <c r="F189" s="37">
        <v>437.9666666666667</v>
      </c>
      <c r="G189" s="38">
        <v>417.43333333333339</v>
      </c>
      <c r="H189" s="38">
        <v>406.31666666666672</v>
      </c>
      <c r="I189" s="38">
        <v>385.78333333333342</v>
      </c>
      <c r="J189" s="38">
        <v>449.08333333333337</v>
      </c>
      <c r="K189" s="38">
        <v>469.61666666666667</v>
      </c>
      <c r="L189" s="38">
        <v>480.73333333333335</v>
      </c>
      <c r="M189" s="28">
        <v>458.5</v>
      </c>
      <c r="N189" s="28">
        <v>426.85</v>
      </c>
      <c r="O189" s="39">
        <v>12096000</v>
      </c>
      <c r="P189" s="40">
        <v>-6.7098565478944938E-2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44651</v>
      </c>
      <c r="E190" s="37">
        <v>529.29999999999995</v>
      </c>
      <c r="F190" s="37">
        <v>530.88333333333333</v>
      </c>
      <c r="G190" s="38">
        <v>519.66666666666663</v>
      </c>
      <c r="H190" s="38">
        <v>510.0333333333333</v>
      </c>
      <c r="I190" s="38">
        <v>498.81666666666661</v>
      </c>
      <c r="J190" s="38">
        <v>540.51666666666665</v>
      </c>
      <c r="K190" s="38">
        <v>551.73333333333335</v>
      </c>
      <c r="L190" s="38">
        <v>561.36666666666667</v>
      </c>
      <c r="M190" s="28">
        <v>542.1</v>
      </c>
      <c r="N190" s="28">
        <v>521.25</v>
      </c>
      <c r="O190" s="39">
        <v>809200</v>
      </c>
      <c r="P190" s="40">
        <v>-0.2086450540315877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44651</v>
      </c>
      <c r="E191" s="37">
        <v>784.7</v>
      </c>
      <c r="F191" s="37">
        <v>805.4666666666667</v>
      </c>
      <c r="G191" s="38">
        <v>759.93333333333339</v>
      </c>
      <c r="H191" s="38">
        <v>735.16666666666674</v>
      </c>
      <c r="I191" s="38">
        <v>689.63333333333344</v>
      </c>
      <c r="J191" s="38">
        <v>830.23333333333335</v>
      </c>
      <c r="K191" s="38">
        <v>875.76666666666665</v>
      </c>
      <c r="L191" s="38">
        <v>900.5333333333333</v>
      </c>
      <c r="M191" s="28">
        <v>851</v>
      </c>
      <c r="N191" s="28">
        <v>780.7</v>
      </c>
      <c r="O191" s="39">
        <v>5929000</v>
      </c>
      <c r="P191" s="40">
        <v>-0.12422451994091581</v>
      </c>
    </row>
    <row r="192" spans="1:16" ht="12.75" customHeight="1">
      <c r="A192" s="28">
        <v>182</v>
      </c>
      <c r="B192" s="29" t="s">
        <v>74</v>
      </c>
      <c r="C192" s="30" t="s">
        <v>533</v>
      </c>
      <c r="D192" s="31">
        <v>44651</v>
      </c>
      <c r="E192" s="37">
        <v>1133.55</v>
      </c>
      <c r="F192" s="37">
        <v>1152.25</v>
      </c>
      <c r="G192" s="38">
        <v>1109.25</v>
      </c>
      <c r="H192" s="38">
        <v>1084.95</v>
      </c>
      <c r="I192" s="38">
        <v>1041.95</v>
      </c>
      <c r="J192" s="38">
        <v>1176.55</v>
      </c>
      <c r="K192" s="38">
        <v>1219.55</v>
      </c>
      <c r="L192" s="38">
        <v>1243.8499999999999</v>
      </c>
      <c r="M192" s="28">
        <v>1195.25</v>
      </c>
      <c r="N192" s="28">
        <v>1127.95</v>
      </c>
      <c r="O192" s="39">
        <v>2582400</v>
      </c>
      <c r="P192" s="40">
        <v>-0.10705394190871369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44651</v>
      </c>
      <c r="E193" s="37">
        <v>679.9</v>
      </c>
      <c r="F193" s="37">
        <v>691.06666666666661</v>
      </c>
      <c r="G193" s="38">
        <v>664.78333333333319</v>
      </c>
      <c r="H193" s="38">
        <v>649.66666666666663</v>
      </c>
      <c r="I193" s="38">
        <v>623.38333333333321</v>
      </c>
      <c r="J193" s="38">
        <v>706.18333333333317</v>
      </c>
      <c r="K193" s="38">
        <v>732.46666666666647</v>
      </c>
      <c r="L193" s="38">
        <v>747.58333333333314</v>
      </c>
      <c r="M193" s="28">
        <v>717.35</v>
      </c>
      <c r="N193" s="28">
        <v>675.95</v>
      </c>
      <c r="O193" s="39">
        <v>11242800</v>
      </c>
      <c r="P193" s="40">
        <v>-7.7989081528585997E-4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44651</v>
      </c>
      <c r="E194" s="37">
        <v>427.55</v>
      </c>
      <c r="F194" s="37">
        <v>437.68333333333334</v>
      </c>
      <c r="G194" s="38">
        <v>413.56666666666666</v>
      </c>
      <c r="H194" s="38">
        <v>399.58333333333331</v>
      </c>
      <c r="I194" s="38">
        <v>375.46666666666664</v>
      </c>
      <c r="J194" s="38">
        <v>451.66666666666669</v>
      </c>
      <c r="K194" s="38">
        <v>475.78333333333336</v>
      </c>
      <c r="L194" s="38">
        <v>489.76666666666671</v>
      </c>
      <c r="M194" s="28">
        <v>461.8</v>
      </c>
      <c r="N194" s="28">
        <v>423.7</v>
      </c>
      <c r="O194" s="39">
        <v>71232900</v>
      </c>
      <c r="P194" s="40">
        <v>-0.14635062672905497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44651</v>
      </c>
      <c r="E195" s="37">
        <v>204.3</v>
      </c>
      <c r="F195" s="37">
        <v>207.98333333333335</v>
      </c>
      <c r="G195" s="38">
        <v>199.3666666666667</v>
      </c>
      <c r="H195" s="38">
        <v>194.43333333333337</v>
      </c>
      <c r="I195" s="38">
        <v>185.81666666666672</v>
      </c>
      <c r="J195" s="38">
        <v>212.91666666666669</v>
      </c>
      <c r="K195" s="38">
        <v>221.53333333333336</v>
      </c>
      <c r="L195" s="38">
        <v>226.46666666666667</v>
      </c>
      <c r="M195" s="28">
        <v>216.6</v>
      </c>
      <c r="N195" s="28">
        <v>203.05</v>
      </c>
      <c r="O195" s="39">
        <v>110754000</v>
      </c>
      <c r="P195" s="40">
        <v>-7.3883840379296725E-2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44651</v>
      </c>
      <c r="E196" s="37">
        <v>1075.8</v>
      </c>
      <c r="F196" s="37">
        <v>1088.8833333333334</v>
      </c>
      <c r="G196" s="38">
        <v>1054.0166666666669</v>
      </c>
      <c r="H196" s="38">
        <v>1032.2333333333333</v>
      </c>
      <c r="I196" s="38">
        <v>997.36666666666679</v>
      </c>
      <c r="J196" s="38">
        <v>1110.666666666667</v>
      </c>
      <c r="K196" s="38">
        <v>1145.5333333333333</v>
      </c>
      <c r="L196" s="38">
        <v>1167.3166666666671</v>
      </c>
      <c r="M196" s="28">
        <v>1123.75</v>
      </c>
      <c r="N196" s="28">
        <v>1067.0999999999999</v>
      </c>
      <c r="O196" s="39">
        <v>42457925</v>
      </c>
      <c r="P196" s="40">
        <v>-3.630379494339999E-3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44651</v>
      </c>
      <c r="E197" s="37">
        <v>3411.85</v>
      </c>
      <c r="F197" s="37">
        <v>3440.9500000000003</v>
      </c>
      <c r="G197" s="38">
        <v>3372.9000000000005</v>
      </c>
      <c r="H197" s="38">
        <v>3333.9500000000003</v>
      </c>
      <c r="I197" s="38">
        <v>3265.9000000000005</v>
      </c>
      <c r="J197" s="38">
        <v>3479.9000000000005</v>
      </c>
      <c r="K197" s="38">
        <v>3547.9500000000007</v>
      </c>
      <c r="L197" s="38">
        <v>3586.9000000000005</v>
      </c>
      <c r="M197" s="28">
        <v>3509</v>
      </c>
      <c r="N197" s="28">
        <v>3402</v>
      </c>
      <c r="O197" s="39">
        <v>13408200</v>
      </c>
      <c r="P197" s="40">
        <v>-0.10340331203546746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44651</v>
      </c>
      <c r="E198" s="37">
        <v>1333.75</v>
      </c>
      <c r="F198" s="37">
        <v>1349.8</v>
      </c>
      <c r="G198" s="38">
        <v>1313.3</v>
      </c>
      <c r="H198" s="38">
        <v>1292.8499999999999</v>
      </c>
      <c r="I198" s="38">
        <v>1256.3499999999999</v>
      </c>
      <c r="J198" s="38">
        <v>1370.25</v>
      </c>
      <c r="K198" s="38">
        <v>1406.75</v>
      </c>
      <c r="L198" s="38">
        <v>1427.2</v>
      </c>
      <c r="M198" s="28">
        <v>1386.3</v>
      </c>
      <c r="N198" s="28">
        <v>1329.35</v>
      </c>
      <c r="O198" s="39">
        <v>15935400</v>
      </c>
      <c r="P198" s="40">
        <v>-3.5375730941052556E-2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44651</v>
      </c>
      <c r="E199" s="37">
        <v>2409.1999999999998</v>
      </c>
      <c r="F199" s="37">
        <v>2425.75</v>
      </c>
      <c r="G199" s="38">
        <v>2380.4499999999998</v>
      </c>
      <c r="H199" s="38">
        <v>2351.6999999999998</v>
      </c>
      <c r="I199" s="38">
        <v>2306.3999999999996</v>
      </c>
      <c r="J199" s="38">
        <v>2454.5</v>
      </c>
      <c r="K199" s="38">
        <v>2499.8000000000002</v>
      </c>
      <c r="L199" s="38">
        <v>2528.5500000000002</v>
      </c>
      <c r="M199" s="28">
        <v>2471.0500000000002</v>
      </c>
      <c r="N199" s="28">
        <v>2397</v>
      </c>
      <c r="O199" s="39">
        <v>5759250</v>
      </c>
      <c r="P199" s="40">
        <v>2.0058448459086078E-2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44651</v>
      </c>
      <c r="E200" s="37">
        <v>2674.85</v>
      </c>
      <c r="F200" s="37">
        <v>2697.1</v>
      </c>
      <c r="G200" s="38">
        <v>2628.7999999999997</v>
      </c>
      <c r="H200" s="38">
        <v>2582.75</v>
      </c>
      <c r="I200" s="38">
        <v>2514.4499999999998</v>
      </c>
      <c r="J200" s="38">
        <v>2743.1499999999996</v>
      </c>
      <c r="K200" s="38">
        <v>2811.45</v>
      </c>
      <c r="L200" s="38">
        <v>2857.4999999999995</v>
      </c>
      <c r="M200" s="28">
        <v>2765.4</v>
      </c>
      <c r="N200" s="28">
        <v>2651.05</v>
      </c>
      <c r="O200" s="39">
        <v>787000</v>
      </c>
      <c r="P200" s="40">
        <v>-7.737397420867527E-2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44651</v>
      </c>
      <c r="E201" s="37">
        <v>445.75</v>
      </c>
      <c r="F201" s="37">
        <v>447.48333333333335</v>
      </c>
      <c r="G201" s="38">
        <v>426.36666666666667</v>
      </c>
      <c r="H201" s="38">
        <v>406.98333333333335</v>
      </c>
      <c r="I201" s="38">
        <v>385.86666666666667</v>
      </c>
      <c r="J201" s="38">
        <v>466.86666666666667</v>
      </c>
      <c r="K201" s="38">
        <v>487.98333333333335</v>
      </c>
      <c r="L201" s="38">
        <v>507.36666666666667</v>
      </c>
      <c r="M201" s="28">
        <v>468.6</v>
      </c>
      <c r="N201" s="28">
        <v>428.1</v>
      </c>
      <c r="O201" s="39">
        <v>3436500</v>
      </c>
      <c r="P201" s="40">
        <v>-9.6964919195900667E-2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44651</v>
      </c>
      <c r="E202" s="37">
        <v>1021.3</v>
      </c>
      <c r="F202" s="37">
        <v>1019.3166666666666</v>
      </c>
      <c r="G202" s="38">
        <v>997.08333333333326</v>
      </c>
      <c r="H202" s="38">
        <v>972.86666666666667</v>
      </c>
      <c r="I202" s="38">
        <v>950.63333333333333</v>
      </c>
      <c r="J202" s="38">
        <v>1043.5333333333333</v>
      </c>
      <c r="K202" s="38">
        <v>1065.7666666666669</v>
      </c>
      <c r="L202" s="38">
        <v>1089.9833333333331</v>
      </c>
      <c r="M202" s="28">
        <v>1041.55</v>
      </c>
      <c r="N202" s="28">
        <v>995.1</v>
      </c>
      <c r="O202" s="39">
        <v>2421500</v>
      </c>
      <c r="P202" s="40">
        <v>8.9901108780341625E-4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44651</v>
      </c>
      <c r="E203" s="37">
        <v>617.9</v>
      </c>
      <c r="F203" s="37">
        <v>625.11666666666667</v>
      </c>
      <c r="G203" s="38">
        <v>608.43333333333339</v>
      </c>
      <c r="H203" s="38">
        <v>598.9666666666667</v>
      </c>
      <c r="I203" s="38">
        <v>582.28333333333342</v>
      </c>
      <c r="J203" s="38">
        <v>634.58333333333337</v>
      </c>
      <c r="K203" s="38">
        <v>651.26666666666654</v>
      </c>
      <c r="L203" s="38">
        <v>660.73333333333335</v>
      </c>
      <c r="M203" s="28">
        <v>641.79999999999995</v>
      </c>
      <c r="N203" s="28">
        <v>615.65</v>
      </c>
      <c r="O203" s="39">
        <v>7130200</v>
      </c>
      <c r="P203" s="40">
        <v>-0.18145290903246544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44651</v>
      </c>
      <c r="E204" s="37">
        <v>1453.55</v>
      </c>
      <c r="F204" s="37">
        <v>1469.8166666666666</v>
      </c>
      <c r="G204" s="38">
        <v>1433.0333333333333</v>
      </c>
      <c r="H204" s="38">
        <v>1412.5166666666667</v>
      </c>
      <c r="I204" s="38">
        <v>1375.7333333333333</v>
      </c>
      <c r="J204" s="38">
        <v>1490.3333333333333</v>
      </c>
      <c r="K204" s="38">
        <v>1527.1166666666666</v>
      </c>
      <c r="L204" s="38">
        <v>1547.6333333333332</v>
      </c>
      <c r="M204" s="28">
        <v>1506.6</v>
      </c>
      <c r="N204" s="28">
        <v>1449.3</v>
      </c>
      <c r="O204" s="39">
        <v>829500</v>
      </c>
      <c r="P204" s="40">
        <v>-0.14036996735582155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44651</v>
      </c>
      <c r="E205" s="37">
        <v>6435</v>
      </c>
      <c r="F205" s="37">
        <v>6516.6166666666659</v>
      </c>
      <c r="G205" s="38">
        <v>6333.3833333333314</v>
      </c>
      <c r="H205" s="38">
        <v>6231.7666666666655</v>
      </c>
      <c r="I205" s="38">
        <v>6048.533333333331</v>
      </c>
      <c r="J205" s="38">
        <v>6618.2333333333318</v>
      </c>
      <c r="K205" s="38">
        <v>6801.4666666666672</v>
      </c>
      <c r="L205" s="38">
        <v>6903.0833333333321</v>
      </c>
      <c r="M205" s="28">
        <v>6699.85</v>
      </c>
      <c r="N205" s="28">
        <v>6415</v>
      </c>
      <c r="O205" s="39">
        <v>1960200</v>
      </c>
      <c r="P205" s="40">
        <v>-1.8034265103697024E-2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44651</v>
      </c>
      <c r="E206" s="37">
        <v>632.65</v>
      </c>
      <c r="F206" s="37">
        <v>644.45000000000005</v>
      </c>
      <c r="G206" s="38">
        <v>610.90000000000009</v>
      </c>
      <c r="H206" s="38">
        <v>589.15000000000009</v>
      </c>
      <c r="I206" s="38">
        <v>555.60000000000014</v>
      </c>
      <c r="J206" s="38">
        <v>666.2</v>
      </c>
      <c r="K206" s="38">
        <v>699.75</v>
      </c>
      <c r="L206" s="38">
        <v>721.5</v>
      </c>
      <c r="M206" s="28">
        <v>678</v>
      </c>
      <c r="N206" s="28">
        <v>622.70000000000005</v>
      </c>
      <c r="O206" s="39">
        <v>28801500</v>
      </c>
      <c r="P206" s="40">
        <v>-1.7603760198652004E-2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44651</v>
      </c>
      <c r="E207" s="37">
        <v>330.7</v>
      </c>
      <c r="F207" s="37">
        <v>334.2</v>
      </c>
      <c r="G207" s="38">
        <v>323.89999999999998</v>
      </c>
      <c r="H207" s="38">
        <v>317.09999999999997</v>
      </c>
      <c r="I207" s="38">
        <v>306.79999999999995</v>
      </c>
      <c r="J207" s="38">
        <v>341</v>
      </c>
      <c r="K207" s="38">
        <v>351.30000000000007</v>
      </c>
      <c r="L207" s="38">
        <v>358.1</v>
      </c>
      <c r="M207" s="28">
        <v>344.5</v>
      </c>
      <c r="N207" s="28">
        <v>327.39999999999998</v>
      </c>
      <c r="O207" s="39">
        <v>54101200</v>
      </c>
      <c r="P207" s="40">
        <v>-0.35170876671619616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44651</v>
      </c>
      <c r="E208" s="37">
        <v>1172.3</v>
      </c>
      <c r="F208" s="37">
        <v>1184.8666666666666</v>
      </c>
      <c r="G208" s="38">
        <v>1152.6333333333332</v>
      </c>
      <c r="H208" s="38">
        <v>1132.9666666666667</v>
      </c>
      <c r="I208" s="38">
        <v>1100.7333333333333</v>
      </c>
      <c r="J208" s="38">
        <v>1204.5333333333331</v>
      </c>
      <c r="K208" s="38">
        <v>1236.7666666666662</v>
      </c>
      <c r="L208" s="38">
        <v>1256.4333333333329</v>
      </c>
      <c r="M208" s="28">
        <v>1217.0999999999999</v>
      </c>
      <c r="N208" s="28">
        <v>1165.2</v>
      </c>
      <c r="O208" s="39">
        <v>3689000</v>
      </c>
      <c r="P208" s="40">
        <v>-5.2645095017976373E-2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44651</v>
      </c>
      <c r="E209" s="37">
        <v>1610.4</v>
      </c>
      <c r="F209" s="37">
        <v>1608.7833333333335</v>
      </c>
      <c r="G209" s="38">
        <v>1581.5666666666671</v>
      </c>
      <c r="H209" s="38">
        <v>1552.7333333333336</v>
      </c>
      <c r="I209" s="38">
        <v>1525.5166666666671</v>
      </c>
      <c r="J209" s="38">
        <v>1637.616666666667</v>
      </c>
      <c r="K209" s="38">
        <v>1664.8333333333337</v>
      </c>
      <c r="L209" s="38">
        <v>1693.666666666667</v>
      </c>
      <c r="M209" s="28">
        <v>1636</v>
      </c>
      <c r="N209" s="28">
        <v>1579.95</v>
      </c>
      <c r="O209" s="39">
        <v>455000</v>
      </c>
      <c r="P209" s="40">
        <v>-0.17758698599186626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44651</v>
      </c>
      <c r="E210" s="37">
        <v>535.6</v>
      </c>
      <c r="F210" s="37">
        <v>540.83333333333337</v>
      </c>
      <c r="G210" s="38">
        <v>526.36666666666679</v>
      </c>
      <c r="H210" s="38">
        <v>517.13333333333344</v>
      </c>
      <c r="I210" s="38">
        <v>502.66666666666686</v>
      </c>
      <c r="J210" s="38">
        <v>550.06666666666672</v>
      </c>
      <c r="K210" s="38">
        <v>564.53333333333319</v>
      </c>
      <c r="L210" s="38">
        <v>573.76666666666665</v>
      </c>
      <c r="M210" s="28">
        <v>555.29999999999995</v>
      </c>
      <c r="N210" s="28">
        <v>531.6</v>
      </c>
      <c r="O210" s="39">
        <v>35552000</v>
      </c>
      <c r="P210" s="40">
        <v>-0.11392909837699884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44651</v>
      </c>
      <c r="E211" s="37">
        <v>221.6</v>
      </c>
      <c r="F211" s="37">
        <v>225.13333333333335</v>
      </c>
      <c r="G211" s="38">
        <v>215.76666666666671</v>
      </c>
      <c r="H211" s="38">
        <v>209.93333333333337</v>
      </c>
      <c r="I211" s="38">
        <v>200.56666666666672</v>
      </c>
      <c r="J211" s="38">
        <v>230.9666666666667</v>
      </c>
      <c r="K211" s="38">
        <v>240.33333333333331</v>
      </c>
      <c r="L211" s="38">
        <v>246.16666666666669</v>
      </c>
      <c r="M211" s="28">
        <v>234.5</v>
      </c>
      <c r="N211" s="28">
        <v>219.3</v>
      </c>
      <c r="O211" s="39">
        <v>71310000</v>
      </c>
      <c r="P211" s="40">
        <v>-7.9894712394518855E-2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3"/>
      <c r="B213" s="351"/>
      <c r="C213" s="303"/>
      <c r="D213" s="352"/>
      <c r="E213" s="304"/>
      <c r="F213" s="304"/>
      <c r="G213" s="353"/>
      <c r="H213" s="353"/>
      <c r="I213" s="353"/>
      <c r="J213" s="353"/>
      <c r="K213" s="353"/>
      <c r="L213" s="353"/>
      <c r="M213" s="303"/>
      <c r="N213" s="303"/>
      <c r="O213" s="354"/>
      <c r="P213" s="355"/>
    </row>
    <row r="214" spans="1:16" ht="12.75" customHeight="1">
      <c r="A214" s="303"/>
      <c r="B214" s="351"/>
      <c r="C214" s="303"/>
      <c r="D214" s="352"/>
      <c r="E214" s="304"/>
      <c r="F214" s="304"/>
      <c r="G214" s="353"/>
      <c r="H214" s="353"/>
      <c r="I214" s="353"/>
      <c r="J214" s="353"/>
      <c r="K214" s="353"/>
      <c r="L214" s="353"/>
      <c r="M214" s="303"/>
      <c r="N214" s="303"/>
      <c r="O214" s="354"/>
      <c r="P214" s="355"/>
    </row>
    <row r="215" spans="1:16" ht="12.75" customHeight="1">
      <c r="A215" s="303"/>
      <c r="B215" s="351"/>
      <c r="C215" s="303"/>
      <c r="D215" s="352"/>
      <c r="E215" s="304"/>
      <c r="F215" s="304"/>
      <c r="G215" s="353"/>
      <c r="H215" s="353"/>
      <c r="I215" s="353"/>
      <c r="J215" s="353"/>
      <c r="K215" s="353"/>
      <c r="L215" s="353"/>
      <c r="M215" s="303"/>
      <c r="N215" s="303"/>
      <c r="O215" s="354"/>
      <c r="P215" s="355"/>
    </row>
    <row r="216" spans="1:16" ht="12.75" customHeight="1">
      <c r="A216" s="303"/>
      <c r="B216" s="351"/>
      <c r="C216" s="303"/>
      <c r="D216" s="352"/>
      <c r="E216" s="304"/>
      <c r="F216" s="304"/>
      <c r="G216" s="353"/>
      <c r="H216" s="353"/>
      <c r="I216" s="353"/>
      <c r="J216" s="353"/>
      <c r="K216" s="353"/>
      <c r="L216" s="353"/>
      <c r="M216" s="303"/>
      <c r="N216" s="303"/>
      <c r="O216" s="354"/>
      <c r="P216" s="355"/>
    </row>
    <row r="217" spans="1:16" ht="12.75" customHeight="1">
      <c r="A217" s="303"/>
      <c r="B217" s="351"/>
      <c r="C217" s="303"/>
      <c r="D217" s="352"/>
      <c r="E217" s="304"/>
      <c r="F217" s="304"/>
      <c r="G217" s="353"/>
      <c r="H217" s="353"/>
      <c r="I217" s="353"/>
      <c r="J217" s="353"/>
      <c r="K217" s="353"/>
      <c r="L217" s="353"/>
      <c r="M217" s="303"/>
      <c r="N217" s="303"/>
      <c r="O217" s="354"/>
      <c r="P217" s="355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7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44617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5" t="s">
        <v>16</v>
      </c>
      <c r="B8" s="467"/>
      <c r="C8" s="471" t="s">
        <v>20</v>
      </c>
      <c r="D8" s="471" t="s">
        <v>21</v>
      </c>
      <c r="E8" s="462" t="s">
        <v>22</v>
      </c>
      <c r="F8" s="463"/>
      <c r="G8" s="464"/>
      <c r="H8" s="462" t="s">
        <v>23</v>
      </c>
      <c r="I8" s="463"/>
      <c r="J8" s="464"/>
      <c r="K8" s="23"/>
      <c r="L8" s="50"/>
      <c r="M8" s="50"/>
      <c r="N8" s="1"/>
      <c r="O8" s="1"/>
    </row>
    <row r="9" spans="1:15" ht="36" customHeight="1">
      <c r="A9" s="469"/>
      <c r="B9" s="470"/>
      <c r="C9" s="470"/>
      <c r="D9" s="47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16247.95</v>
      </c>
      <c r="D10" s="32">
        <v>16385.483333333334</v>
      </c>
      <c r="E10" s="32">
        <v>16065.716666666667</v>
      </c>
      <c r="F10" s="32">
        <v>15883.483333333334</v>
      </c>
      <c r="G10" s="32">
        <v>15563.716666666667</v>
      </c>
      <c r="H10" s="32">
        <v>16567.716666666667</v>
      </c>
      <c r="I10" s="32">
        <v>16887.483333333337</v>
      </c>
      <c r="J10" s="32">
        <v>17069.716666666667</v>
      </c>
      <c r="K10" s="34">
        <v>16705.25</v>
      </c>
      <c r="L10" s="34">
        <v>16203.25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35228.1</v>
      </c>
      <c r="D11" s="37">
        <v>35642.866666666669</v>
      </c>
      <c r="E11" s="37">
        <v>34576.583333333336</v>
      </c>
      <c r="F11" s="37">
        <v>33925.066666666666</v>
      </c>
      <c r="G11" s="37">
        <v>32858.783333333333</v>
      </c>
      <c r="H11" s="37">
        <v>36294.383333333339</v>
      </c>
      <c r="I11" s="37">
        <v>37360.666666666664</v>
      </c>
      <c r="J11" s="37">
        <v>38012.183333333342</v>
      </c>
      <c r="K11" s="28">
        <v>36709.15</v>
      </c>
      <c r="L11" s="28">
        <v>34991.35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2248.4</v>
      </c>
      <c r="D12" s="37">
        <v>2270.0166666666669</v>
      </c>
      <c r="E12" s="37">
        <v>2219.8333333333339</v>
      </c>
      <c r="F12" s="37">
        <v>2191.2666666666669</v>
      </c>
      <c r="G12" s="37">
        <v>2141.0833333333339</v>
      </c>
      <c r="H12" s="37">
        <v>2298.5833333333339</v>
      </c>
      <c r="I12" s="37">
        <v>2348.7666666666673</v>
      </c>
      <c r="J12" s="37">
        <v>2377.3333333333339</v>
      </c>
      <c r="K12" s="28">
        <v>2320.1999999999998</v>
      </c>
      <c r="L12" s="28">
        <v>2241.4499999999998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4581.6499999999996</v>
      </c>
      <c r="D13" s="37">
        <v>4631.6333333333332</v>
      </c>
      <c r="E13" s="37">
        <v>4520.6166666666668</v>
      </c>
      <c r="F13" s="37">
        <v>4459.5833333333339</v>
      </c>
      <c r="G13" s="37">
        <v>4348.5666666666675</v>
      </c>
      <c r="H13" s="37">
        <v>4692.6666666666661</v>
      </c>
      <c r="I13" s="37">
        <v>4803.6833333333325</v>
      </c>
      <c r="J13" s="37">
        <v>4864.7166666666653</v>
      </c>
      <c r="K13" s="28">
        <v>4742.6499999999996</v>
      </c>
      <c r="L13" s="28">
        <v>4570.6000000000004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32547.9</v>
      </c>
      <c r="D14" s="37">
        <v>32794.133333333331</v>
      </c>
      <c r="E14" s="37">
        <v>32192.016666666663</v>
      </c>
      <c r="F14" s="37">
        <v>31836.133333333331</v>
      </c>
      <c r="G14" s="37">
        <v>31234.016666666663</v>
      </c>
      <c r="H14" s="37">
        <v>33150.016666666663</v>
      </c>
      <c r="I14" s="37">
        <v>33752.133333333331</v>
      </c>
      <c r="J14" s="37">
        <v>34108.016666666663</v>
      </c>
      <c r="K14" s="28">
        <v>33396.25</v>
      </c>
      <c r="L14" s="28">
        <v>32438.25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3692.35</v>
      </c>
      <c r="D15" s="37">
        <v>3736.1833333333329</v>
      </c>
      <c r="E15" s="37">
        <v>3638.1666666666661</v>
      </c>
      <c r="F15" s="37">
        <v>3583.9833333333331</v>
      </c>
      <c r="G15" s="37">
        <v>3485.9666666666662</v>
      </c>
      <c r="H15" s="37">
        <v>3790.3666666666659</v>
      </c>
      <c r="I15" s="37">
        <v>3888.3833333333332</v>
      </c>
      <c r="J15" s="37">
        <v>3942.5666666666657</v>
      </c>
      <c r="K15" s="28">
        <v>3834.2</v>
      </c>
      <c r="L15" s="28">
        <v>3682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7407.65</v>
      </c>
      <c r="D16" s="37">
        <v>7505.9833333333327</v>
      </c>
      <c r="E16" s="37">
        <v>7296.5166666666655</v>
      </c>
      <c r="F16" s="37">
        <v>7185.3833333333332</v>
      </c>
      <c r="G16" s="37">
        <v>6975.9166666666661</v>
      </c>
      <c r="H16" s="37">
        <v>7617.116666666665</v>
      </c>
      <c r="I16" s="37">
        <v>7826.5833333333321</v>
      </c>
      <c r="J16" s="37">
        <v>7937.7166666666644</v>
      </c>
      <c r="K16" s="28">
        <v>7715.45</v>
      </c>
      <c r="L16" s="28">
        <v>7394.85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2014</v>
      </c>
      <c r="D17" s="37">
        <v>2045.55</v>
      </c>
      <c r="E17" s="37">
        <v>1970.4499999999998</v>
      </c>
      <c r="F17" s="37">
        <v>1926.8999999999999</v>
      </c>
      <c r="G17" s="37">
        <v>1851.7999999999997</v>
      </c>
      <c r="H17" s="37">
        <v>2089.1</v>
      </c>
      <c r="I17" s="37">
        <v>2164.1999999999998</v>
      </c>
      <c r="J17" s="37">
        <v>2207.75</v>
      </c>
      <c r="K17" s="28">
        <v>2120.65</v>
      </c>
      <c r="L17" s="28">
        <v>2002</v>
      </c>
      <c r="M17" s="28">
        <v>4.7420200000000001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1179.55</v>
      </c>
      <c r="D18" s="37">
        <v>1203.1499999999999</v>
      </c>
      <c r="E18" s="37">
        <v>1141.3999999999996</v>
      </c>
      <c r="F18" s="37">
        <v>1103.2499999999998</v>
      </c>
      <c r="G18" s="37">
        <v>1041.4999999999995</v>
      </c>
      <c r="H18" s="37">
        <v>1241.2999999999997</v>
      </c>
      <c r="I18" s="37">
        <v>1303.0500000000002</v>
      </c>
      <c r="J18" s="37">
        <v>1341.1999999999998</v>
      </c>
      <c r="K18" s="28">
        <v>1264.9000000000001</v>
      </c>
      <c r="L18" s="28">
        <v>1165</v>
      </c>
      <c r="M18" s="28">
        <v>13.084630000000001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865.85</v>
      </c>
      <c r="D19" s="37">
        <v>877.94999999999993</v>
      </c>
      <c r="E19" s="37">
        <v>848.89999999999986</v>
      </c>
      <c r="F19" s="37">
        <v>831.94999999999993</v>
      </c>
      <c r="G19" s="37">
        <v>802.89999999999986</v>
      </c>
      <c r="H19" s="37">
        <v>894.89999999999986</v>
      </c>
      <c r="I19" s="37">
        <v>923.94999999999982</v>
      </c>
      <c r="J19" s="37">
        <v>940.89999999999986</v>
      </c>
      <c r="K19" s="28">
        <v>907</v>
      </c>
      <c r="L19" s="28">
        <v>861</v>
      </c>
      <c r="M19" s="28">
        <v>12.6602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1543.95</v>
      </c>
      <c r="D20" s="37">
        <v>1573.7833333333335</v>
      </c>
      <c r="E20" s="37">
        <v>1498.9666666666672</v>
      </c>
      <c r="F20" s="37">
        <v>1453.9833333333336</v>
      </c>
      <c r="G20" s="37">
        <v>1379.1666666666672</v>
      </c>
      <c r="H20" s="37">
        <v>1618.7666666666671</v>
      </c>
      <c r="I20" s="37">
        <v>1693.5833333333333</v>
      </c>
      <c r="J20" s="37">
        <v>1738.5666666666671</v>
      </c>
      <c r="K20" s="28">
        <v>1648.6</v>
      </c>
      <c r="L20" s="28">
        <v>1528.8</v>
      </c>
      <c r="M20" s="28">
        <v>27.980650000000001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1849.75</v>
      </c>
      <c r="D21" s="37">
        <v>1857.9166666666667</v>
      </c>
      <c r="E21" s="37">
        <v>1791.8333333333335</v>
      </c>
      <c r="F21" s="37">
        <v>1733.9166666666667</v>
      </c>
      <c r="G21" s="37">
        <v>1667.8333333333335</v>
      </c>
      <c r="H21" s="37">
        <v>1915.8333333333335</v>
      </c>
      <c r="I21" s="37">
        <v>1981.916666666667</v>
      </c>
      <c r="J21" s="37">
        <v>2039.8333333333335</v>
      </c>
      <c r="K21" s="28">
        <v>1924</v>
      </c>
      <c r="L21" s="28">
        <v>1800</v>
      </c>
      <c r="M21" s="28">
        <v>10.360329999999999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654.85</v>
      </c>
      <c r="D22" s="37">
        <v>664.93333333333328</v>
      </c>
      <c r="E22" s="37">
        <v>641.86666666666656</v>
      </c>
      <c r="F22" s="37">
        <v>628.88333333333333</v>
      </c>
      <c r="G22" s="37">
        <v>605.81666666666661</v>
      </c>
      <c r="H22" s="37">
        <v>677.91666666666652</v>
      </c>
      <c r="I22" s="37">
        <v>700.98333333333335</v>
      </c>
      <c r="J22" s="37">
        <v>713.96666666666647</v>
      </c>
      <c r="K22" s="28">
        <v>688</v>
      </c>
      <c r="L22" s="28">
        <v>651.95000000000005</v>
      </c>
      <c r="M22" s="28">
        <v>95.477170000000001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1565.05</v>
      </c>
      <c r="D23" s="37">
        <v>1579.7666666666667</v>
      </c>
      <c r="E23" s="37">
        <v>1545.0333333333333</v>
      </c>
      <c r="F23" s="37">
        <v>1525.0166666666667</v>
      </c>
      <c r="G23" s="37">
        <v>1490.2833333333333</v>
      </c>
      <c r="H23" s="37">
        <v>1599.7833333333333</v>
      </c>
      <c r="I23" s="37">
        <v>1634.5166666666664</v>
      </c>
      <c r="J23" s="37">
        <v>1654.5333333333333</v>
      </c>
      <c r="K23" s="28">
        <v>1614.5</v>
      </c>
      <c r="L23" s="28">
        <v>1559.75</v>
      </c>
      <c r="M23" s="28">
        <v>1.3352999999999999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1957.3</v>
      </c>
      <c r="D24" s="37">
        <v>1989.1833333333332</v>
      </c>
      <c r="E24" s="37">
        <v>1925.2666666666664</v>
      </c>
      <c r="F24" s="37">
        <v>1893.2333333333333</v>
      </c>
      <c r="G24" s="37">
        <v>1829.3166666666666</v>
      </c>
      <c r="H24" s="37">
        <v>2021.2166666666662</v>
      </c>
      <c r="I24" s="37">
        <v>2085.1333333333328</v>
      </c>
      <c r="J24" s="37">
        <v>2117.1666666666661</v>
      </c>
      <c r="K24" s="28">
        <v>2053.1</v>
      </c>
      <c r="L24" s="28">
        <v>1957.15</v>
      </c>
      <c r="M24" s="28">
        <v>1.3808400000000001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99.3</v>
      </c>
      <c r="D25" s="37">
        <v>101.64999999999999</v>
      </c>
      <c r="E25" s="37">
        <v>96.199999999999989</v>
      </c>
      <c r="F25" s="37">
        <v>93.1</v>
      </c>
      <c r="G25" s="37">
        <v>87.649999999999991</v>
      </c>
      <c r="H25" s="37">
        <v>104.74999999999999</v>
      </c>
      <c r="I25" s="37">
        <v>110.2</v>
      </c>
      <c r="J25" s="37">
        <v>113.29999999999998</v>
      </c>
      <c r="K25" s="28">
        <v>107.1</v>
      </c>
      <c r="L25" s="28">
        <v>98.55</v>
      </c>
      <c r="M25" s="28">
        <v>73.842320000000001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250.8</v>
      </c>
      <c r="D26" s="37">
        <v>256.16666666666669</v>
      </c>
      <c r="E26" s="37">
        <v>244.63333333333338</v>
      </c>
      <c r="F26" s="37">
        <v>238.4666666666667</v>
      </c>
      <c r="G26" s="37">
        <v>226.93333333333339</v>
      </c>
      <c r="H26" s="37">
        <v>262.33333333333337</v>
      </c>
      <c r="I26" s="37">
        <v>273.86666666666667</v>
      </c>
      <c r="J26" s="37">
        <v>280.03333333333336</v>
      </c>
      <c r="K26" s="28">
        <v>267.7</v>
      </c>
      <c r="L26" s="28">
        <v>250</v>
      </c>
      <c r="M26" s="28">
        <v>56.334299999999999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1746.65</v>
      </c>
      <c r="D27" s="37">
        <v>1766.9166666666667</v>
      </c>
      <c r="E27" s="37">
        <v>1683.8333333333335</v>
      </c>
      <c r="F27" s="37">
        <v>1621.0166666666667</v>
      </c>
      <c r="G27" s="37">
        <v>1537.9333333333334</v>
      </c>
      <c r="H27" s="37">
        <v>1829.7333333333336</v>
      </c>
      <c r="I27" s="37">
        <v>1912.8166666666671</v>
      </c>
      <c r="J27" s="37">
        <v>1975.6333333333337</v>
      </c>
      <c r="K27" s="28">
        <v>1850</v>
      </c>
      <c r="L27" s="28">
        <v>1704.1</v>
      </c>
      <c r="M27" s="28">
        <v>0.66508999999999996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702.45</v>
      </c>
      <c r="D28" s="37">
        <v>706.05000000000007</v>
      </c>
      <c r="E28" s="37">
        <v>688.90000000000009</v>
      </c>
      <c r="F28" s="37">
        <v>675.35</v>
      </c>
      <c r="G28" s="37">
        <v>658.2</v>
      </c>
      <c r="H28" s="37">
        <v>719.60000000000014</v>
      </c>
      <c r="I28" s="37">
        <v>736.75</v>
      </c>
      <c r="J28" s="37">
        <v>750.30000000000018</v>
      </c>
      <c r="K28" s="28">
        <v>723.2</v>
      </c>
      <c r="L28" s="28">
        <v>692.5</v>
      </c>
      <c r="M28" s="28">
        <v>4.0981399999999999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3171.45</v>
      </c>
      <c r="D29" s="37">
        <v>3186.8166666666671</v>
      </c>
      <c r="E29" s="37">
        <v>3119.6333333333341</v>
      </c>
      <c r="F29" s="37">
        <v>3067.8166666666671</v>
      </c>
      <c r="G29" s="37">
        <v>3000.6333333333341</v>
      </c>
      <c r="H29" s="37">
        <v>3238.6333333333341</v>
      </c>
      <c r="I29" s="37">
        <v>3305.8166666666675</v>
      </c>
      <c r="J29" s="37">
        <v>3357.6333333333341</v>
      </c>
      <c r="K29" s="28">
        <v>3254</v>
      </c>
      <c r="L29" s="28">
        <v>3135</v>
      </c>
      <c r="M29" s="28">
        <v>0.49307000000000001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523.70000000000005</v>
      </c>
      <c r="D30" s="37">
        <v>539.05000000000007</v>
      </c>
      <c r="E30" s="37">
        <v>504.65000000000009</v>
      </c>
      <c r="F30" s="37">
        <v>485.6</v>
      </c>
      <c r="G30" s="37">
        <v>451.20000000000005</v>
      </c>
      <c r="H30" s="37">
        <v>558.10000000000014</v>
      </c>
      <c r="I30" s="37">
        <v>592.5</v>
      </c>
      <c r="J30" s="37">
        <v>611.55000000000018</v>
      </c>
      <c r="K30" s="28">
        <v>573.45000000000005</v>
      </c>
      <c r="L30" s="28">
        <v>520</v>
      </c>
      <c r="M30" s="28">
        <v>33.151359999999997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306.95</v>
      </c>
      <c r="D31" s="37">
        <v>310.45</v>
      </c>
      <c r="E31" s="37">
        <v>298.54999999999995</v>
      </c>
      <c r="F31" s="37">
        <v>290.14999999999998</v>
      </c>
      <c r="G31" s="37">
        <v>278.24999999999994</v>
      </c>
      <c r="H31" s="37">
        <v>318.84999999999997</v>
      </c>
      <c r="I31" s="37">
        <v>330.74999999999994</v>
      </c>
      <c r="J31" s="37">
        <v>339.15</v>
      </c>
      <c r="K31" s="28">
        <v>322.35000000000002</v>
      </c>
      <c r="L31" s="28">
        <v>302.05</v>
      </c>
      <c r="M31" s="28">
        <v>128.21969000000001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4381.95</v>
      </c>
      <c r="D32" s="37">
        <v>4422.666666666667</v>
      </c>
      <c r="E32" s="37">
        <v>4310.3333333333339</v>
      </c>
      <c r="F32" s="37">
        <v>4238.7166666666672</v>
      </c>
      <c r="G32" s="37">
        <v>4126.3833333333341</v>
      </c>
      <c r="H32" s="37">
        <v>4494.2833333333338</v>
      </c>
      <c r="I32" s="37">
        <v>4606.6166666666677</v>
      </c>
      <c r="J32" s="37">
        <v>4678.2333333333336</v>
      </c>
      <c r="K32" s="28">
        <v>4535</v>
      </c>
      <c r="L32" s="28">
        <v>4351.05</v>
      </c>
      <c r="M32" s="28">
        <v>8.1471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178.5</v>
      </c>
      <c r="D33" s="37">
        <v>183.81666666666669</v>
      </c>
      <c r="E33" s="37">
        <v>171.13333333333338</v>
      </c>
      <c r="F33" s="37">
        <v>163.76666666666668</v>
      </c>
      <c r="G33" s="37">
        <v>151.08333333333337</v>
      </c>
      <c r="H33" s="37">
        <v>191.18333333333339</v>
      </c>
      <c r="I33" s="37">
        <v>203.86666666666673</v>
      </c>
      <c r="J33" s="37">
        <v>211.23333333333341</v>
      </c>
      <c r="K33" s="28">
        <v>196.5</v>
      </c>
      <c r="L33" s="28">
        <v>176.45</v>
      </c>
      <c r="M33" s="28">
        <v>95.536119999999997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113.65</v>
      </c>
      <c r="D34" s="37">
        <v>116.14999999999999</v>
      </c>
      <c r="E34" s="37">
        <v>110.29999999999998</v>
      </c>
      <c r="F34" s="37">
        <v>106.94999999999999</v>
      </c>
      <c r="G34" s="37">
        <v>101.09999999999998</v>
      </c>
      <c r="H34" s="37">
        <v>119.49999999999999</v>
      </c>
      <c r="I34" s="37">
        <v>125.34999999999998</v>
      </c>
      <c r="J34" s="37">
        <v>128.69999999999999</v>
      </c>
      <c r="K34" s="28">
        <v>122</v>
      </c>
      <c r="L34" s="28">
        <v>112.8</v>
      </c>
      <c r="M34" s="28">
        <v>340.31871000000001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3069.05</v>
      </c>
      <c r="D35" s="37">
        <v>3106.1166666666668</v>
      </c>
      <c r="E35" s="37">
        <v>3014.4333333333334</v>
      </c>
      <c r="F35" s="37">
        <v>2959.8166666666666</v>
      </c>
      <c r="G35" s="37">
        <v>2868.1333333333332</v>
      </c>
      <c r="H35" s="37">
        <v>3160.7333333333336</v>
      </c>
      <c r="I35" s="37">
        <v>3252.416666666667</v>
      </c>
      <c r="J35" s="37">
        <v>3307.0333333333338</v>
      </c>
      <c r="K35" s="28">
        <v>3197.8</v>
      </c>
      <c r="L35" s="28">
        <v>3051.5</v>
      </c>
      <c r="M35" s="28">
        <v>18.234500000000001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1783.2</v>
      </c>
      <c r="D36" s="37">
        <v>1805.1166666666668</v>
      </c>
      <c r="E36" s="37">
        <v>1743.1833333333336</v>
      </c>
      <c r="F36" s="37">
        <v>1703.1666666666667</v>
      </c>
      <c r="G36" s="37">
        <v>1641.2333333333336</v>
      </c>
      <c r="H36" s="37">
        <v>1845.1333333333337</v>
      </c>
      <c r="I36" s="37">
        <v>1907.0666666666671</v>
      </c>
      <c r="J36" s="37">
        <v>1947.0833333333337</v>
      </c>
      <c r="K36" s="28">
        <v>1867.05</v>
      </c>
      <c r="L36" s="28">
        <v>1765.1</v>
      </c>
      <c r="M36" s="28">
        <v>7.27156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605.45000000000005</v>
      </c>
      <c r="D37" s="37">
        <v>611.33333333333337</v>
      </c>
      <c r="E37" s="37">
        <v>595.2166666666667</v>
      </c>
      <c r="F37" s="37">
        <v>584.98333333333335</v>
      </c>
      <c r="G37" s="37">
        <v>568.86666666666667</v>
      </c>
      <c r="H37" s="37">
        <v>621.56666666666672</v>
      </c>
      <c r="I37" s="37">
        <v>637.68333333333328</v>
      </c>
      <c r="J37" s="37">
        <v>647.91666666666674</v>
      </c>
      <c r="K37" s="28">
        <v>627.45000000000005</v>
      </c>
      <c r="L37" s="28">
        <v>601.1</v>
      </c>
      <c r="M37" s="28">
        <v>24.948499999999999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4014.65</v>
      </c>
      <c r="D38" s="37">
        <v>4031.4833333333336</v>
      </c>
      <c r="E38" s="37">
        <v>3931.0166666666673</v>
      </c>
      <c r="F38" s="37">
        <v>3847.3833333333337</v>
      </c>
      <c r="G38" s="37">
        <v>3746.9166666666674</v>
      </c>
      <c r="H38" s="37">
        <v>4115.1166666666668</v>
      </c>
      <c r="I38" s="37">
        <v>4215.5833333333339</v>
      </c>
      <c r="J38" s="37">
        <v>4299.2166666666672</v>
      </c>
      <c r="K38" s="28">
        <v>4131.95</v>
      </c>
      <c r="L38" s="28">
        <v>3947.85</v>
      </c>
      <c r="M38" s="28">
        <v>5.5228799999999998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730.3</v>
      </c>
      <c r="D39" s="37">
        <v>741.58333333333337</v>
      </c>
      <c r="E39" s="37">
        <v>714.01666666666677</v>
      </c>
      <c r="F39" s="37">
        <v>697.73333333333335</v>
      </c>
      <c r="G39" s="37">
        <v>670.16666666666674</v>
      </c>
      <c r="H39" s="37">
        <v>757.86666666666679</v>
      </c>
      <c r="I39" s="37">
        <v>785.43333333333339</v>
      </c>
      <c r="J39" s="37">
        <v>801.71666666666681</v>
      </c>
      <c r="K39" s="28">
        <v>769.15</v>
      </c>
      <c r="L39" s="28">
        <v>725.3</v>
      </c>
      <c r="M39" s="28">
        <v>130.85008999999999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3478.9</v>
      </c>
      <c r="D40" s="37">
        <v>3491.0666666666671</v>
      </c>
      <c r="E40" s="37">
        <v>3422.8333333333339</v>
      </c>
      <c r="F40" s="37">
        <v>3366.7666666666669</v>
      </c>
      <c r="G40" s="37">
        <v>3298.5333333333338</v>
      </c>
      <c r="H40" s="37">
        <v>3547.1333333333341</v>
      </c>
      <c r="I40" s="37">
        <v>3615.3666666666668</v>
      </c>
      <c r="J40" s="37">
        <v>3671.4333333333343</v>
      </c>
      <c r="K40" s="28">
        <v>3559.3</v>
      </c>
      <c r="L40" s="28">
        <v>3435</v>
      </c>
      <c r="M40" s="28">
        <v>6.28362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6627.8</v>
      </c>
      <c r="D41" s="37">
        <v>6706.8166666666666</v>
      </c>
      <c r="E41" s="37">
        <v>6513.4333333333334</v>
      </c>
      <c r="F41" s="37">
        <v>6399.0666666666666</v>
      </c>
      <c r="G41" s="37">
        <v>6205.6833333333334</v>
      </c>
      <c r="H41" s="37">
        <v>6821.1833333333334</v>
      </c>
      <c r="I41" s="37">
        <v>7014.5666666666666</v>
      </c>
      <c r="J41" s="37">
        <v>7128.9333333333334</v>
      </c>
      <c r="K41" s="28">
        <v>6900.2</v>
      </c>
      <c r="L41" s="28">
        <v>6592.45</v>
      </c>
      <c r="M41" s="28">
        <v>19.3004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15245.2</v>
      </c>
      <c r="D42" s="37">
        <v>15447.033333333333</v>
      </c>
      <c r="E42" s="37">
        <v>14998.166666666666</v>
      </c>
      <c r="F42" s="37">
        <v>14751.133333333333</v>
      </c>
      <c r="G42" s="37">
        <v>14302.266666666666</v>
      </c>
      <c r="H42" s="37">
        <v>15694.066666666666</v>
      </c>
      <c r="I42" s="37">
        <v>16142.933333333334</v>
      </c>
      <c r="J42" s="37">
        <v>16389.966666666667</v>
      </c>
      <c r="K42" s="28">
        <v>15895.9</v>
      </c>
      <c r="L42" s="28">
        <v>15200</v>
      </c>
      <c r="M42" s="28">
        <v>3.6156299999999999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5104.3500000000004</v>
      </c>
      <c r="D43" s="37">
        <v>5099.9666666666672</v>
      </c>
      <c r="E43" s="37">
        <v>5049.9333333333343</v>
      </c>
      <c r="F43" s="37">
        <v>4995.5166666666673</v>
      </c>
      <c r="G43" s="37">
        <v>4945.4833333333345</v>
      </c>
      <c r="H43" s="37">
        <v>5154.3833333333341</v>
      </c>
      <c r="I43" s="37">
        <v>5204.416666666667</v>
      </c>
      <c r="J43" s="37">
        <v>5258.8333333333339</v>
      </c>
      <c r="K43" s="28">
        <v>5150</v>
      </c>
      <c r="L43" s="28">
        <v>5045.55</v>
      </c>
      <c r="M43" s="28">
        <v>0.26601000000000002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1757.7</v>
      </c>
      <c r="D44" s="37">
        <v>1792.5333333333335</v>
      </c>
      <c r="E44" s="37">
        <v>1715.166666666667</v>
      </c>
      <c r="F44" s="37">
        <v>1672.6333333333334</v>
      </c>
      <c r="G44" s="37">
        <v>1595.2666666666669</v>
      </c>
      <c r="H44" s="37">
        <v>1835.0666666666671</v>
      </c>
      <c r="I44" s="37">
        <v>1912.4333333333334</v>
      </c>
      <c r="J44" s="37">
        <v>1954.9666666666672</v>
      </c>
      <c r="K44" s="28">
        <v>1869.9</v>
      </c>
      <c r="L44" s="28">
        <v>1750</v>
      </c>
      <c r="M44" s="28">
        <v>4.5591999999999997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291.14999999999998</v>
      </c>
      <c r="D45" s="37">
        <v>297.16666666666669</v>
      </c>
      <c r="E45" s="37">
        <v>281.48333333333335</v>
      </c>
      <c r="F45" s="37">
        <v>271.81666666666666</v>
      </c>
      <c r="G45" s="37">
        <v>256.13333333333333</v>
      </c>
      <c r="H45" s="37">
        <v>306.83333333333337</v>
      </c>
      <c r="I45" s="37">
        <v>322.51666666666665</v>
      </c>
      <c r="J45" s="37">
        <v>332.18333333333339</v>
      </c>
      <c r="K45" s="28">
        <v>312.85000000000002</v>
      </c>
      <c r="L45" s="28">
        <v>287.5</v>
      </c>
      <c r="M45" s="28">
        <v>108.05931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100.5</v>
      </c>
      <c r="D46" s="37">
        <v>102.06666666666666</v>
      </c>
      <c r="E46" s="37">
        <v>98.533333333333331</v>
      </c>
      <c r="F46" s="37">
        <v>96.566666666666663</v>
      </c>
      <c r="G46" s="37">
        <v>93.033333333333331</v>
      </c>
      <c r="H46" s="37">
        <v>104.03333333333333</v>
      </c>
      <c r="I46" s="37">
        <v>107.56666666666666</v>
      </c>
      <c r="J46" s="37">
        <v>109.53333333333333</v>
      </c>
      <c r="K46" s="28">
        <v>105.6</v>
      </c>
      <c r="L46" s="28">
        <v>100.1</v>
      </c>
      <c r="M46" s="28">
        <v>703.41673000000003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44.25</v>
      </c>
      <c r="D47" s="37">
        <v>45.666666666666664</v>
      </c>
      <c r="E47" s="37">
        <v>41.733333333333327</v>
      </c>
      <c r="F47" s="37">
        <v>39.216666666666661</v>
      </c>
      <c r="G47" s="37">
        <v>35.283333333333324</v>
      </c>
      <c r="H47" s="37">
        <v>48.18333333333333</v>
      </c>
      <c r="I47" s="37">
        <v>52.116666666666667</v>
      </c>
      <c r="J47" s="37">
        <v>54.633333333333333</v>
      </c>
      <c r="K47" s="28">
        <v>49.6</v>
      </c>
      <c r="L47" s="28">
        <v>43.15</v>
      </c>
      <c r="M47" s="28">
        <v>98.793270000000007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1776.6</v>
      </c>
      <c r="D48" s="37">
        <v>1799.7</v>
      </c>
      <c r="E48" s="37">
        <v>1739.45</v>
      </c>
      <c r="F48" s="37">
        <v>1702.3</v>
      </c>
      <c r="G48" s="37">
        <v>1642.05</v>
      </c>
      <c r="H48" s="37">
        <v>1836.8500000000001</v>
      </c>
      <c r="I48" s="37">
        <v>1897.1000000000001</v>
      </c>
      <c r="J48" s="37">
        <v>1934.2500000000002</v>
      </c>
      <c r="K48" s="28">
        <v>1859.95</v>
      </c>
      <c r="L48" s="28">
        <v>1762.55</v>
      </c>
      <c r="M48" s="28">
        <v>3.0901999999999998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679.45</v>
      </c>
      <c r="D49" s="37">
        <v>691.69999999999993</v>
      </c>
      <c r="E49" s="37">
        <v>663.74999999999989</v>
      </c>
      <c r="F49" s="37">
        <v>648.04999999999995</v>
      </c>
      <c r="G49" s="37">
        <v>620.09999999999991</v>
      </c>
      <c r="H49" s="37">
        <v>707.39999999999986</v>
      </c>
      <c r="I49" s="37">
        <v>735.34999999999991</v>
      </c>
      <c r="J49" s="37">
        <v>751.04999999999984</v>
      </c>
      <c r="K49" s="28">
        <v>719.65</v>
      </c>
      <c r="L49" s="28">
        <v>676</v>
      </c>
      <c r="M49" s="28">
        <v>10.989599999999999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187.85</v>
      </c>
      <c r="D50" s="37">
        <v>190.53333333333333</v>
      </c>
      <c r="E50" s="37">
        <v>184.31666666666666</v>
      </c>
      <c r="F50" s="37">
        <v>180.78333333333333</v>
      </c>
      <c r="G50" s="37">
        <v>174.56666666666666</v>
      </c>
      <c r="H50" s="37">
        <v>194.06666666666666</v>
      </c>
      <c r="I50" s="37">
        <v>200.2833333333333</v>
      </c>
      <c r="J50" s="37">
        <v>203.81666666666666</v>
      </c>
      <c r="K50" s="28">
        <v>196.75</v>
      </c>
      <c r="L50" s="28">
        <v>187</v>
      </c>
      <c r="M50" s="28">
        <v>83.051130000000001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667.6</v>
      </c>
      <c r="D51" s="37">
        <v>671.6</v>
      </c>
      <c r="E51" s="37">
        <v>655</v>
      </c>
      <c r="F51" s="37">
        <v>642.4</v>
      </c>
      <c r="G51" s="37">
        <v>625.79999999999995</v>
      </c>
      <c r="H51" s="37">
        <v>684.2</v>
      </c>
      <c r="I51" s="37">
        <v>700.80000000000018</v>
      </c>
      <c r="J51" s="37">
        <v>713.40000000000009</v>
      </c>
      <c r="K51" s="28">
        <v>688.2</v>
      </c>
      <c r="L51" s="28">
        <v>659</v>
      </c>
      <c r="M51" s="28">
        <v>48.662559999999999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44.35</v>
      </c>
      <c r="D52" s="37">
        <v>45.533333333333331</v>
      </c>
      <c r="E52" s="37">
        <v>42.816666666666663</v>
      </c>
      <c r="F52" s="37">
        <v>41.283333333333331</v>
      </c>
      <c r="G52" s="37">
        <v>38.566666666666663</v>
      </c>
      <c r="H52" s="37">
        <v>47.066666666666663</v>
      </c>
      <c r="I52" s="37">
        <v>49.783333333333331</v>
      </c>
      <c r="J52" s="37">
        <v>51.316666666666663</v>
      </c>
      <c r="K52" s="28">
        <v>48.25</v>
      </c>
      <c r="L52" s="28">
        <v>44</v>
      </c>
      <c r="M52" s="28">
        <v>485.63258999999999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333.05</v>
      </c>
      <c r="D53" s="37">
        <v>338.71666666666664</v>
      </c>
      <c r="E53" s="37">
        <v>325.43333333333328</v>
      </c>
      <c r="F53" s="37">
        <v>317.81666666666666</v>
      </c>
      <c r="G53" s="37">
        <v>304.5333333333333</v>
      </c>
      <c r="H53" s="37">
        <v>346.33333333333326</v>
      </c>
      <c r="I53" s="37">
        <v>359.61666666666667</v>
      </c>
      <c r="J53" s="37">
        <v>367.23333333333323</v>
      </c>
      <c r="K53" s="28">
        <v>352</v>
      </c>
      <c r="L53" s="28">
        <v>331.1</v>
      </c>
      <c r="M53" s="28">
        <v>70.474850000000004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670.9</v>
      </c>
      <c r="D54" s="37">
        <v>668.3</v>
      </c>
      <c r="E54" s="37">
        <v>648.04999999999995</v>
      </c>
      <c r="F54" s="37">
        <v>625.20000000000005</v>
      </c>
      <c r="G54" s="37">
        <v>604.95000000000005</v>
      </c>
      <c r="H54" s="37">
        <v>691.14999999999986</v>
      </c>
      <c r="I54" s="37">
        <v>711.39999999999986</v>
      </c>
      <c r="J54" s="37">
        <v>734.24999999999977</v>
      </c>
      <c r="K54" s="28">
        <v>688.55</v>
      </c>
      <c r="L54" s="28">
        <v>645.45000000000005</v>
      </c>
      <c r="M54" s="28">
        <v>141.39461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374.15</v>
      </c>
      <c r="D55" s="37">
        <v>380.63333333333338</v>
      </c>
      <c r="E55" s="37">
        <v>366.41666666666674</v>
      </c>
      <c r="F55" s="37">
        <v>358.68333333333334</v>
      </c>
      <c r="G55" s="37">
        <v>344.4666666666667</v>
      </c>
      <c r="H55" s="37">
        <v>388.36666666666679</v>
      </c>
      <c r="I55" s="37">
        <v>402.58333333333337</v>
      </c>
      <c r="J55" s="37">
        <v>410.31666666666683</v>
      </c>
      <c r="K55" s="28">
        <v>394.85</v>
      </c>
      <c r="L55" s="28">
        <v>372.9</v>
      </c>
      <c r="M55" s="28">
        <v>29.496220000000001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15016.65</v>
      </c>
      <c r="D56" s="37">
        <v>15219.083333333334</v>
      </c>
      <c r="E56" s="37">
        <v>14772.566666666668</v>
      </c>
      <c r="F56" s="37">
        <v>14528.483333333334</v>
      </c>
      <c r="G56" s="37">
        <v>14081.966666666667</v>
      </c>
      <c r="H56" s="37">
        <v>15463.166666666668</v>
      </c>
      <c r="I56" s="37">
        <v>15909.683333333334</v>
      </c>
      <c r="J56" s="37">
        <v>16153.766666666668</v>
      </c>
      <c r="K56" s="28">
        <v>15665.6</v>
      </c>
      <c r="L56" s="28">
        <v>14975</v>
      </c>
      <c r="M56" s="28">
        <v>0.50909000000000004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3446</v>
      </c>
      <c r="D57" s="37">
        <v>3454.6666666666665</v>
      </c>
      <c r="E57" s="37">
        <v>3405.333333333333</v>
      </c>
      <c r="F57" s="37">
        <v>3364.6666666666665</v>
      </c>
      <c r="G57" s="37">
        <v>3315.333333333333</v>
      </c>
      <c r="H57" s="37">
        <v>3495.333333333333</v>
      </c>
      <c r="I57" s="37">
        <v>3544.6666666666661</v>
      </c>
      <c r="J57" s="37">
        <v>3585.333333333333</v>
      </c>
      <c r="K57" s="28">
        <v>3504</v>
      </c>
      <c r="L57" s="28">
        <v>3414</v>
      </c>
      <c r="M57" s="28">
        <v>5.2999499999999999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344.75</v>
      </c>
      <c r="D58" s="37">
        <v>350.51666666666671</v>
      </c>
      <c r="E58" s="37">
        <v>337.08333333333343</v>
      </c>
      <c r="F58" s="37">
        <v>329.41666666666674</v>
      </c>
      <c r="G58" s="37">
        <v>315.98333333333346</v>
      </c>
      <c r="H58" s="37">
        <v>358.18333333333339</v>
      </c>
      <c r="I58" s="37">
        <v>371.61666666666667</v>
      </c>
      <c r="J58" s="37">
        <v>379.28333333333336</v>
      </c>
      <c r="K58" s="28">
        <v>363.95</v>
      </c>
      <c r="L58" s="28">
        <v>342.85</v>
      </c>
      <c r="M58" s="28">
        <v>26.708189999999998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208.3</v>
      </c>
      <c r="D59" s="37">
        <v>212.85</v>
      </c>
      <c r="E59" s="37">
        <v>201.7</v>
      </c>
      <c r="F59" s="37">
        <v>195.1</v>
      </c>
      <c r="G59" s="37">
        <v>183.95</v>
      </c>
      <c r="H59" s="37">
        <v>219.45</v>
      </c>
      <c r="I59" s="37">
        <v>230.60000000000002</v>
      </c>
      <c r="J59" s="37">
        <v>237.2</v>
      </c>
      <c r="K59" s="28">
        <v>224</v>
      </c>
      <c r="L59" s="28">
        <v>206.25</v>
      </c>
      <c r="M59" s="28">
        <v>207.98209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105.9</v>
      </c>
      <c r="D60" s="37">
        <v>106.83333333333333</v>
      </c>
      <c r="E60" s="37">
        <v>103.56666666666666</v>
      </c>
      <c r="F60" s="37">
        <v>101.23333333333333</v>
      </c>
      <c r="G60" s="37">
        <v>97.966666666666669</v>
      </c>
      <c r="H60" s="37">
        <v>109.16666666666666</v>
      </c>
      <c r="I60" s="37">
        <v>112.43333333333334</v>
      </c>
      <c r="J60" s="37">
        <v>114.76666666666665</v>
      </c>
      <c r="K60" s="28">
        <v>110.1</v>
      </c>
      <c r="L60" s="28">
        <v>104.5</v>
      </c>
      <c r="M60" s="28">
        <v>18.01153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647.85</v>
      </c>
      <c r="D61" s="37">
        <v>655.86666666666667</v>
      </c>
      <c r="E61" s="37">
        <v>634.98333333333335</v>
      </c>
      <c r="F61" s="37">
        <v>622.11666666666667</v>
      </c>
      <c r="G61" s="37">
        <v>601.23333333333335</v>
      </c>
      <c r="H61" s="37">
        <v>668.73333333333335</v>
      </c>
      <c r="I61" s="37">
        <v>689.61666666666679</v>
      </c>
      <c r="J61" s="37">
        <v>702.48333333333335</v>
      </c>
      <c r="K61" s="28">
        <v>676.75</v>
      </c>
      <c r="L61" s="28">
        <v>643</v>
      </c>
      <c r="M61" s="28">
        <v>29.820709999999998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895.8</v>
      </c>
      <c r="D62" s="37">
        <v>897.56666666666661</v>
      </c>
      <c r="E62" s="37">
        <v>886.38333333333321</v>
      </c>
      <c r="F62" s="37">
        <v>876.96666666666658</v>
      </c>
      <c r="G62" s="37">
        <v>865.78333333333319</v>
      </c>
      <c r="H62" s="37">
        <v>906.98333333333323</v>
      </c>
      <c r="I62" s="37">
        <v>918.16666666666663</v>
      </c>
      <c r="J62" s="37">
        <v>927.58333333333326</v>
      </c>
      <c r="K62" s="28">
        <v>908.75</v>
      </c>
      <c r="L62" s="28">
        <v>888.15</v>
      </c>
      <c r="M62" s="28">
        <v>20.034379999999999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122.8</v>
      </c>
      <c r="D63" s="37">
        <v>123.91666666666667</v>
      </c>
      <c r="E63" s="37">
        <v>120.33333333333334</v>
      </c>
      <c r="F63" s="37">
        <v>117.86666666666667</v>
      </c>
      <c r="G63" s="37">
        <v>114.28333333333335</v>
      </c>
      <c r="H63" s="37">
        <v>126.38333333333334</v>
      </c>
      <c r="I63" s="37">
        <v>129.9666666666667</v>
      </c>
      <c r="J63" s="37">
        <v>132.43333333333334</v>
      </c>
      <c r="K63" s="28">
        <v>127.5</v>
      </c>
      <c r="L63" s="28">
        <v>121.45</v>
      </c>
      <c r="M63" s="28">
        <v>32.761670000000002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150</v>
      </c>
      <c r="D64" s="37">
        <v>151.93333333333334</v>
      </c>
      <c r="E64" s="37">
        <v>147.06666666666666</v>
      </c>
      <c r="F64" s="37">
        <v>144.13333333333333</v>
      </c>
      <c r="G64" s="37">
        <v>139.26666666666665</v>
      </c>
      <c r="H64" s="37">
        <v>154.86666666666667</v>
      </c>
      <c r="I64" s="37">
        <v>159.73333333333335</v>
      </c>
      <c r="J64" s="37">
        <v>162.66666666666669</v>
      </c>
      <c r="K64" s="28">
        <v>156.80000000000001</v>
      </c>
      <c r="L64" s="28">
        <v>149</v>
      </c>
      <c r="M64" s="28">
        <v>121.1534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4226.05</v>
      </c>
      <c r="D65" s="37">
        <v>4244.666666666667</v>
      </c>
      <c r="E65" s="37">
        <v>4169.9333333333343</v>
      </c>
      <c r="F65" s="37">
        <v>4113.8166666666675</v>
      </c>
      <c r="G65" s="37">
        <v>4039.0833333333348</v>
      </c>
      <c r="H65" s="37">
        <v>4300.7833333333338</v>
      </c>
      <c r="I65" s="37">
        <v>4375.5166666666655</v>
      </c>
      <c r="J65" s="37">
        <v>4431.6333333333332</v>
      </c>
      <c r="K65" s="28">
        <v>4319.3999999999996</v>
      </c>
      <c r="L65" s="28">
        <v>4188.55</v>
      </c>
      <c r="M65" s="28">
        <v>3.5848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1397.35</v>
      </c>
      <c r="D66" s="37">
        <v>1404.7833333333335</v>
      </c>
      <c r="E66" s="37">
        <v>1384.5666666666671</v>
      </c>
      <c r="F66" s="37">
        <v>1371.7833333333335</v>
      </c>
      <c r="G66" s="37">
        <v>1351.5666666666671</v>
      </c>
      <c r="H66" s="37">
        <v>1417.5666666666671</v>
      </c>
      <c r="I66" s="37">
        <v>1437.7833333333338</v>
      </c>
      <c r="J66" s="37">
        <v>1450.5666666666671</v>
      </c>
      <c r="K66" s="28">
        <v>1425</v>
      </c>
      <c r="L66" s="28">
        <v>1392</v>
      </c>
      <c r="M66" s="28">
        <v>4.7746000000000004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558.35</v>
      </c>
      <c r="D67" s="37">
        <v>563.35</v>
      </c>
      <c r="E67" s="37">
        <v>551</v>
      </c>
      <c r="F67" s="37">
        <v>543.65</v>
      </c>
      <c r="G67" s="37">
        <v>531.29999999999995</v>
      </c>
      <c r="H67" s="37">
        <v>570.70000000000005</v>
      </c>
      <c r="I67" s="37">
        <v>583.05000000000018</v>
      </c>
      <c r="J67" s="37">
        <v>590.40000000000009</v>
      </c>
      <c r="K67" s="28">
        <v>575.70000000000005</v>
      </c>
      <c r="L67" s="28">
        <v>556</v>
      </c>
      <c r="M67" s="28">
        <v>19.332039999999999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733.85</v>
      </c>
      <c r="D68" s="37">
        <v>746.65</v>
      </c>
      <c r="E68" s="37">
        <v>716.75</v>
      </c>
      <c r="F68" s="37">
        <v>699.65</v>
      </c>
      <c r="G68" s="37">
        <v>669.75</v>
      </c>
      <c r="H68" s="37">
        <v>763.75</v>
      </c>
      <c r="I68" s="37">
        <v>793.64999999999986</v>
      </c>
      <c r="J68" s="37">
        <v>810.75</v>
      </c>
      <c r="K68" s="28">
        <v>776.55</v>
      </c>
      <c r="L68" s="28">
        <v>729.55</v>
      </c>
      <c r="M68" s="28">
        <v>4.1619700000000002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405.5</v>
      </c>
      <c r="D69" s="37">
        <v>406.48333333333329</v>
      </c>
      <c r="E69" s="37">
        <v>393.41666666666657</v>
      </c>
      <c r="F69" s="37">
        <v>381.33333333333326</v>
      </c>
      <c r="G69" s="37">
        <v>368.26666666666654</v>
      </c>
      <c r="H69" s="37">
        <v>418.56666666666661</v>
      </c>
      <c r="I69" s="37">
        <v>431.63333333333333</v>
      </c>
      <c r="J69" s="37">
        <v>443.71666666666664</v>
      </c>
      <c r="K69" s="28">
        <v>419.55</v>
      </c>
      <c r="L69" s="28">
        <v>394.4</v>
      </c>
      <c r="M69" s="28">
        <v>70.892129999999995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927.7</v>
      </c>
      <c r="D70" s="37">
        <v>934.9</v>
      </c>
      <c r="E70" s="37">
        <v>912.05</v>
      </c>
      <c r="F70" s="37">
        <v>896.4</v>
      </c>
      <c r="G70" s="37">
        <v>873.55</v>
      </c>
      <c r="H70" s="37">
        <v>950.55</v>
      </c>
      <c r="I70" s="37">
        <v>973.40000000000009</v>
      </c>
      <c r="J70" s="37">
        <v>989.05</v>
      </c>
      <c r="K70" s="28">
        <v>957.75</v>
      </c>
      <c r="L70" s="28">
        <v>919.25</v>
      </c>
      <c r="M70" s="28">
        <v>4.2530799999999997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320.5</v>
      </c>
      <c r="D71" s="37">
        <v>326</v>
      </c>
      <c r="E71" s="37">
        <v>312.55</v>
      </c>
      <c r="F71" s="37">
        <v>304.60000000000002</v>
      </c>
      <c r="G71" s="37">
        <v>291.15000000000003</v>
      </c>
      <c r="H71" s="37">
        <v>333.95</v>
      </c>
      <c r="I71" s="37">
        <v>347.40000000000003</v>
      </c>
      <c r="J71" s="37">
        <v>355.34999999999997</v>
      </c>
      <c r="K71" s="28">
        <v>339.45</v>
      </c>
      <c r="L71" s="28">
        <v>318.05</v>
      </c>
      <c r="M71" s="28">
        <v>159.26498000000001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533.70000000000005</v>
      </c>
      <c r="D72" s="37">
        <v>533.2166666666667</v>
      </c>
      <c r="E72" s="37">
        <v>526.88333333333344</v>
      </c>
      <c r="F72" s="37">
        <v>520.06666666666672</v>
      </c>
      <c r="G72" s="37">
        <v>513.73333333333346</v>
      </c>
      <c r="H72" s="37">
        <v>540.03333333333342</v>
      </c>
      <c r="I72" s="37">
        <v>546.36666666666667</v>
      </c>
      <c r="J72" s="37">
        <v>553.18333333333339</v>
      </c>
      <c r="K72" s="28">
        <v>539.54999999999995</v>
      </c>
      <c r="L72" s="28">
        <v>526.4</v>
      </c>
      <c r="M72" s="28">
        <v>30.362919999999999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1536.85</v>
      </c>
      <c r="D73" s="37">
        <v>1557.7166666666665</v>
      </c>
      <c r="E73" s="37">
        <v>1491.6833333333329</v>
      </c>
      <c r="F73" s="37">
        <v>1446.5166666666664</v>
      </c>
      <c r="G73" s="37">
        <v>1380.4833333333329</v>
      </c>
      <c r="H73" s="37">
        <v>1602.883333333333</v>
      </c>
      <c r="I73" s="37">
        <v>1668.9166666666663</v>
      </c>
      <c r="J73" s="37">
        <v>1714.083333333333</v>
      </c>
      <c r="K73" s="28">
        <v>1623.75</v>
      </c>
      <c r="L73" s="28">
        <v>1512.55</v>
      </c>
      <c r="M73" s="28">
        <v>5.1665799999999997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1855.35</v>
      </c>
      <c r="D74" s="37">
        <v>1890.8</v>
      </c>
      <c r="E74" s="37">
        <v>1807.1</v>
      </c>
      <c r="F74" s="37">
        <v>1758.85</v>
      </c>
      <c r="G74" s="37">
        <v>1675.1499999999999</v>
      </c>
      <c r="H74" s="37">
        <v>1939.05</v>
      </c>
      <c r="I74" s="37">
        <v>2022.7500000000002</v>
      </c>
      <c r="J74" s="37">
        <v>2071</v>
      </c>
      <c r="K74" s="28">
        <v>1974.5</v>
      </c>
      <c r="L74" s="28">
        <v>1842.55</v>
      </c>
      <c r="M74" s="28">
        <v>13.692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67.05</v>
      </c>
      <c r="D75" s="37">
        <v>68.8</v>
      </c>
      <c r="E75" s="37">
        <v>65.3</v>
      </c>
      <c r="F75" s="37">
        <v>63.55</v>
      </c>
      <c r="G75" s="37">
        <v>60.05</v>
      </c>
      <c r="H75" s="37">
        <v>70.55</v>
      </c>
      <c r="I75" s="37">
        <v>74.05</v>
      </c>
      <c r="J75" s="37">
        <v>75.8</v>
      </c>
      <c r="K75" s="28">
        <v>72.3</v>
      </c>
      <c r="L75" s="28">
        <v>67.05</v>
      </c>
      <c r="M75" s="28">
        <v>289.33760999999998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3936.65</v>
      </c>
      <c r="D76" s="37">
        <v>3994.7166666666667</v>
      </c>
      <c r="E76" s="37">
        <v>3858.5333333333338</v>
      </c>
      <c r="F76" s="37">
        <v>3780.416666666667</v>
      </c>
      <c r="G76" s="37">
        <v>3644.233333333334</v>
      </c>
      <c r="H76" s="37">
        <v>4072.8333333333335</v>
      </c>
      <c r="I76" s="37">
        <v>4209.0166666666664</v>
      </c>
      <c r="J76" s="37">
        <v>4287.1333333333332</v>
      </c>
      <c r="K76" s="28">
        <v>4130.8999999999996</v>
      </c>
      <c r="L76" s="28">
        <v>3916.6</v>
      </c>
      <c r="M76" s="28">
        <v>7.2304500000000003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4049.6</v>
      </c>
      <c r="D77" s="37">
        <v>4070.15</v>
      </c>
      <c r="E77" s="37">
        <v>3981.45</v>
      </c>
      <c r="F77" s="37">
        <v>3913.2999999999997</v>
      </c>
      <c r="G77" s="37">
        <v>3824.5999999999995</v>
      </c>
      <c r="H77" s="37">
        <v>4138.3</v>
      </c>
      <c r="I77" s="37">
        <v>4227</v>
      </c>
      <c r="J77" s="37">
        <v>4295.1500000000005</v>
      </c>
      <c r="K77" s="28">
        <v>4158.8500000000004</v>
      </c>
      <c r="L77" s="28">
        <v>4002</v>
      </c>
      <c r="M77" s="28">
        <v>5.4465599999999998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2547.85</v>
      </c>
      <c r="D78" s="37">
        <v>2555.2833333333333</v>
      </c>
      <c r="E78" s="37">
        <v>2487.5666666666666</v>
      </c>
      <c r="F78" s="37">
        <v>2427.2833333333333</v>
      </c>
      <c r="G78" s="37">
        <v>2359.5666666666666</v>
      </c>
      <c r="H78" s="37">
        <v>2615.5666666666666</v>
      </c>
      <c r="I78" s="37">
        <v>2683.2833333333328</v>
      </c>
      <c r="J78" s="37">
        <v>2743.5666666666666</v>
      </c>
      <c r="K78" s="28">
        <v>2623</v>
      </c>
      <c r="L78" s="28">
        <v>2495</v>
      </c>
      <c r="M78" s="28">
        <v>4.09361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4092.5</v>
      </c>
      <c r="D79" s="37">
        <v>4097.1500000000005</v>
      </c>
      <c r="E79" s="37">
        <v>4045.3000000000011</v>
      </c>
      <c r="F79" s="37">
        <v>3998.1000000000004</v>
      </c>
      <c r="G79" s="37">
        <v>3946.2500000000009</v>
      </c>
      <c r="H79" s="37">
        <v>4144.3500000000013</v>
      </c>
      <c r="I79" s="37">
        <v>4196.2000000000016</v>
      </c>
      <c r="J79" s="37">
        <v>4243.4000000000015</v>
      </c>
      <c r="K79" s="28">
        <v>4149</v>
      </c>
      <c r="L79" s="28">
        <v>4049.95</v>
      </c>
      <c r="M79" s="28">
        <v>6.9712699999999996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2617.15</v>
      </c>
      <c r="D80" s="37">
        <v>2631.9833333333331</v>
      </c>
      <c r="E80" s="37">
        <v>2572.7166666666662</v>
      </c>
      <c r="F80" s="37">
        <v>2528.2833333333333</v>
      </c>
      <c r="G80" s="37">
        <v>2469.0166666666664</v>
      </c>
      <c r="H80" s="37">
        <v>2676.4166666666661</v>
      </c>
      <c r="I80" s="37">
        <v>2735.6833333333334</v>
      </c>
      <c r="J80" s="37">
        <v>2780.1166666666659</v>
      </c>
      <c r="K80" s="28">
        <v>2691.25</v>
      </c>
      <c r="L80" s="28">
        <v>2587.5500000000002</v>
      </c>
      <c r="M80" s="28">
        <v>7.7596499999999997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474.15</v>
      </c>
      <c r="D81" s="37">
        <v>471.71666666666664</v>
      </c>
      <c r="E81" s="37">
        <v>462.48333333333329</v>
      </c>
      <c r="F81" s="37">
        <v>450.81666666666666</v>
      </c>
      <c r="G81" s="37">
        <v>441.58333333333331</v>
      </c>
      <c r="H81" s="37">
        <v>483.38333333333327</v>
      </c>
      <c r="I81" s="37">
        <v>492.61666666666662</v>
      </c>
      <c r="J81" s="37">
        <v>504.28333333333325</v>
      </c>
      <c r="K81" s="28">
        <v>480.95</v>
      </c>
      <c r="L81" s="28">
        <v>460.05</v>
      </c>
      <c r="M81" s="28">
        <v>4.98482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1354.55</v>
      </c>
      <c r="D82" s="37">
        <v>1356.7</v>
      </c>
      <c r="E82" s="37">
        <v>1315.4</v>
      </c>
      <c r="F82" s="37">
        <v>1276.25</v>
      </c>
      <c r="G82" s="37">
        <v>1234.95</v>
      </c>
      <c r="H82" s="37">
        <v>1395.8500000000001</v>
      </c>
      <c r="I82" s="37">
        <v>1437.1499999999999</v>
      </c>
      <c r="J82" s="37">
        <v>1476.3000000000002</v>
      </c>
      <c r="K82" s="28">
        <v>1398</v>
      </c>
      <c r="L82" s="28">
        <v>1317.55</v>
      </c>
      <c r="M82" s="28">
        <v>0.38771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1795.2</v>
      </c>
      <c r="D83" s="37">
        <v>1809.5666666666668</v>
      </c>
      <c r="E83" s="37">
        <v>1766.7333333333336</v>
      </c>
      <c r="F83" s="37">
        <v>1738.2666666666667</v>
      </c>
      <c r="G83" s="37">
        <v>1695.4333333333334</v>
      </c>
      <c r="H83" s="37">
        <v>1838.0333333333338</v>
      </c>
      <c r="I83" s="37">
        <v>1880.8666666666672</v>
      </c>
      <c r="J83" s="37">
        <v>1909.3333333333339</v>
      </c>
      <c r="K83" s="28">
        <v>1852.4</v>
      </c>
      <c r="L83" s="28">
        <v>1781.1</v>
      </c>
      <c r="M83" s="28">
        <v>22.130109999999998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141.4</v>
      </c>
      <c r="D84" s="37">
        <v>143.95000000000002</v>
      </c>
      <c r="E84" s="37">
        <v>137.95000000000005</v>
      </c>
      <c r="F84" s="37">
        <v>134.50000000000003</v>
      </c>
      <c r="G84" s="37">
        <v>128.50000000000006</v>
      </c>
      <c r="H84" s="37">
        <v>147.40000000000003</v>
      </c>
      <c r="I84" s="37">
        <v>153.39999999999998</v>
      </c>
      <c r="J84" s="37">
        <v>156.85000000000002</v>
      </c>
      <c r="K84" s="28">
        <v>149.94999999999999</v>
      </c>
      <c r="L84" s="28">
        <v>140.5</v>
      </c>
      <c r="M84" s="28">
        <v>46.336419999999997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93.85</v>
      </c>
      <c r="D85" s="37">
        <v>94.666666666666671</v>
      </c>
      <c r="E85" s="37">
        <v>91.783333333333346</v>
      </c>
      <c r="F85" s="37">
        <v>89.716666666666669</v>
      </c>
      <c r="G85" s="37">
        <v>86.833333333333343</v>
      </c>
      <c r="H85" s="37">
        <v>96.733333333333348</v>
      </c>
      <c r="I85" s="37">
        <v>99.616666666666674</v>
      </c>
      <c r="J85" s="37">
        <v>101.68333333333335</v>
      </c>
      <c r="K85" s="28">
        <v>97.55</v>
      </c>
      <c r="L85" s="28">
        <v>92.6</v>
      </c>
      <c r="M85" s="28">
        <v>396.43527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233.3</v>
      </c>
      <c r="D86" s="37">
        <v>233.78333333333333</v>
      </c>
      <c r="E86" s="37">
        <v>228.51666666666665</v>
      </c>
      <c r="F86" s="37">
        <v>223.73333333333332</v>
      </c>
      <c r="G86" s="37">
        <v>218.46666666666664</v>
      </c>
      <c r="H86" s="37">
        <v>238.56666666666666</v>
      </c>
      <c r="I86" s="37">
        <v>243.83333333333337</v>
      </c>
      <c r="J86" s="37">
        <v>248.61666666666667</v>
      </c>
      <c r="K86" s="28">
        <v>239.05</v>
      </c>
      <c r="L86" s="28">
        <v>229</v>
      </c>
      <c r="M86" s="28">
        <v>25.474889999999998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129.75</v>
      </c>
      <c r="D87" s="37">
        <v>131.5</v>
      </c>
      <c r="E87" s="37">
        <v>126.85</v>
      </c>
      <c r="F87" s="37">
        <v>123.94999999999999</v>
      </c>
      <c r="G87" s="37">
        <v>119.29999999999998</v>
      </c>
      <c r="H87" s="37">
        <v>134.4</v>
      </c>
      <c r="I87" s="37">
        <v>139.04999999999998</v>
      </c>
      <c r="J87" s="37">
        <v>141.95000000000002</v>
      </c>
      <c r="K87" s="28">
        <v>136.15</v>
      </c>
      <c r="L87" s="28">
        <v>128.6</v>
      </c>
      <c r="M87" s="28">
        <v>134.01506000000001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34.5</v>
      </c>
      <c r="D88" s="37">
        <v>35.283333333333331</v>
      </c>
      <c r="E88" s="37">
        <v>33.066666666666663</v>
      </c>
      <c r="F88" s="37">
        <v>31.633333333333333</v>
      </c>
      <c r="G88" s="37">
        <v>29.416666666666664</v>
      </c>
      <c r="H88" s="37">
        <v>36.716666666666661</v>
      </c>
      <c r="I88" s="37">
        <v>38.93333333333333</v>
      </c>
      <c r="J88" s="37">
        <v>40.36666666666666</v>
      </c>
      <c r="K88" s="28">
        <v>37.5</v>
      </c>
      <c r="L88" s="28">
        <v>33.85</v>
      </c>
      <c r="M88" s="28">
        <v>185.05953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3296.15</v>
      </c>
      <c r="D89" s="37">
        <v>3276.0499999999997</v>
      </c>
      <c r="E89" s="37">
        <v>3222.0999999999995</v>
      </c>
      <c r="F89" s="37">
        <v>3148.0499999999997</v>
      </c>
      <c r="G89" s="37">
        <v>3094.0999999999995</v>
      </c>
      <c r="H89" s="37">
        <v>3350.0999999999995</v>
      </c>
      <c r="I89" s="37">
        <v>3404.0499999999993</v>
      </c>
      <c r="J89" s="37">
        <v>3478.0999999999995</v>
      </c>
      <c r="K89" s="28">
        <v>3330</v>
      </c>
      <c r="L89" s="28">
        <v>3202</v>
      </c>
      <c r="M89" s="28">
        <v>1.49508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429.8</v>
      </c>
      <c r="D90" s="37">
        <v>433.84999999999997</v>
      </c>
      <c r="E90" s="37">
        <v>418.94999999999993</v>
      </c>
      <c r="F90" s="37">
        <v>408.09999999999997</v>
      </c>
      <c r="G90" s="37">
        <v>393.19999999999993</v>
      </c>
      <c r="H90" s="37">
        <v>444.69999999999993</v>
      </c>
      <c r="I90" s="37">
        <v>459.59999999999991</v>
      </c>
      <c r="J90" s="37">
        <v>470.44999999999993</v>
      </c>
      <c r="K90" s="28">
        <v>448.75</v>
      </c>
      <c r="L90" s="28">
        <v>423</v>
      </c>
      <c r="M90" s="28">
        <v>13.3469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771.15</v>
      </c>
      <c r="D91" s="37">
        <v>777.93333333333328</v>
      </c>
      <c r="E91" s="37">
        <v>759.81666666666661</v>
      </c>
      <c r="F91" s="37">
        <v>748.48333333333335</v>
      </c>
      <c r="G91" s="37">
        <v>730.36666666666667</v>
      </c>
      <c r="H91" s="37">
        <v>789.26666666666654</v>
      </c>
      <c r="I91" s="37">
        <v>807.3833333333331</v>
      </c>
      <c r="J91" s="37">
        <v>818.71666666666647</v>
      </c>
      <c r="K91" s="28">
        <v>796.05</v>
      </c>
      <c r="L91" s="28">
        <v>766.6</v>
      </c>
      <c r="M91" s="28">
        <v>8.8786100000000001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509.7</v>
      </c>
      <c r="D92" s="37">
        <v>502.66666666666669</v>
      </c>
      <c r="E92" s="37">
        <v>482.03333333333342</v>
      </c>
      <c r="F92" s="37">
        <v>454.36666666666673</v>
      </c>
      <c r="G92" s="37">
        <v>433.73333333333346</v>
      </c>
      <c r="H92" s="37">
        <v>530.33333333333337</v>
      </c>
      <c r="I92" s="37">
        <v>550.9666666666667</v>
      </c>
      <c r="J92" s="37">
        <v>578.63333333333333</v>
      </c>
      <c r="K92" s="28">
        <v>523.29999999999995</v>
      </c>
      <c r="L92" s="28">
        <v>475</v>
      </c>
      <c r="M92" s="28">
        <v>5.0359499999999997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1451.3</v>
      </c>
      <c r="D93" s="37">
        <v>1480.7666666666667</v>
      </c>
      <c r="E93" s="37">
        <v>1413.5333333333333</v>
      </c>
      <c r="F93" s="37">
        <v>1375.7666666666667</v>
      </c>
      <c r="G93" s="37">
        <v>1308.5333333333333</v>
      </c>
      <c r="H93" s="37">
        <v>1518.5333333333333</v>
      </c>
      <c r="I93" s="37">
        <v>1585.7666666666664</v>
      </c>
      <c r="J93" s="37">
        <v>1623.5333333333333</v>
      </c>
      <c r="K93" s="28">
        <v>1548</v>
      </c>
      <c r="L93" s="28">
        <v>1443</v>
      </c>
      <c r="M93" s="28">
        <v>17.885339999999999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1544.35</v>
      </c>
      <c r="D94" s="37">
        <v>1577.4333333333334</v>
      </c>
      <c r="E94" s="37">
        <v>1501.9166666666667</v>
      </c>
      <c r="F94" s="37">
        <v>1459.4833333333333</v>
      </c>
      <c r="G94" s="37">
        <v>1383.9666666666667</v>
      </c>
      <c r="H94" s="37">
        <v>1619.8666666666668</v>
      </c>
      <c r="I94" s="37">
        <v>1695.3833333333332</v>
      </c>
      <c r="J94" s="37">
        <v>1737.8166666666668</v>
      </c>
      <c r="K94" s="28">
        <v>1652.95</v>
      </c>
      <c r="L94" s="28">
        <v>1535</v>
      </c>
      <c r="M94" s="28">
        <v>12.556010000000001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572.75</v>
      </c>
      <c r="D95" s="37">
        <v>583.13333333333333</v>
      </c>
      <c r="E95" s="37">
        <v>554.86666666666667</v>
      </c>
      <c r="F95" s="37">
        <v>536.98333333333335</v>
      </c>
      <c r="G95" s="37">
        <v>508.7166666666667</v>
      </c>
      <c r="H95" s="37">
        <v>601.01666666666665</v>
      </c>
      <c r="I95" s="37">
        <v>629.2833333333333</v>
      </c>
      <c r="J95" s="37">
        <v>647.16666666666663</v>
      </c>
      <c r="K95" s="28">
        <v>611.4</v>
      </c>
      <c r="L95" s="28">
        <v>565.25</v>
      </c>
      <c r="M95" s="28">
        <v>17.729890000000001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269.64999999999998</v>
      </c>
      <c r="D96" s="37">
        <v>274</v>
      </c>
      <c r="E96" s="37">
        <v>261</v>
      </c>
      <c r="F96" s="37">
        <v>252.35000000000002</v>
      </c>
      <c r="G96" s="37">
        <v>239.35000000000002</v>
      </c>
      <c r="H96" s="37">
        <v>282.64999999999998</v>
      </c>
      <c r="I96" s="37">
        <v>295.64999999999998</v>
      </c>
      <c r="J96" s="37">
        <v>304.29999999999995</v>
      </c>
      <c r="K96" s="28">
        <v>287</v>
      </c>
      <c r="L96" s="28">
        <v>265.35000000000002</v>
      </c>
      <c r="M96" s="28">
        <v>7.6135700000000002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1098.55</v>
      </c>
      <c r="D97" s="37">
        <v>1108.5</v>
      </c>
      <c r="E97" s="37">
        <v>1082.05</v>
      </c>
      <c r="F97" s="37">
        <v>1065.55</v>
      </c>
      <c r="G97" s="37">
        <v>1039.0999999999999</v>
      </c>
      <c r="H97" s="37">
        <v>1125</v>
      </c>
      <c r="I97" s="37">
        <v>1151.4499999999998</v>
      </c>
      <c r="J97" s="37">
        <v>1167.95</v>
      </c>
      <c r="K97" s="28">
        <v>1134.95</v>
      </c>
      <c r="L97" s="28">
        <v>1092</v>
      </c>
      <c r="M97" s="28">
        <v>54.690840000000001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2021.05</v>
      </c>
      <c r="D98" s="37">
        <v>2059.6166666666668</v>
      </c>
      <c r="E98" s="37">
        <v>1971.4333333333334</v>
      </c>
      <c r="F98" s="37">
        <v>1921.8166666666666</v>
      </c>
      <c r="G98" s="37">
        <v>1833.6333333333332</v>
      </c>
      <c r="H98" s="37">
        <v>2109.2333333333336</v>
      </c>
      <c r="I98" s="37">
        <v>2197.416666666667</v>
      </c>
      <c r="J98" s="37">
        <v>2247.0333333333338</v>
      </c>
      <c r="K98" s="28">
        <v>2147.8000000000002</v>
      </c>
      <c r="L98" s="28">
        <v>2010</v>
      </c>
      <c r="M98" s="28">
        <v>6.0692899999999996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1419.4</v>
      </c>
      <c r="D99" s="37">
        <v>1433.8333333333333</v>
      </c>
      <c r="E99" s="37">
        <v>1392.7166666666665</v>
      </c>
      <c r="F99" s="37">
        <v>1366.0333333333333</v>
      </c>
      <c r="G99" s="37">
        <v>1324.9166666666665</v>
      </c>
      <c r="H99" s="37">
        <v>1460.5166666666664</v>
      </c>
      <c r="I99" s="37">
        <v>1501.6333333333332</v>
      </c>
      <c r="J99" s="37">
        <v>1528.3166666666664</v>
      </c>
      <c r="K99" s="28">
        <v>1474.95</v>
      </c>
      <c r="L99" s="28">
        <v>1407.15</v>
      </c>
      <c r="M99" s="28">
        <v>118.15383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532.95000000000005</v>
      </c>
      <c r="D100" s="37">
        <v>540.66666666666663</v>
      </c>
      <c r="E100" s="37">
        <v>521.33333333333326</v>
      </c>
      <c r="F100" s="37">
        <v>509.71666666666658</v>
      </c>
      <c r="G100" s="37">
        <v>490.38333333333321</v>
      </c>
      <c r="H100" s="37">
        <v>552.2833333333333</v>
      </c>
      <c r="I100" s="37">
        <v>571.61666666666656</v>
      </c>
      <c r="J100" s="37">
        <v>583.23333333333335</v>
      </c>
      <c r="K100" s="28">
        <v>560</v>
      </c>
      <c r="L100" s="28">
        <v>529.04999999999995</v>
      </c>
      <c r="M100" s="28">
        <v>55.15851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1147.4000000000001</v>
      </c>
      <c r="D101" s="37">
        <v>1155.8999999999999</v>
      </c>
      <c r="E101" s="37">
        <v>1131.5499999999997</v>
      </c>
      <c r="F101" s="37">
        <v>1115.6999999999998</v>
      </c>
      <c r="G101" s="37">
        <v>1091.3499999999997</v>
      </c>
      <c r="H101" s="37">
        <v>1171.7499999999998</v>
      </c>
      <c r="I101" s="37">
        <v>1196.0999999999997</v>
      </c>
      <c r="J101" s="37">
        <v>1211.9499999999998</v>
      </c>
      <c r="K101" s="28">
        <v>1180.25</v>
      </c>
      <c r="L101" s="28">
        <v>1140.05</v>
      </c>
      <c r="M101" s="28">
        <v>16.585450000000002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2490.4</v>
      </c>
      <c r="D102" s="37">
        <v>2518.3333333333335</v>
      </c>
      <c r="E102" s="37">
        <v>2412.0666666666671</v>
      </c>
      <c r="F102" s="37">
        <v>2333.7333333333336</v>
      </c>
      <c r="G102" s="37">
        <v>2227.4666666666672</v>
      </c>
      <c r="H102" s="37">
        <v>2596.666666666667</v>
      </c>
      <c r="I102" s="37">
        <v>2702.9333333333334</v>
      </c>
      <c r="J102" s="37">
        <v>2781.2666666666669</v>
      </c>
      <c r="K102" s="28">
        <v>2624.6</v>
      </c>
      <c r="L102" s="28">
        <v>2440</v>
      </c>
      <c r="M102" s="28">
        <v>19.343610000000002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517.65</v>
      </c>
      <c r="D103" s="37">
        <v>516.7166666666667</v>
      </c>
      <c r="E103" s="37">
        <v>506.03333333333342</v>
      </c>
      <c r="F103" s="37">
        <v>494.41666666666674</v>
      </c>
      <c r="G103" s="37">
        <v>483.73333333333346</v>
      </c>
      <c r="H103" s="37">
        <v>528.33333333333337</v>
      </c>
      <c r="I103" s="37">
        <v>539.01666666666677</v>
      </c>
      <c r="J103" s="37">
        <v>550.63333333333333</v>
      </c>
      <c r="K103" s="28">
        <v>527.4</v>
      </c>
      <c r="L103" s="28">
        <v>505.1</v>
      </c>
      <c r="M103" s="28">
        <v>248.19208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1276.25</v>
      </c>
      <c r="D104" s="37">
        <v>1271.8500000000001</v>
      </c>
      <c r="E104" s="37">
        <v>1244.4000000000003</v>
      </c>
      <c r="F104" s="37">
        <v>1212.5500000000002</v>
      </c>
      <c r="G104" s="37">
        <v>1185.1000000000004</v>
      </c>
      <c r="H104" s="37">
        <v>1303.7000000000003</v>
      </c>
      <c r="I104" s="37">
        <v>1331.15</v>
      </c>
      <c r="J104" s="37">
        <v>1363.0000000000002</v>
      </c>
      <c r="K104" s="28">
        <v>1299.3</v>
      </c>
      <c r="L104" s="28">
        <v>1240</v>
      </c>
      <c r="M104" s="28">
        <v>6.9202500000000002</v>
      </c>
      <c r="N104" s="1"/>
      <c r="O104" s="1"/>
    </row>
    <row r="105" spans="1:15" ht="12.75" customHeight="1">
      <c r="A105" s="53">
        <v>96</v>
      </c>
      <c r="B105" s="28" t="s">
        <v>390</v>
      </c>
      <c r="C105" s="28">
        <v>105.65</v>
      </c>
      <c r="D105" s="37">
        <v>108.16666666666667</v>
      </c>
      <c r="E105" s="37">
        <v>102.48333333333335</v>
      </c>
      <c r="F105" s="37">
        <v>99.316666666666677</v>
      </c>
      <c r="G105" s="37">
        <v>93.633333333333354</v>
      </c>
      <c r="H105" s="37">
        <v>111.33333333333334</v>
      </c>
      <c r="I105" s="37">
        <v>117.01666666666665</v>
      </c>
      <c r="J105" s="37">
        <v>120.18333333333334</v>
      </c>
      <c r="K105" s="28">
        <v>113.85</v>
      </c>
      <c r="L105" s="28">
        <v>105</v>
      </c>
      <c r="M105" s="28">
        <v>103.95146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272.14999999999998</v>
      </c>
      <c r="D106" s="37">
        <v>276.41666666666669</v>
      </c>
      <c r="E106" s="37">
        <v>266.68333333333339</v>
      </c>
      <c r="F106" s="37">
        <v>261.2166666666667</v>
      </c>
      <c r="G106" s="37">
        <v>251.48333333333341</v>
      </c>
      <c r="H106" s="37">
        <v>281.88333333333338</v>
      </c>
      <c r="I106" s="37">
        <v>291.61666666666662</v>
      </c>
      <c r="J106" s="37">
        <v>297.08333333333337</v>
      </c>
      <c r="K106" s="28">
        <v>286.14999999999998</v>
      </c>
      <c r="L106" s="28">
        <v>270.95</v>
      </c>
      <c r="M106" s="28">
        <v>53.47242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2171.4</v>
      </c>
      <c r="D107" s="37">
        <v>2191.2333333333331</v>
      </c>
      <c r="E107" s="37">
        <v>2140.4666666666662</v>
      </c>
      <c r="F107" s="37">
        <v>2109.5333333333333</v>
      </c>
      <c r="G107" s="37">
        <v>2058.7666666666664</v>
      </c>
      <c r="H107" s="37">
        <v>2222.1666666666661</v>
      </c>
      <c r="I107" s="37">
        <v>2272.9333333333334</v>
      </c>
      <c r="J107" s="37">
        <v>2303.8666666666659</v>
      </c>
      <c r="K107" s="28">
        <v>2242</v>
      </c>
      <c r="L107" s="28">
        <v>2160.3000000000002</v>
      </c>
      <c r="M107" s="28">
        <v>29.976289999999999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298.7</v>
      </c>
      <c r="D108" s="37">
        <v>301.34999999999997</v>
      </c>
      <c r="E108" s="37">
        <v>293.39999999999992</v>
      </c>
      <c r="F108" s="37">
        <v>288.09999999999997</v>
      </c>
      <c r="G108" s="37">
        <v>280.14999999999992</v>
      </c>
      <c r="H108" s="37">
        <v>306.64999999999992</v>
      </c>
      <c r="I108" s="37">
        <v>314.59999999999997</v>
      </c>
      <c r="J108" s="37">
        <v>319.89999999999992</v>
      </c>
      <c r="K108" s="28">
        <v>309.3</v>
      </c>
      <c r="L108" s="28">
        <v>296.05</v>
      </c>
      <c r="M108" s="28">
        <v>7.3300400000000003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2343.0500000000002</v>
      </c>
      <c r="D109" s="37">
        <v>2358.35</v>
      </c>
      <c r="E109" s="37">
        <v>2315.6999999999998</v>
      </c>
      <c r="F109" s="37">
        <v>2288.35</v>
      </c>
      <c r="G109" s="37">
        <v>2245.6999999999998</v>
      </c>
      <c r="H109" s="37">
        <v>2385.6999999999998</v>
      </c>
      <c r="I109" s="37">
        <v>2428.3500000000004</v>
      </c>
      <c r="J109" s="37">
        <v>2455.6999999999998</v>
      </c>
      <c r="K109" s="28">
        <v>2401</v>
      </c>
      <c r="L109" s="28">
        <v>2331</v>
      </c>
      <c r="M109" s="28">
        <v>50.582299999999996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707.4</v>
      </c>
      <c r="D110" s="37">
        <v>712.26666666666677</v>
      </c>
      <c r="E110" s="37">
        <v>697.43333333333351</v>
      </c>
      <c r="F110" s="37">
        <v>687.4666666666667</v>
      </c>
      <c r="G110" s="37">
        <v>672.63333333333344</v>
      </c>
      <c r="H110" s="37">
        <v>722.23333333333358</v>
      </c>
      <c r="I110" s="37">
        <v>737.06666666666683</v>
      </c>
      <c r="J110" s="37">
        <v>747.03333333333364</v>
      </c>
      <c r="K110" s="28">
        <v>727.1</v>
      </c>
      <c r="L110" s="28">
        <v>702.3</v>
      </c>
      <c r="M110" s="28">
        <v>280.23104000000001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1240.8499999999999</v>
      </c>
      <c r="D111" s="37">
        <v>1248.6166666666666</v>
      </c>
      <c r="E111" s="37">
        <v>1227.2333333333331</v>
      </c>
      <c r="F111" s="37">
        <v>1213.6166666666666</v>
      </c>
      <c r="G111" s="37">
        <v>1192.2333333333331</v>
      </c>
      <c r="H111" s="37">
        <v>1262.2333333333331</v>
      </c>
      <c r="I111" s="37">
        <v>1283.6166666666668</v>
      </c>
      <c r="J111" s="37">
        <v>1297.2333333333331</v>
      </c>
      <c r="K111" s="28">
        <v>1270</v>
      </c>
      <c r="L111" s="28">
        <v>1235</v>
      </c>
      <c r="M111" s="28">
        <v>8.3879900000000003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467.15</v>
      </c>
      <c r="D112" s="37">
        <v>472.01666666666665</v>
      </c>
      <c r="E112" s="37">
        <v>460.13333333333333</v>
      </c>
      <c r="F112" s="37">
        <v>453.11666666666667</v>
      </c>
      <c r="G112" s="37">
        <v>441.23333333333335</v>
      </c>
      <c r="H112" s="37">
        <v>479.0333333333333</v>
      </c>
      <c r="I112" s="37">
        <v>490.91666666666663</v>
      </c>
      <c r="J112" s="37">
        <v>497.93333333333328</v>
      </c>
      <c r="K112" s="28">
        <v>483.9</v>
      </c>
      <c r="L112" s="28">
        <v>465</v>
      </c>
      <c r="M112" s="28">
        <v>27.976749999999999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632.20000000000005</v>
      </c>
      <c r="D113" s="37">
        <v>634.01666666666665</v>
      </c>
      <c r="E113" s="37">
        <v>618.73333333333335</v>
      </c>
      <c r="F113" s="37">
        <v>605.26666666666665</v>
      </c>
      <c r="G113" s="37">
        <v>589.98333333333335</v>
      </c>
      <c r="H113" s="37">
        <v>647.48333333333335</v>
      </c>
      <c r="I113" s="37">
        <v>662.76666666666665</v>
      </c>
      <c r="J113" s="37">
        <v>676.23333333333335</v>
      </c>
      <c r="K113" s="28">
        <v>649.29999999999995</v>
      </c>
      <c r="L113" s="28">
        <v>620.54999999999995</v>
      </c>
      <c r="M113" s="28">
        <v>4.10609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38.9</v>
      </c>
      <c r="D114" s="37">
        <v>39.733333333333327</v>
      </c>
      <c r="E114" s="37">
        <v>36.766666666666652</v>
      </c>
      <c r="F114" s="37">
        <v>34.633333333333326</v>
      </c>
      <c r="G114" s="37">
        <v>31.66666666666665</v>
      </c>
      <c r="H114" s="37">
        <v>41.866666666666653</v>
      </c>
      <c r="I114" s="37">
        <v>44.833333333333336</v>
      </c>
      <c r="J114" s="37">
        <v>46.966666666666654</v>
      </c>
      <c r="K114" s="28">
        <v>42.7</v>
      </c>
      <c r="L114" s="28">
        <v>37.6</v>
      </c>
      <c r="M114" s="28">
        <v>628.63486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208.5</v>
      </c>
      <c r="D115" s="37">
        <v>209.6</v>
      </c>
      <c r="E115" s="37">
        <v>205.89999999999998</v>
      </c>
      <c r="F115" s="37">
        <v>203.29999999999998</v>
      </c>
      <c r="G115" s="37">
        <v>199.59999999999997</v>
      </c>
      <c r="H115" s="37">
        <v>212.2</v>
      </c>
      <c r="I115" s="37">
        <v>215.89999999999998</v>
      </c>
      <c r="J115" s="37">
        <v>218.5</v>
      </c>
      <c r="K115" s="28">
        <v>213.3</v>
      </c>
      <c r="L115" s="28">
        <v>207</v>
      </c>
      <c r="M115" s="28">
        <v>413.41523000000001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4794.6000000000004</v>
      </c>
      <c r="D116" s="37">
        <v>4783.2</v>
      </c>
      <c r="E116" s="37">
        <v>4616.3999999999996</v>
      </c>
      <c r="F116" s="37">
        <v>4438.2</v>
      </c>
      <c r="G116" s="37">
        <v>4271.3999999999996</v>
      </c>
      <c r="H116" s="37">
        <v>4961.3999999999996</v>
      </c>
      <c r="I116" s="37">
        <v>5128.2000000000007</v>
      </c>
      <c r="J116" s="37">
        <v>5306.4</v>
      </c>
      <c r="K116" s="28">
        <v>4950</v>
      </c>
      <c r="L116" s="28">
        <v>4605</v>
      </c>
      <c r="M116" s="28">
        <v>1.9901599999999999</v>
      </c>
      <c r="N116" s="1"/>
      <c r="O116" s="1"/>
    </row>
    <row r="117" spans="1:15" ht="12.75" customHeight="1">
      <c r="A117" s="53">
        <v>108</v>
      </c>
      <c r="B117" s="28" t="s">
        <v>405</v>
      </c>
      <c r="C117" s="28">
        <v>136.65</v>
      </c>
      <c r="D117" s="37">
        <v>139.15</v>
      </c>
      <c r="E117" s="37">
        <v>132.5</v>
      </c>
      <c r="F117" s="37">
        <v>128.35</v>
      </c>
      <c r="G117" s="37">
        <v>121.69999999999999</v>
      </c>
      <c r="H117" s="37">
        <v>143.30000000000001</v>
      </c>
      <c r="I117" s="37">
        <v>149.95000000000005</v>
      </c>
      <c r="J117" s="37">
        <v>154.10000000000002</v>
      </c>
      <c r="K117" s="28">
        <v>145.80000000000001</v>
      </c>
      <c r="L117" s="28">
        <v>135</v>
      </c>
      <c r="M117" s="28">
        <v>39.174509999999998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194.3</v>
      </c>
      <c r="D118" s="37">
        <v>195.65</v>
      </c>
      <c r="E118" s="37">
        <v>190.60000000000002</v>
      </c>
      <c r="F118" s="37">
        <v>186.9</v>
      </c>
      <c r="G118" s="37">
        <v>181.85000000000002</v>
      </c>
      <c r="H118" s="37">
        <v>199.35000000000002</v>
      </c>
      <c r="I118" s="37">
        <v>204.40000000000003</v>
      </c>
      <c r="J118" s="37">
        <v>208.10000000000002</v>
      </c>
      <c r="K118" s="28">
        <v>200.7</v>
      </c>
      <c r="L118" s="28">
        <v>191.95</v>
      </c>
      <c r="M118" s="28">
        <v>73.895150000000001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110</v>
      </c>
      <c r="D119" s="37">
        <v>111.83333333333333</v>
      </c>
      <c r="E119" s="37">
        <v>107.46666666666665</v>
      </c>
      <c r="F119" s="37">
        <v>104.93333333333332</v>
      </c>
      <c r="G119" s="37">
        <v>100.56666666666665</v>
      </c>
      <c r="H119" s="37">
        <v>114.36666666666666</v>
      </c>
      <c r="I119" s="37">
        <v>118.73333333333333</v>
      </c>
      <c r="J119" s="37">
        <v>121.26666666666667</v>
      </c>
      <c r="K119" s="28">
        <v>116.2</v>
      </c>
      <c r="L119" s="28">
        <v>109.3</v>
      </c>
      <c r="M119" s="28">
        <v>132.32094000000001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738.05</v>
      </c>
      <c r="D120" s="37">
        <v>755.80000000000007</v>
      </c>
      <c r="E120" s="37">
        <v>717.25000000000011</v>
      </c>
      <c r="F120" s="37">
        <v>696.45</v>
      </c>
      <c r="G120" s="37">
        <v>657.90000000000009</v>
      </c>
      <c r="H120" s="37">
        <v>776.60000000000014</v>
      </c>
      <c r="I120" s="37">
        <v>815.15000000000009</v>
      </c>
      <c r="J120" s="37">
        <v>835.95000000000016</v>
      </c>
      <c r="K120" s="28">
        <v>794.35</v>
      </c>
      <c r="L120" s="28">
        <v>735</v>
      </c>
      <c r="M120" s="28">
        <v>100.21435</v>
      </c>
      <c r="N120" s="1"/>
      <c r="O120" s="1"/>
    </row>
    <row r="121" spans="1:15" ht="12.75" customHeight="1">
      <c r="A121" s="53">
        <v>112</v>
      </c>
      <c r="B121" s="28" t="s">
        <v>831</v>
      </c>
      <c r="C121" s="28">
        <v>21</v>
      </c>
      <c r="D121" s="37">
        <v>21.183333333333334</v>
      </c>
      <c r="E121" s="37">
        <v>20.716666666666669</v>
      </c>
      <c r="F121" s="37">
        <v>20.433333333333334</v>
      </c>
      <c r="G121" s="37">
        <v>19.966666666666669</v>
      </c>
      <c r="H121" s="37">
        <v>21.466666666666669</v>
      </c>
      <c r="I121" s="37">
        <v>21.93333333333333</v>
      </c>
      <c r="J121" s="37">
        <v>22.216666666666669</v>
      </c>
      <c r="K121" s="28">
        <v>21.65</v>
      </c>
      <c r="L121" s="28">
        <v>20.9</v>
      </c>
      <c r="M121" s="28">
        <v>155.62872999999999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334.3</v>
      </c>
      <c r="D122" s="37">
        <v>339.20000000000005</v>
      </c>
      <c r="E122" s="37">
        <v>326.30000000000007</v>
      </c>
      <c r="F122" s="37">
        <v>318.3</v>
      </c>
      <c r="G122" s="37">
        <v>305.40000000000003</v>
      </c>
      <c r="H122" s="37">
        <v>347.2000000000001</v>
      </c>
      <c r="I122" s="37">
        <v>360.10000000000008</v>
      </c>
      <c r="J122" s="37">
        <v>368.10000000000014</v>
      </c>
      <c r="K122" s="28">
        <v>352.1</v>
      </c>
      <c r="L122" s="28">
        <v>331.2</v>
      </c>
      <c r="M122" s="28">
        <v>59.508960000000002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206</v>
      </c>
      <c r="D123" s="37">
        <v>216.03333333333333</v>
      </c>
      <c r="E123" s="37">
        <v>193.06666666666666</v>
      </c>
      <c r="F123" s="37">
        <v>180.13333333333333</v>
      </c>
      <c r="G123" s="37">
        <v>157.16666666666666</v>
      </c>
      <c r="H123" s="37">
        <v>228.96666666666667</v>
      </c>
      <c r="I123" s="37">
        <v>251.93333333333331</v>
      </c>
      <c r="J123" s="37">
        <v>264.86666666666667</v>
      </c>
      <c r="K123" s="28">
        <v>239</v>
      </c>
      <c r="L123" s="28">
        <v>203.1</v>
      </c>
      <c r="M123" s="28">
        <v>1052.8374699999999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875.65</v>
      </c>
      <c r="D124" s="37">
        <v>892.93333333333328</v>
      </c>
      <c r="E124" s="37">
        <v>851.56666666666661</v>
      </c>
      <c r="F124" s="37">
        <v>827.48333333333335</v>
      </c>
      <c r="G124" s="37">
        <v>786.11666666666667</v>
      </c>
      <c r="H124" s="37">
        <v>917.01666666666654</v>
      </c>
      <c r="I124" s="37">
        <v>958.3833333333331</v>
      </c>
      <c r="J124" s="37">
        <v>982.46666666666647</v>
      </c>
      <c r="K124" s="28">
        <v>934.3</v>
      </c>
      <c r="L124" s="28">
        <v>868.85</v>
      </c>
      <c r="M124" s="28">
        <v>73.054490000000001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4280.3500000000004</v>
      </c>
      <c r="D125" s="37">
        <v>4293.3666666666668</v>
      </c>
      <c r="E125" s="37">
        <v>4227.1333333333332</v>
      </c>
      <c r="F125" s="37">
        <v>4173.9166666666661</v>
      </c>
      <c r="G125" s="37">
        <v>4107.6833333333325</v>
      </c>
      <c r="H125" s="37">
        <v>4346.5833333333339</v>
      </c>
      <c r="I125" s="37">
        <v>4412.8166666666675</v>
      </c>
      <c r="J125" s="37">
        <v>4466.0333333333347</v>
      </c>
      <c r="K125" s="28">
        <v>4359.6000000000004</v>
      </c>
      <c r="L125" s="28">
        <v>4240.1499999999996</v>
      </c>
      <c r="M125" s="28">
        <v>6.7879699999999996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1678.15</v>
      </c>
      <c r="D126" s="37">
        <v>1687.8666666666668</v>
      </c>
      <c r="E126" s="37">
        <v>1660.7833333333335</v>
      </c>
      <c r="F126" s="37">
        <v>1643.4166666666667</v>
      </c>
      <c r="G126" s="37">
        <v>1616.3333333333335</v>
      </c>
      <c r="H126" s="37">
        <v>1705.2333333333336</v>
      </c>
      <c r="I126" s="37">
        <v>1732.3166666666666</v>
      </c>
      <c r="J126" s="37">
        <v>1749.6833333333336</v>
      </c>
      <c r="K126" s="28">
        <v>1714.95</v>
      </c>
      <c r="L126" s="28">
        <v>1670.5</v>
      </c>
      <c r="M126" s="28">
        <v>135.92379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1830.55</v>
      </c>
      <c r="D127" s="37">
        <v>1872.8500000000001</v>
      </c>
      <c r="E127" s="37">
        <v>1757.7000000000003</v>
      </c>
      <c r="F127" s="37">
        <v>1684.8500000000001</v>
      </c>
      <c r="G127" s="37">
        <v>1569.7000000000003</v>
      </c>
      <c r="H127" s="37">
        <v>1945.7000000000003</v>
      </c>
      <c r="I127" s="37">
        <v>2060.8500000000004</v>
      </c>
      <c r="J127" s="37">
        <v>2133.7000000000003</v>
      </c>
      <c r="K127" s="28">
        <v>1988</v>
      </c>
      <c r="L127" s="28">
        <v>1800</v>
      </c>
      <c r="M127" s="28">
        <v>24.001529999999999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936.75</v>
      </c>
      <c r="D128" s="37">
        <v>939.33333333333337</v>
      </c>
      <c r="E128" s="37">
        <v>922.61666666666679</v>
      </c>
      <c r="F128" s="37">
        <v>908.48333333333346</v>
      </c>
      <c r="G128" s="37">
        <v>891.76666666666688</v>
      </c>
      <c r="H128" s="37">
        <v>953.4666666666667</v>
      </c>
      <c r="I128" s="37">
        <v>970.18333333333317</v>
      </c>
      <c r="J128" s="37">
        <v>984.31666666666661</v>
      </c>
      <c r="K128" s="28">
        <v>956.05</v>
      </c>
      <c r="L128" s="28">
        <v>925.2</v>
      </c>
      <c r="M128" s="28">
        <v>4.8271899999999999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320.25</v>
      </c>
      <c r="D129" s="37">
        <v>322.66666666666669</v>
      </c>
      <c r="E129" s="37">
        <v>317.83333333333337</v>
      </c>
      <c r="F129" s="37">
        <v>315.41666666666669</v>
      </c>
      <c r="G129" s="37">
        <v>310.58333333333337</v>
      </c>
      <c r="H129" s="37">
        <v>325.08333333333337</v>
      </c>
      <c r="I129" s="37">
        <v>329.91666666666674</v>
      </c>
      <c r="J129" s="37">
        <v>332.33333333333337</v>
      </c>
      <c r="K129" s="28">
        <v>327.5</v>
      </c>
      <c r="L129" s="28">
        <v>320.25</v>
      </c>
      <c r="M129" s="28">
        <v>5.8947200000000004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569.35</v>
      </c>
      <c r="D130" s="37">
        <v>579.94999999999993</v>
      </c>
      <c r="E130" s="37">
        <v>555.39999999999986</v>
      </c>
      <c r="F130" s="37">
        <v>541.44999999999993</v>
      </c>
      <c r="G130" s="37">
        <v>516.89999999999986</v>
      </c>
      <c r="H130" s="37">
        <v>593.89999999999986</v>
      </c>
      <c r="I130" s="37">
        <v>618.44999999999982</v>
      </c>
      <c r="J130" s="37">
        <v>632.39999999999986</v>
      </c>
      <c r="K130" s="28">
        <v>604.5</v>
      </c>
      <c r="L130" s="28">
        <v>566</v>
      </c>
      <c r="M130" s="28">
        <v>54.874809999999997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369.8</v>
      </c>
      <c r="D131" s="37">
        <v>377.66666666666669</v>
      </c>
      <c r="E131" s="37">
        <v>359.88333333333338</v>
      </c>
      <c r="F131" s="37">
        <v>349.9666666666667</v>
      </c>
      <c r="G131" s="37">
        <v>332.18333333333339</v>
      </c>
      <c r="H131" s="37">
        <v>387.58333333333337</v>
      </c>
      <c r="I131" s="37">
        <v>405.36666666666667</v>
      </c>
      <c r="J131" s="37">
        <v>415.28333333333336</v>
      </c>
      <c r="K131" s="28">
        <v>395.45</v>
      </c>
      <c r="L131" s="28">
        <v>367.75</v>
      </c>
      <c r="M131" s="28">
        <v>91.46123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2884.6</v>
      </c>
      <c r="D132" s="37">
        <v>2911.8666666666668</v>
      </c>
      <c r="E132" s="37">
        <v>2824.7333333333336</v>
      </c>
      <c r="F132" s="37">
        <v>2764.8666666666668</v>
      </c>
      <c r="G132" s="37">
        <v>2677.7333333333336</v>
      </c>
      <c r="H132" s="37">
        <v>2971.7333333333336</v>
      </c>
      <c r="I132" s="37">
        <v>3058.8666666666668</v>
      </c>
      <c r="J132" s="37">
        <v>3118.7333333333336</v>
      </c>
      <c r="K132" s="28">
        <v>2999</v>
      </c>
      <c r="L132" s="28">
        <v>2852</v>
      </c>
      <c r="M132" s="28">
        <v>12.57837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1794.85</v>
      </c>
      <c r="D133" s="37">
        <v>1815.3333333333333</v>
      </c>
      <c r="E133" s="37">
        <v>1756.2666666666664</v>
      </c>
      <c r="F133" s="37">
        <v>1717.6833333333332</v>
      </c>
      <c r="G133" s="37">
        <v>1658.6166666666663</v>
      </c>
      <c r="H133" s="37">
        <v>1853.9166666666665</v>
      </c>
      <c r="I133" s="37">
        <v>1912.9833333333336</v>
      </c>
      <c r="J133" s="37">
        <v>1951.5666666666666</v>
      </c>
      <c r="K133" s="28">
        <v>1874.4</v>
      </c>
      <c r="L133" s="28">
        <v>1776.75</v>
      </c>
      <c r="M133" s="28">
        <v>49.560429999999997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62.3</v>
      </c>
      <c r="D134" s="37">
        <v>64</v>
      </c>
      <c r="E134" s="37">
        <v>60.099999999999994</v>
      </c>
      <c r="F134" s="37">
        <v>57.899999999999991</v>
      </c>
      <c r="G134" s="37">
        <v>53.999999999999986</v>
      </c>
      <c r="H134" s="37">
        <v>66.2</v>
      </c>
      <c r="I134" s="37">
        <v>70.100000000000009</v>
      </c>
      <c r="J134" s="37">
        <v>72.300000000000011</v>
      </c>
      <c r="K134" s="28">
        <v>67.900000000000006</v>
      </c>
      <c r="L134" s="28">
        <v>61.8</v>
      </c>
      <c r="M134" s="28">
        <v>149.26651000000001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4290.6000000000004</v>
      </c>
      <c r="D135" s="37">
        <v>4298.05</v>
      </c>
      <c r="E135" s="37">
        <v>4234.05</v>
      </c>
      <c r="F135" s="37">
        <v>4177.5</v>
      </c>
      <c r="G135" s="37">
        <v>4113.5</v>
      </c>
      <c r="H135" s="37">
        <v>4354.6000000000004</v>
      </c>
      <c r="I135" s="37">
        <v>4418.6000000000004</v>
      </c>
      <c r="J135" s="37">
        <v>4475.1500000000005</v>
      </c>
      <c r="K135" s="28">
        <v>4362.05</v>
      </c>
      <c r="L135" s="28">
        <v>4241.5</v>
      </c>
      <c r="M135" s="28">
        <v>4.0530200000000001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330.1</v>
      </c>
      <c r="D136" s="37">
        <v>337.65000000000003</v>
      </c>
      <c r="E136" s="37">
        <v>320.55000000000007</v>
      </c>
      <c r="F136" s="37">
        <v>311.00000000000006</v>
      </c>
      <c r="G136" s="37">
        <v>293.90000000000009</v>
      </c>
      <c r="H136" s="37">
        <v>347.20000000000005</v>
      </c>
      <c r="I136" s="37">
        <v>364.30000000000007</v>
      </c>
      <c r="J136" s="37">
        <v>373.85</v>
      </c>
      <c r="K136" s="28">
        <v>354.75</v>
      </c>
      <c r="L136" s="28">
        <v>328.1</v>
      </c>
      <c r="M136" s="28">
        <v>67.651439999999994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5600.95</v>
      </c>
      <c r="D137" s="37">
        <v>5656.0666666666666</v>
      </c>
      <c r="E137" s="37">
        <v>5524.8833333333332</v>
      </c>
      <c r="F137" s="37">
        <v>5448.8166666666666</v>
      </c>
      <c r="G137" s="37">
        <v>5317.6333333333332</v>
      </c>
      <c r="H137" s="37">
        <v>5732.1333333333332</v>
      </c>
      <c r="I137" s="37">
        <v>5863.3166666666657</v>
      </c>
      <c r="J137" s="37">
        <v>5939.3833333333332</v>
      </c>
      <c r="K137" s="28">
        <v>5787.25</v>
      </c>
      <c r="L137" s="28">
        <v>5580</v>
      </c>
      <c r="M137" s="28">
        <v>4.0300700000000003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1757.35</v>
      </c>
      <c r="D138" s="37">
        <v>1769.45</v>
      </c>
      <c r="E138" s="37">
        <v>1738.9</v>
      </c>
      <c r="F138" s="37">
        <v>1720.45</v>
      </c>
      <c r="G138" s="37">
        <v>1689.9</v>
      </c>
      <c r="H138" s="37">
        <v>1787.9</v>
      </c>
      <c r="I138" s="37">
        <v>1818.4499999999998</v>
      </c>
      <c r="J138" s="37">
        <v>1836.9</v>
      </c>
      <c r="K138" s="28">
        <v>1800</v>
      </c>
      <c r="L138" s="28">
        <v>1751</v>
      </c>
      <c r="M138" s="28">
        <v>36.163550000000001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500.85</v>
      </c>
      <c r="D139" s="37">
        <v>506.58333333333331</v>
      </c>
      <c r="E139" s="37">
        <v>490.26666666666665</v>
      </c>
      <c r="F139" s="37">
        <v>479.68333333333334</v>
      </c>
      <c r="G139" s="37">
        <v>463.36666666666667</v>
      </c>
      <c r="H139" s="37">
        <v>517.16666666666663</v>
      </c>
      <c r="I139" s="37">
        <v>533.48333333333335</v>
      </c>
      <c r="J139" s="37">
        <v>544.06666666666661</v>
      </c>
      <c r="K139" s="28">
        <v>522.9</v>
      </c>
      <c r="L139" s="28">
        <v>496</v>
      </c>
      <c r="M139" s="28">
        <v>40.521979999999999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713.2</v>
      </c>
      <c r="D140" s="37">
        <v>722.06666666666661</v>
      </c>
      <c r="E140" s="37">
        <v>702.13333333333321</v>
      </c>
      <c r="F140" s="37">
        <v>691.06666666666661</v>
      </c>
      <c r="G140" s="37">
        <v>671.13333333333321</v>
      </c>
      <c r="H140" s="37">
        <v>733.13333333333321</v>
      </c>
      <c r="I140" s="37">
        <v>753.06666666666661</v>
      </c>
      <c r="J140" s="37">
        <v>764.13333333333321</v>
      </c>
      <c r="K140" s="28">
        <v>742</v>
      </c>
      <c r="L140" s="28">
        <v>711</v>
      </c>
      <c r="M140" s="28">
        <v>19.77871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63945.599999999999</v>
      </c>
      <c r="D141" s="37">
        <v>64265.200000000004</v>
      </c>
      <c r="E141" s="37">
        <v>62680.400000000009</v>
      </c>
      <c r="F141" s="37">
        <v>61415.200000000004</v>
      </c>
      <c r="G141" s="37">
        <v>59830.400000000009</v>
      </c>
      <c r="H141" s="37">
        <v>65530.400000000009</v>
      </c>
      <c r="I141" s="37">
        <v>67115.200000000012</v>
      </c>
      <c r="J141" s="37">
        <v>68380.400000000009</v>
      </c>
      <c r="K141" s="28">
        <v>65850</v>
      </c>
      <c r="L141" s="28">
        <v>63000</v>
      </c>
      <c r="M141" s="28">
        <v>0.43259999999999998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681.3</v>
      </c>
      <c r="D142" s="37">
        <v>700.26666666666677</v>
      </c>
      <c r="E142" s="37">
        <v>661.03333333333353</v>
      </c>
      <c r="F142" s="37">
        <v>640.76666666666677</v>
      </c>
      <c r="G142" s="37">
        <v>601.53333333333353</v>
      </c>
      <c r="H142" s="37">
        <v>720.53333333333353</v>
      </c>
      <c r="I142" s="37">
        <v>759.76666666666688</v>
      </c>
      <c r="J142" s="37">
        <v>780.03333333333353</v>
      </c>
      <c r="K142" s="28">
        <v>739.5</v>
      </c>
      <c r="L142" s="28">
        <v>680</v>
      </c>
      <c r="M142" s="28">
        <v>8.8739899999999992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140.75</v>
      </c>
      <c r="D143" s="37">
        <v>143.36666666666667</v>
      </c>
      <c r="E143" s="37">
        <v>136.38333333333335</v>
      </c>
      <c r="F143" s="37">
        <v>132.01666666666668</v>
      </c>
      <c r="G143" s="37">
        <v>125.03333333333336</v>
      </c>
      <c r="H143" s="37">
        <v>147.73333333333335</v>
      </c>
      <c r="I143" s="37">
        <v>154.7166666666667</v>
      </c>
      <c r="J143" s="37">
        <v>159.08333333333334</v>
      </c>
      <c r="K143" s="28">
        <v>150.35</v>
      </c>
      <c r="L143" s="28">
        <v>139</v>
      </c>
      <c r="M143" s="28">
        <v>108.30538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795.8</v>
      </c>
      <c r="D144" s="37">
        <v>806.06666666666661</v>
      </c>
      <c r="E144" s="37">
        <v>780.23333333333323</v>
      </c>
      <c r="F144" s="37">
        <v>764.66666666666663</v>
      </c>
      <c r="G144" s="37">
        <v>738.83333333333326</v>
      </c>
      <c r="H144" s="37">
        <v>821.63333333333321</v>
      </c>
      <c r="I144" s="37">
        <v>847.4666666666667</v>
      </c>
      <c r="J144" s="37">
        <v>863.03333333333319</v>
      </c>
      <c r="K144" s="28">
        <v>831.9</v>
      </c>
      <c r="L144" s="28">
        <v>790.5</v>
      </c>
      <c r="M144" s="28">
        <v>56.778979999999997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110.1</v>
      </c>
      <c r="D145" s="37">
        <v>112.14999999999999</v>
      </c>
      <c r="E145" s="37">
        <v>106.94999999999999</v>
      </c>
      <c r="F145" s="37">
        <v>103.8</v>
      </c>
      <c r="G145" s="37">
        <v>98.6</v>
      </c>
      <c r="H145" s="37">
        <v>115.29999999999998</v>
      </c>
      <c r="I145" s="37">
        <v>120.5</v>
      </c>
      <c r="J145" s="37">
        <v>123.64999999999998</v>
      </c>
      <c r="K145" s="28">
        <v>117.35</v>
      </c>
      <c r="L145" s="28">
        <v>109</v>
      </c>
      <c r="M145" s="28">
        <v>121.60004000000001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483.45</v>
      </c>
      <c r="D146" s="37">
        <v>485.3</v>
      </c>
      <c r="E146" s="37">
        <v>475.15000000000003</v>
      </c>
      <c r="F146" s="37">
        <v>466.85</v>
      </c>
      <c r="G146" s="37">
        <v>456.70000000000005</v>
      </c>
      <c r="H146" s="37">
        <v>493.6</v>
      </c>
      <c r="I146" s="37">
        <v>503.75</v>
      </c>
      <c r="J146" s="37">
        <v>512.04999999999995</v>
      </c>
      <c r="K146" s="28">
        <v>495.45</v>
      </c>
      <c r="L146" s="28">
        <v>477</v>
      </c>
      <c r="M146" s="28">
        <v>32.2988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8210.15</v>
      </c>
      <c r="D147" s="37">
        <v>8317.4666666666672</v>
      </c>
      <c r="E147" s="37">
        <v>8047.6833333333343</v>
      </c>
      <c r="F147" s="37">
        <v>7885.2166666666672</v>
      </c>
      <c r="G147" s="37">
        <v>7615.4333333333343</v>
      </c>
      <c r="H147" s="37">
        <v>8479.9333333333343</v>
      </c>
      <c r="I147" s="37">
        <v>8749.7166666666672</v>
      </c>
      <c r="J147" s="37">
        <v>8912.1833333333343</v>
      </c>
      <c r="K147" s="28">
        <v>8587.25</v>
      </c>
      <c r="L147" s="28">
        <v>8155</v>
      </c>
      <c r="M147" s="28">
        <v>9.4735099999999992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809.75</v>
      </c>
      <c r="D148" s="37">
        <v>809.93333333333339</v>
      </c>
      <c r="E148" s="37">
        <v>801.81666666666683</v>
      </c>
      <c r="F148" s="37">
        <v>793.88333333333344</v>
      </c>
      <c r="G148" s="37">
        <v>785.76666666666688</v>
      </c>
      <c r="H148" s="37">
        <v>817.86666666666679</v>
      </c>
      <c r="I148" s="37">
        <v>825.98333333333335</v>
      </c>
      <c r="J148" s="37">
        <v>833.91666666666674</v>
      </c>
      <c r="K148" s="28">
        <v>818.05</v>
      </c>
      <c r="L148" s="28">
        <v>802</v>
      </c>
      <c r="M148" s="28">
        <v>9.1558299999999999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3565.9</v>
      </c>
      <c r="D149" s="37">
        <v>3604.5499999999997</v>
      </c>
      <c r="E149" s="37">
        <v>3503.4499999999994</v>
      </c>
      <c r="F149" s="37">
        <v>3440.9999999999995</v>
      </c>
      <c r="G149" s="37">
        <v>3339.8999999999992</v>
      </c>
      <c r="H149" s="37">
        <v>3666.9999999999995</v>
      </c>
      <c r="I149" s="37">
        <v>3768.1</v>
      </c>
      <c r="J149" s="37">
        <v>3830.5499999999997</v>
      </c>
      <c r="K149" s="28">
        <v>3705.65</v>
      </c>
      <c r="L149" s="28">
        <v>3542.1</v>
      </c>
      <c r="M149" s="28">
        <v>10.364739999999999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2951.95</v>
      </c>
      <c r="D150" s="37">
        <v>2981.9666666666667</v>
      </c>
      <c r="E150" s="37">
        <v>2899.9833333333336</v>
      </c>
      <c r="F150" s="37">
        <v>2848.0166666666669</v>
      </c>
      <c r="G150" s="37">
        <v>2766.0333333333338</v>
      </c>
      <c r="H150" s="37">
        <v>3033.9333333333334</v>
      </c>
      <c r="I150" s="37">
        <v>3115.9166666666661</v>
      </c>
      <c r="J150" s="37">
        <v>3167.8833333333332</v>
      </c>
      <c r="K150" s="28">
        <v>3063.95</v>
      </c>
      <c r="L150" s="28">
        <v>2930</v>
      </c>
      <c r="M150" s="28">
        <v>4.3259699999999999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1315.05</v>
      </c>
      <c r="D151" s="37">
        <v>1317.4</v>
      </c>
      <c r="E151" s="37">
        <v>1288.8000000000002</v>
      </c>
      <c r="F151" s="37">
        <v>1262.5500000000002</v>
      </c>
      <c r="G151" s="37">
        <v>1233.9500000000003</v>
      </c>
      <c r="H151" s="37">
        <v>1343.65</v>
      </c>
      <c r="I151" s="37">
        <v>1372.25</v>
      </c>
      <c r="J151" s="37">
        <v>1398.5</v>
      </c>
      <c r="K151" s="28">
        <v>1346</v>
      </c>
      <c r="L151" s="28">
        <v>1291.1500000000001</v>
      </c>
      <c r="M151" s="28">
        <v>15.66179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763.65</v>
      </c>
      <c r="D152" s="37">
        <v>774.85</v>
      </c>
      <c r="E152" s="37">
        <v>740.7</v>
      </c>
      <c r="F152" s="37">
        <v>717.75</v>
      </c>
      <c r="G152" s="37">
        <v>683.6</v>
      </c>
      <c r="H152" s="37">
        <v>797.80000000000007</v>
      </c>
      <c r="I152" s="37">
        <v>831.94999999999993</v>
      </c>
      <c r="J152" s="37">
        <v>854.90000000000009</v>
      </c>
      <c r="K152" s="28">
        <v>809</v>
      </c>
      <c r="L152" s="28">
        <v>751.9</v>
      </c>
      <c r="M152" s="28">
        <v>5.6704600000000003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134.44999999999999</v>
      </c>
      <c r="D153" s="37">
        <v>136.25</v>
      </c>
      <c r="E153" s="37">
        <v>132</v>
      </c>
      <c r="F153" s="37">
        <v>129.55000000000001</v>
      </c>
      <c r="G153" s="37">
        <v>125.30000000000001</v>
      </c>
      <c r="H153" s="37">
        <v>138.69999999999999</v>
      </c>
      <c r="I153" s="37">
        <v>142.94999999999999</v>
      </c>
      <c r="J153" s="37">
        <v>145.39999999999998</v>
      </c>
      <c r="K153" s="28">
        <v>140.5</v>
      </c>
      <c r="L153" s="28">
        <v>133.80000000000001</v>
      </c>
      <c r="M153" s="28">
        <v>122.59007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124.4</v>
      </c>
      <c r="D154" s="37">
        <v>125.68333333333334</v>
      </c>
      <c r="E154" s="37">
        <v>122.36666666666667</v>
      </c>
      <c r="F154" s="37">
        <v>120.33333333333334</v>
      </c>
      <c r="G154" s="37">
        <v>117.01666666666668</v>
      </c>
      <c r="H154" s="37">
        <v>127.71666666666667</v>
      </c>
      <c r="I154" s="37">
        <v>131.03333333333333</v>
      </c>
      <c r="J154" s="37">
        <v>133.06666666666666</v>
      </c>
      <c r="K154" s="28">
        <v>129</v>
      </c>
      <c r="L154" s="28">
        <v>123.65</v>
      </c>
      <c r="M154" s="28">
        <v>180.45778999999999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112.05</v>
      </c>
      <c r="D155" s="37">
        <v>113.61666666666667</v>
      </c>
      <c r="E155" s="37">
        <v>108.93333333333335</v>
      </c>
      <c r="F155" s="37">
        <v>105.81666666666668</v>
      </c>
      <c r="G155" s="37">
        <v>101.13333333333335</v>
      </c>
      <c r="H155" s="37">
        <v>116.73333333333335</v>
      </c>
      <c r="I155" s="37">
        <v>121.41666666666669</v>
      </c>
      <c r="J155" s="37">
        <v>124.53333333333335</v>
      </c>
      <c r="K155" s="28">
        <v>118.3</v>
      </c>
      <c r="L155" s="28">
        <v>110.5</v>
      </c>
      <c r="M155" s="28">
        <v>511.06078000000002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3679.3</v>
      </c>
      <c r="D156" s="37">
        <v>3700.9</v>
      </c>
      <c r="E156" s="37">
        <v>3609.9</v>
      </c>
      <c r="F156" s="37">
        <v>3540.5</v>
      </c>
      <c r="G156" s="37">
        <v>3449.5</v>
      </c>
      <c r="H156" s="37">
        <v>3770.3</v>
      </c>
      <c r="I156" s="37">
        <v>3861.3</v>
      </c>
      <c r="J156" s="37">
        <v>3930.7000000000003</v>
      </c>
      <c r="K156" s="28">
        <v>3791.9</v>
      </c>
      <c r="L156" s="28">
        <v>3631.5</v>
      </c>
      <c r="M156" s="28">
        <v>2.2392400000000001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17744.75</v>
      </c>
      <c r="D157" s="37">
        <v>17757.816666666666</v>
      </c>
      <c r="E157" s="37">
        <v>17546.933333333331</v>
      </c>
      <c r="F157" s="37">
        <v>17349.116666666665</v>
      </c>
      <c r="G157" s="37">
        <v>17138.23333333333</v>
      </c>
      <c r="H157" s="37">
        <v>17955.633333333331</v>
      </c>
      <c r="I157" s="37">
        <v>18166.516666666663</v>
      </c>
      <c r="J157" s="37">
        <v>18364.333333333332</v>
      </c>
      <c r="K157" s="28">
        <v>17968.7</v>
      </c>
      <c r="L157" s="28">
        <v>17560</v>
      </c>
      <c r="M157" s="28">
        <v>1.1210500000000001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310.35000000000002</v>
      </c>
      <c r="D158" s="37">
        <v>309.26666666666665</v>
      </c>
      <c r="E158" s="37">
        <v>301.0333333333333</v>
      </c>
      <c r="F158" s="37">
        <v>291.71666666666664</v>
      </c>
      <c r="G158" s="37">
        <v>283.48333333333329</v>
      </c>
      <c r="H158" s="37">
        <v>318.58333333333331</v>
      </c>
      <c r="I158" s="37">
        <v>326.81666666666666</v>
      </c>
      <c r="J158" s="37">
        <v>336.13333333333333</v>
      </c>
      <c r="K158" s="28">
        <v>317.5</v>
      </c>
      <c r="L158" s="28">
        <v>299.95</v>
      </c>
      <c r="M158" s="28">
        <v>13.923690000000001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858.55</v>
      </c>
      <c r="D159" s="37">
        <v>871.6</v>
      </c>
      <c r="E159" s="37">
        <v>828.45</v>
      </c>
      <c r="F159" s="37">
        <v>798.35</v>
      </c>
      <c r="G159" s="37">
        <v>755.2</v>
      </c>
      <c r="H159" s="37">
        <v>901.7</v>
      </c>
      <c r="I159" s="37">
        <v>944.84999999999991</v>
      </c>
      <c r="J159" s="37">
        <v>974.95</v>
      </c>
      <c r="K159" s="28">
        <v>914.75</v>
      </c>
      <c r="L159" s="28">
        <v>841.5</v>
      </c>
      <c r="M159" s="28">
        <v>11.240769999999999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156.65</v>
      </c>
      <c r="D160" s="37">
        <v>158.35</v>
      </c>
      <c r="E160" s="37">
        <v>154.29999999999998</v>
      </c>
      <c r="F160" s="37">
        <v>151.94999999999999</v>
      </c>
      <c r="G160" s="37">
        <v>147.89999999999998</v>
      </c>
      <c r="H160" s="37">
        <v>160.69999999999999</v>
      </c>
      <c r="I160" s="37">
        <v>164.75</v>
      </c>
      <c r="J160" s="37">
        <v>167.1</v>
      </c>
      <c r="K160" s="28">
        <v>162.4</v>
      </c>
      <c r="L160" s="28">
        <v>156</v>
      </c>
      <c r="M160" s="28">
        <v>287.66189000000003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218.75</v>
      </c>
      <c r="D161" s="37">
        <v>220.18333333333331</v>
      </c>
      <c r="E161" s="37">
        <v>213.96666666666661</v>
      </c>
      <c r="F161" s="37">
        <v>209.18333333333331</v>
      </c>
      <c r="G161" s="37">
        <v>202.96666666666661</v>
      </c>
      <c r="H161" s="37">
        <v>224.96666666666661</v>
      </c>
      <c r="I161" s="37">
        <v>231.18333333333331</v>
      </c>
      <c r="J161" s="37">
        <v>235.96666666666661</v>
      </c>
      <c r="K161" s="28">
        <v>226.4</v>
      </c>
      <c r="L161" s="28">
        <v>215.4</v>
      </c>
      <c r="M161" s="28">
        <v>36.051299999999998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2391.25</v>
      </c>
      <c r="D162" s="37">
        <v>2418.4166666666665</v>
      </c>
      <c r="E162" s="37">
        <v>2348.8833333333332</v>
      </c>
      <c r="F162" s="37">
        <v>2306.5166666666669</v>
      </c>
      <c r="G162" s="37">
        <v>2236.9833333333336</v>
      </c>
      <c r="H162" s="37">
        <v>2460.7833333333328</v>
      </c>
      <c r="I162" s="37">
        <v>2530.3166666666666</v>
      </c>
      <c r="J162" s="37">
        <v>2572.6833333333325</v>
      </c>
      <c r="K162" s="28">
        <v>2487.9499999999998</v>
      </c>
      <c r="L162" s="28">
        <v>2376.0500000000002</v>
      </c>
      <c r="M162" s="28">
        <v>2.7764000000000002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40196.699999999997</v>
      </c>
      <c r="D163" s="37">
        <v>40311.716666666667</v>
      </c>
      <c r="E163" s="37">
        <v>39639.983333333337</v>
      </c>
      <c r="F163" s="37">
        <v>39083.26666666667</v>
      </c>
      <c r="G163" s="37">
        <v>38411.53333333334</v>
      </c>
      <c r="H163" s="37">
        <v>40868.433333333334</v>
      </c>
      <c r="I163" s="37">
        <v>41540.166666666657</v>
      </c>
      <c r="J163" s="37">
        <v>42096.883333333331</v>
      </c>
      <c r="K163" s="28">
        <v>40983.449999999997</v>
      </c>
      <c r="L163" s="28">
        <v>39755</v>
      </c>
      <c r="M163" s="28">
        <v>0.29126000000000002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190.95</v>
      </c>
      <c r="D164" s="37">
        <v>194.73333333333335</v>
      </c>
      <c r="E164" s="37">
        <v>186.4666666666667</v>
      </c>
      <c r="F164" s="37">
        <v>181.98333333333335</v>
      </c>
      <c r="G164" s="37">
        <v>173.7166666666667</v>
      </c>
      <c r="H164" s="37">
        <v>199.2166666666667</v>
      </c>
      <c r="I164" s="37">
        <v>207.48333333333335</v>
      </c>
      <c r="J164" s="37">
        <v>211.9666666666667</v>
      </c>
      <c r="K164" s="28">
        <v>203</v>
      </c>
      <c r="L164" s="28">
        <v>190.25</v>
      </c>
      <c r="M164" s="28">
        <v>35.184730000000002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4224.7</v>
      </c>
      <c r="D165" s="37">
        <v>4220.3166666666666</v>
      </c>
      <c r="E165" s="37">
        <v>4184.3833333333332</v>
      </c>
      <c r="F165" s="37">
        <v>4144.0666666666666</v>
      </c>
      <c r="G165" s="37">
        <v>4108.1333333333332</v>
      </c>
      <c r="H165" s="37">
        <v>4260.6333333333332</v>
      </c>
      <c r="I165" s="37">
        <v>4296.5666666666657</v>
      </c>
      <c r="J165" s="37">
        <v>4336.8833333333332</v>
      </c>
      <c r="K165" s="28">
        <v>4256.25</v>
      </c>
      <c r="L165" s="28">
        <v>4180</v>
      </c>
      <c r="M165" s="28">
        <v>0.62741000000000002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2310.75</v>
      </c>
      <c r="D166" s="37">
        <v>2327.5833333333335</v>
      </c>
      <c r="E166" s="37">
        <v>2274.166666666667</v>
      </c>
      <c r="F166" s="37">
        <v>2237.5833333333335</v>
      </c>
      <c r="G166" s="37">
        <v>2184.166666666667</v>
      </c>
      <c r="H166" s="37">
        <v>2364.166666666667</v>
      </c>
      <c r="I166" s="37">
        <v>2417.5833333333339</v>
      </c>
      <c r="J166" s="37">
        <v>2454.166666666667</v>
      </c>
      <c r="K166" s="28">
        <v>2381</v>
      </c>
      <c r="L166" s="28">
        <v>2291</v>
      </c>
      <c r="M166" s="28">
        <v>7.9591099999999999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1948.75</v>
      </c>
      <c r="D167" s="37">
        <v>1979.5833333333333</v>
      </c>
      <c r="E167" s="37">
        <v>1901.1666666666665</v>
      </c>
      <c r="F167" s="37">
        <v>1853.5833333333333</v>
      </c>
      <c r="G167" s="37">
        <v>1775.1666666666665</v>
      </c>
      <c r="H167" s="37">
        <v>2027.1666666666665</v>
      </c>
      <c r="I167" s="37">
        <v>2105.583333333333</v>
      </c>
      <c r="J167" s="37">
        <v>2153.1666666666665</v>
      </c>
      <c r="K167" s="28">
        <v>2058</v>
      </c>
      <c r="L167" s="28">
        <v>1932</v>
      </c>
      <c r="M167" s="28">
        <v>10.01671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2282.65</v>
      </c>
      <c r="D168" s="37">
        <v>2301.3833333333332</v>
      </c>
      <c r="E168" s="37">
        <v>2243.8666666666663</v>
      </c>
      <c r="F168" s="37">
        <v>2205.083333333333</v>
      </c>
      <c r="G168" s="37">
        <v>2147.5666666666662</v>
      </c>
      <c r="H168" s="37">
        <v>2340.1666666666665</v>
      </c>
      <c r="I168" s="37">
        <v>2397.6833333333329</v>
      </c>
      <c r="J168" s="37">
        <v>2436.4666666666667</v>
      </c>
      <c r="K168" s="28">
        <v>2358.9</v>
      </c>
      <c r="L168" s="28">
        <v>2262.6</v>
      </c>
      <c r="M168" s="28">
        <v>4.1146000000000003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111.55</v>
      </c>
      <c r="D169" s="37">
        <v>113.2</v>
      </c>
      <c r="E169" s="37">
        <v>109.45</v>
      </c>
      <c r="F169" s="37">
        <v>107.35</v>
      </c>
      <c r="G169" s="37">
        <v>103.6</v>
      </c>
      <c r="H169" s="37">
        <v>115.30000000000001</v>
      </c>
      <c r="I169" s="37">
        <v>119.05000000000001</v>
      </c>
      <c r="J169" s="37">
        <v>121.15000000000002</v>
      </c>
      <c r="K169" s="28">
        <v>116.95</v>
      </c>
      <c r="L169" s="28">
        <v>111.1</v>
      </c>
      <c r="M169" s="28">
        <v>114.57862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191.1</v>
      </c>
      <c r="D170" s="37">
        <v>192.33333333333334</v>
      </c>
      <c r="E170" s="37">
        <v>188.66666666666669</v>
      </c>
      <c r="F170" s="37">
        <v>186.23333333333335</v>
      </c>
      <c r="G170" s="37">
        <v>182.56666666666669</v>
      </c>
      <c r="H170" s="37">
        <v>194.76666666666668</v>
      </c>
      <c r="I170" s="37">
        <v>198.43333333333337</v>
      </c>
      <c r="J170" s="37">
        <v>200.86666666666667</v>
      </c>
      <c r="K170" s="28">
        <v>196</v>
      </c>
      <c r="L170" s="28">
        <v>189.9</v>
      </c>
      <c r="M170" s="28">
        <v>98.587779999999995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433.45</v>
      </c>
      <c r="D171" s="37">
        <v>435.18333333333334</v>
      </c>
      <c r="E171" s="37">
        <v>426.26666666666665</v>
      </c>
      <c r="F171" s="37">
        <v>419.08333333333331</v>
      </c>
      <c r="G171" s="37">
        <v>410.16666666666663</v>
      </c>
      <c r="H171" s="37">
        <v>442.36666666666667</v>
      </c>
      <c r="I171" s="37">
        <v>451.2833333333333</v>
      </c>
      <c r="J171" s="37">
        <v>458.4666666666667</v>
      </c>
      <c r="K171" s="28">
        <v>444.1</v>
      </c>
      <c r="L171" s="28">
        <v>428</v>
      </c>
      <c r="M171" s="28">
        <v>16.87387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15013.75</v>
      </c>
      <c r="D172" s="37">
        <v>15047.25</v>
      </c>
      <c r="E172" s="37">
        <v>14786.55</v>
      </c>
      <c r="F172" s="37">
        <v>14559.349999999999</v>
      </c>
      <c r="G172" s="37">
        <v>14298.649999999998</v>
      </c>
      <c r="H172" s="37">
        <v>15274.45</v>
      </c>
      <c r="I172" s="37">
        <v>15535.150000000001</v>
      </c>
      <c r="J172" s="37">
        <v>15762.350000000002</v>
      </c>
      <c r="K172" s="28">
        <v>15307.95</v>
      </c>
      <c r="L172" s="28">
        <v>14820.05</v>
      </c>
      <c r="M172" s="28">
        <v>0.25395000000000001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32</v>
      </c>
      <c r="D173" s="37">
        <v>33.383333333333333</v>
      </c>
      <c r="E173" s="37">
        <v>30.366666666666667</v>
      </c>
      <c r="F173" s="37">
        <v>28.733333333333334</v>
      </c>
      <c r="G173" s="37">
        <v>25.716666666666669</v>
      </c>
      <c r="H173" s="37">
        <v>35.016666666666666</v>
      </c>
      <c r="I173" s="37">
        <v>38.033333333333331</v>
      </c>
      <c r="J173" s="37">
        <v>39.666666666666664</v>
      </c>
      <c r="K173" s="28">
        <v>36.4</v>
      </c>
      <c r="L173" s="28">
        <v>31.75</v>
      </c>
      <c r="M173" s="28">
        <v>1899.80575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122.3</v>
      </c>
      <c r="D174" s="37">
        <v>126.48333333333335</v>
      </c>
      <c r="E174" s="37">
        <v>116.9666666666667</v>
      </c>
      <c r="F174" s="37">
        <v>111.63333333333335</v>
      </c>
      <c r="G174" s="37">
        <v>102.1166666666667</v>
      </c>
      <c r="H174" s="37">
        <v>131.81666666666669</v>
      </c>
      <c r="I174" s="37">
        <v>141.33333333333334</v>
      </c>
      <c r="J174" s="37">
        <v>146.66666666666669</v>
      </c>
      <c r="K174" s="28">
        <v>136</v>
      </c>
      <c r="L174" s="28">
        <v>121.15</v>
      </c>
      <c r="M174" s="28">
        <v>256.12799999999999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117</v>
      </c>
      <c r="D175" s="37">
        <v>118.81666666666666</v>
      </c>
      <c r="E175" s="37">
        <v>114.78333333333333</v>
      </c>
      <c r="F175" s="37">
        <v>112.56666666666666</v>
      </c>
      <c r="G175" s="37">
        <v>108.53333333333333</v>
      </c>
      <c r="H175" s="37">
        <v>121.03333333333333</v>
      </c>
      <c r="I175" s="37">
        <v>125.06666666666666</v>
      </c>
      <c r="J175" s="37">
        <v>127.28333333333333</v>
      </c>
      <c r="K175" s="28">
        <v>122.85</v>
      </c>
      <c r="L175" s="28">
        <v>116.6</v>
      </c>
      <c r="M175" s="28">
        <v>67.026129999999995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2255.75</v>
      </c>
      <c r="D176" s="37">
        <v>2279.6833333333329</v>
      </c>
      <c r="E176" s="37">
        <v>2219.4666666666658</v>
      </c>
      <c r="F176" s="37">
        <v>2183.1833333333329</v>
      </c>
      <c r="G176" s="37">
        <v>2122.9666666666658</v>
      </c>
      <c r="H176" s="37">
        <v>2315.9666666666658</v>
      </c>
      <c r="I176" s="37">
        <v>2376.1833333333329</v>
      </c>
      <c r="J176" s="37">
        <v>2412.4666666666658</v>
      </c>
      <c r="K176" s="28">
        <v>2339.9</v>
      </c>
      <c r="L176" s="28">
        <v>2243.4</v>
      </c>
      <c r="M176" s="28">
        <v>114.66725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753.75</v>
      </c>
      <c r="D177" s="37">
        <v>762.58333333333337</v>
      </c>
      <c r="E177" s="37">
        <v>741.16666666666674</v>
      </c>
      <c r="F177" s="37">
        <v>728.58333333333337</v>
      </c>
      <c r="G177" s="37">
        <v>707.16666666666674</v>
      </c>
      <c r="H177" s="37">
        <v>775.16666666666674</v>
      </c>
      <c r="I177" s="37">
        <v>796.58333333333348</v>
      </c>
      <c r="J177" s="37">
        <v>809.16666666666674</v>
      </c>
      <c r="K177" s="28">
        <v>784</v>
      </c>
      <c r="L177" s="28">
        <v>750</v>
      </c>
      <c r="M177" s="28">
        <v>23.010660000000001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1054.2</v>
      </c>
      <c r="D178" s="37">
        <v>1062.1333333333332</v>
      </c>
      <c r="E178" s="37">
        <v>1032.7666666666664</v>
      </c>
      <c r="F178" s="37">
        <v>1011.3333333333333</v>
      </c>
      <c r="G178" s="37">
        <v>981.96666666666647</v>
      </c>
      <c r="H178" s="37">
        <v>1083.5666666666664</v>
      </c>
      <c r="I178" s="37">
        <v>1112.9333333333332</v>
      </c>
      <c r="J178" s="37">
        <v>1134.3666666666663</v>
      </c>
      <c r="K178" s="28">
        <v>1091.5</v>
      </c>
      <c r="L178" s="28">
        <v>1040.7</v>
      </c>
      <c r="M178" s="28">
        <v>20.88599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2271.4</v>
      </c>
      <c r="D179" s="37">
        <v>2300.35</v>
      </c>
      <c r="E179" s="37">
        <v>2230.2999999999997</v>
      </c>
      <c r="F179" s="37">
        <v>2189.1999999999998</v>
      </c>
      <c r="G179" s="37">
        <v>2119.1499999999996</v>
      </c>
      <c r="H179" s="37">
        <v>2341.4499999999998</v>
      </c>
      <c r="I179" s="37">
        <v>2411.5</v>
      </c>
      <c r="J179" s="37">
        <v>2452.6</v>
      </c>
      <c r="K179" s="28">
        <v>2370.4</v>
      </c>
      <c r="L179" s="28">
        <v>2259.25</v>
      </c>
      <c r="M179" s="28">
        <v>7.3639299999999999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7171.1</v>
      </c>
      <c r="D180" s="37">
        <v>7230.3666666666659</v>
      </c>
      <c r="E180" s="37">
        <v>7085.7333333333318</v>
      </c>
      <c r="F180" s="37">
        <v>7000.3666666666659</v>
      </c>
      <c r="G180" s="37">
        <v>6855.7333333333318</v>
      </c>
      <c r="H180" s="37">
        <v>7315.7333333333318</v>
      </c>
      <c r="I180" s="37">
        <v>7460.366666666665</v>
      </c>
      <c r="J180" s="37">
        <v>7545.7333333333318</v>
      </c>
      <c r="K180" s="28">
        <v>7375</v>
      </c>
      <c r="L180" s="28">
        <v>7145</v>
      </c>
      <c r="M180" s="28">
        <v>0.43551000000000001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23152.25</v>
      </c>
      <c r="D181" s="37">
        <v>23404.483333333334</v>
      </c>
      <c r="E181" s="37">
        <v>22579.766666666666</v>
      </c>
      <c r="F181" s="37">
        <v>22007.283333333333</v>
      </c>
      <c r="G181" s="37">
        <v>21182.566666666666</v>
      </c>
      <c r="H181" s="37">
        <v>23976.966666666667</v>
      </c>
      <c r="I181" s="37">
        <v>24801.683333333334</v>
      </c>
      <c r="J181" s="37">
        <v>25374.166666666668</v>
      </c>
      <c r="K181" s="28">
        <v>24229.200000000001</v>
      </c>
      <c r="L181" s="28">
        <v>22832</v>
      </c>
      <c r="M181" s="28">
        <v>0.93755999999999995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1068.5999999999999</v>
      </c>
      <c r="D182" s="37">
        <v>1094.3500000000001</v>
      </c>
      <c r="E182" s="37">
        <v>1034.2500000000002</v>
      </c>
      <c r="F182" s="37">
        <v>999.90000000000009</v>
      </c>
      <c r="G182" s="37">
        <v>939.80000000000018</v>
      </c>
      <c r="H182" s="37">
        <v>1128.7000000000003</v>
      </c>
      <c r="I182" s="37">
        <v>1188.8000000000002</v>
      </c>
      <c r="J182" s="37">
        <v>1223.1500000000003</v>
      </c>
      <c r="K182" s="28">
        <v>1154.45</v>
      </c>
      <c r="L182" s="28">
        <v>1060</v>
      </c>
      <c r="M182" s="28">
        <v>15.05101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2285.6999999999998</v>
      </c>
      <c r="D183" s="37">
        <v>2305.8833333333332</v>
      </c>
      <c r="E183" s="37">
        <v>2251.5166666666664</v>
      </c>
      <c r="F183" s="37">
        <v>2217.333333333333</v>
      </c>
      <c r="G183" s="37">
        <v>2162.9666666666662</v>
      </c>
      <c r="H183" s="37">
        <v>2340.0666666666666</v>
      </c>
      <c r="I183" s="37">
        <v>2394.4333333333334</v>
      </c>
      <c r="J183" s="37">
        <v>2428.6166666666668</v>
      </c>
      <c r="K183" s="28">
        <v>2360.25</v>
      </c>
      <c r="L183" s="28">
        <v>2271.6999999999998</v>
      </c>
      <c r="M183" s="28">
        <v>2.7871000000000001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472.65</v>
      </c>
      <c r="D184" s="37">
        <v>476.2</v>
      </c>
      <c r="E184" s="37">
        <v>464.45</v>
      </c>
      <c r="F184" s="37">
        <v>456.25</v>
      </c>
      <c r="G184" s="37">
        <v>444.5</v>
      </c>
      <c r="H184" s="37">
        <v>484.4</v>
      </c>
      <c r="I184" s="37">
        <v>496.15</v>
      </c>
      <c r="J184" s="37">
        <v>504.34999999999997</v>
      </c>
      <c r="K184" s="28">
        <v>487.95</v>
      </c>
      <c r="L184" s="28">
        <v>468</v>
      </c>
      <c r="M184" s="28">
        <v>323.56036999999998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85</v>
      </c>
      <c r="D185" s="37">
        <v>87.09999999999998</v>
      </c>
      <c r="E185" s="37">
        <v>82.249999999999957</v>
      </c>
      <c r="F185" s="37">
        <v>79.499999999999972</v>
      </c>
      <c r="G185" s="37">
        <v>74.649999999999949</v>
      </c>
      <c r="H185" s="37">
        <v>89.849999999999966</v>
      </c>
      <c r="I185" s="37">
        <v>94.699999999999989</v>
      </c>
      <c r="J185" s="37">
        <v>97.449999999999974</v>
      </c>
      <c r="K185" s="28">
        <v>91.95</v>
      </c>
      <c r="L185" s="28">
        <v>84.35</v>
      </c>
      <c r="M185" s="28">
        <v>717.04145000000005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818.25</v>
      </c>
      <c r="D186" s="37">
        <v>823.4</v>
      </c>
      <c r="E186" s="37">
        <v>809.84999999999991</v>
      </c>
      <c r="F186" s="37">
        <v>801.44999999999993</v>
      </c>
      <c r="G186" s="37">
        <v>787.89999999999986</v>
      </c>
      <c r="H186" s="37">
        <v>831.8</v>
      </c>
      <c r="I186" s="37">
        <v>845.34999999999991</v>
      </c>
      <c r="J186" s="37">
        <v>853.75</v>
      </c>
      <c r="K186" s="28">
        <v>836.95</v>
      </c>
      <c r="L186" s="28">
        <v>815</v>
      </c>
      <c r="M186" s="28">
        <v>36.79222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427.2</v>
      </c>
      <c r="D187" s="37">
        <v>436.46666666666664</v>
      </c>
      <c r="E187" s="37">
        <v>416.0333333333333</v>
      </c>
      <c r="F187" s="37">
        <v>404.86666666666667</v>
      </c>
      <c r="G187" s="37">
        <v>384.43333333333334</v>
      </c>
      <c r="H187" s="37">
        <v>447.63333333333327</v>
      </c>
      <c r="I187" s="37">
        <v>468.06666666666655</v>
      </c>
      <c r="J187" s="37">
        <v>479.23333333333323</v>
      </c>
      <c r="K187" s="28">
        <v>456.9</v>
      </c>
      <c r="L187" s="28">
        <v>425.3</v>
      </c>
      <c r="M187" s="28">
        <v>17.014189999999999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530</v>
      </c>
      <c r="D188" s="37">
        <v>531.80000000000007</v>
      </c>
      <c r="E188" s="37">
        <v>519.60000000000014</v>
      </c>
      <c r="F188" s="37">
        <v>509.20000000000005</v>
      </c>
      <c r="G188" s="37">
        <v>497.00000000000011</v>
      </c>
      <c r="H188" s="37">
        <v>542.20000000000016</v>
      </c>
      <c r="I188" s="37">
        <v>554.4000000000002</v>
      </c>
      <c r="J188" s="37">
        <v>564.80000000000018</v>
      </c>
      <c r="K188" s="28">
        <v>544</v>
      </c>
      <c r="L188" s="28">
        <v>521.4</v>
      </c>
      <c r="M188" s="28">
        <v>5.0914400000000004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619.1</v>
      </c>
      <c r="D189" s="37">
        <v>626.61666666666667</v>
      </c>
      <c r="E189" s="37">
        <v>608.2833333333333</v>
      </c>
      <c r="F189" s="37">
        <v>597.46666666666658</v>
      </c>
      <c r="G189" s="37">
        <v>579.13333333333321</v>
      </c>
      <c r="H189" s="37">
        <v>637.43333333333339</v>
      </c>
      <c r="I189" s="37">
        <v>655.76666666666665</v>
      </c>
      <c r="J189" s="37">
        <v>666.58333333333348</v>
      </c>
      <c r="K189" s="28">
        <v>644.95000000000005</v>
      </c>
      <c r="L189" s="28">
        <v>615.79999999999995</v>
      </c>
      <c r="M189" s="28">
        <v>21.155539999999998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785.6</v>
      </c>
      <c r="D190" s="37">
        <v>804.44999999999993</v>
      </c>
      <c r="E190" s="37">
        <v>762.14999999999986</v>
      </c>
      <c r="F190" s="37">
        <v>738.69999999999993</v>
      </c>
      <c r="G190" s="37">
        <v>696.39999999999986</v>
      </c>
      <c r="H190" s="37">
        <v>827.89999999999986</v>
      </c>
      <c r="I190" s="37">
        <v>870.19999999999982</v>
      </c>
      <c r="J190" s="37">
        <v>893.64999999999986</v>
      </c>
      <c r="K190" s="28">
        <v>846.75</v>
      </c>
      <c r="L190" s="28">
        <v>781</v>
      </c>
      <c r="M190" s="28">
        <v>28.338789999999999</v>
      </c>
      <c r="N190" s="1"/>
      <c r="O190" s="1"/>
    </row>
    <row r="191" spans="1:15" ht="12.75" customHeight="1">
      <c r="A191" s="53">
        <v>182</v>
      </c>
      <c r="B191" s="28" t="s">
        <v>533</v>
      </c>
      <c r="C191" s="28">
        <v>1134.8</v>
      </c>
      <c r="D191" s="37">
        <v>1151.2666666666667</v>
      </c>
      <c r="E191" s="37">
        <v>1110.2333333333333</v>
      </c>
      <c r="F191" s="37">
        <v>1085.6666666666667</v>
      </c>
      <c r="G191" s="37">
        <v>1044.6333333333334</v>
      </c>
      <c r="H191" s="37">
        <v>1175.8333333333333</v>
      </c>
      <c r="I191" s="37">
        <v>1216.8666666666666</v>
      </c>
      <c r="J191" s="37">
        <v>1241.4333333333332</v>
      </c>
      <c r="K191" s="28">
        <v>1192.3</v>
      </c>
      <c r="L191" s="28">
        <v>1126.7</v>
      </c>
      <c r="M191" s="28">
        <v>6.9932999999999996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3401.65</v>
      </c>
      <c r="D192" s="37">
        <v>3425.5333333333333</v>
      </c>
      <c r="E192" s="37">
        <v>3367.2166666666667</v>
      </c>
      <c r="F192" s="37">
        <v>3332.7833333333333</v>
      </c>
      <c r="G192" s="37">
        <v>3274.4666666666667</v>
      </c>
      <c r="H192" s="37">
        <v>3459.9666666666667</v>
      </c>
      <c r="I192" s="37">
        <v>3518.2833333333333</v>
      </c>
      <c r="J192" s="37">
        <v>3552.7166666666667</v>
      </c>
      <c r="K192" s="28">
        <v>3483.85</v>
      </c>
      <c r="L192" s="28">
        <v>3391.1</v>
      </c>
      <c r="M192" s="28">
        <v>50.391359999999999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677.7</v>
      </c>
      <c r="D193" s="37">
        <v>688.76666666666677</v>
      </c>
      <c r="E193" s="37">
        <v>662.98333333333358</v>
      </c>
      <c r="F193" s="37">
        <v>648.26666666666677</v>
      </c>
      <c r="G193" s="37">
        <v>622.48333333333358</v>
      </c>
      <c r="H193" s="37">
        <v>703.48333333333358</v>
      </c>
      <c r="I193" s="37">
        <v>729.26666666666665</v>
      </c>
      <c r="J193" s="37">
        <v>743.98333333333358</v>
      </c>
      <c r="K193" s="28">
        <v>714.55</v>
      </c>
      <c r="L193" s="28">
        <v>674.05</v>
      </c>
      <c r="M193" s="28">
        <v>30.912980000000001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6074.1</v>
      </c>
      <c r="D194" s="37">
        <v>6164.2833333333328</v>
      </c>
      <c r="E194" s="37">
        <v>5899.8166666666657</v>
      </c>
      <c r="F194" s="37">
        <v>5725.5333333333328</v>
      </c>
      <c r="G194" s="37">
        <v>5461.0666666666657</v>
      </c>
      <c r="H194" s="37">
        <v>6338.5666666666657</v>
      </c>
      <c r="I194" s="37">
        <v>6603.0333333333328</v>
      </c>
      <c r="J194" s="37">
        <v>6777.3166666666657</v>
      </c>
      <c r="K194" s="28">
        <v>6428.75</v>
      </c>
      <c r="L194" s="28">
        <v>5990</v>
      </c>
      <c r="M194" s="28">
        <v>5.4166400000000001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427.95</v>
      </c>
      <c r="D195" s="37">
        <v>431.65000000000003</v>
      </c>
      <c r="E195" s="37">
        <v>401.75000000000006</v>
      </c>
      <c r="F195" s="37">
        <v>375.55</v>
      </c>
      <c r="G195" s="37">
        <v>345.65000000000003</v>
      </c>
      <c r="H195" s="37">
        <v>457.85000000000008</v>
      </c>
      <c r="I195" s="37">
        <v>487.75000000000006</v>
      </c>
      <c r="J195" s="37">
        <v>513.95000000000005</v>
      </c>
      <c r="K195" s="28">
        <v>461.55</v>
      </c>
      <c r="L195" s="28">
        <v>405.45</v>
      </c>
      <c r="M195" s="28">
        <v>572.65684999999996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204.3</v>
      </c>
      <c r="D196" s="37">
        <v>207.9</v>
      </c>
      <c r="E196" s="37">
        <v>199.65</v>
      </c>
      <c r="F196" s="37">
        <v>195</v>
      </c>
      <c r="G196" s="37">
        <v>186.75</v>
      </c>
      <c r="H196" s="37">
        <v>212.55</v>
      </c>
      <c r="I196" s="37">
        <v>220.8</v>
      </c>
      <c r="J196" s="37">
        <v>225.45000000000002</v>
      </c>
      <c r="K196" s="28">
        <v>216.15</v>
      </c>
      <c r="L196" s="28">
        <v>203.25</v>
      </c>
      <c r="M196" s="28">
        <v>600.97152000000006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1074</v>
      </c>
      <c r="D197" s="37">
        <v>1087.0166666666667</v>
      </c>
      <c r="E197" s="37">
        <v>1054.0833333333333</v>
      </c>
      <c r="F197" s="37">
        <v>1034.1666666666665</v>
      </c>
      <c r="G197" s="37">
        <v>1001.2333333333331</v>
      </c>
      <c r="H197" s="37">
        <v>1106.9333333333334</v>
      </c>
      <c r="I197" s="37">
        <v>1139.8666666666668</v>
      </c>
      <c r="J197" s="37">
        <v>1159.7833333333335</v>
      </c>
      <c r="K197" s="28">
        <v>1119.95</v>
      </c>
      <c r="L197" s="28">
        <v>1067.0999999999999</v>
      </c>
      <c r="M197" s="28">
        <v>121.26867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1333</v>
      </c>
      <c r="D198" s="37">
        <v>1354.3333333333333</v>
      </c>
      <c r="E198" s="37">
        <v>1308.6666666666665</v>
      </c>
      <c r="F198" s="37">
        <v>1284.3333333333333</v>
      </c>
      <c r="G198" s="37">
        <v>1238.6666666666665</v>
      </c>
      <c r="H198" s="37">
        <v>1378.6666666666665</v>
      </c>
      <c r="I198" s="37">
        <v>1424.333333333333</v>
      </c>
      <c r="J198" s="37">
        <v>1448.6666666666665</v>
      </c>
      <c r="K198" s="28">
        <v>1400</v>
      </c>
      <c r="L198" s="28">
        <v>1330</v>
      </c>
      <c r="M198" s="28">
        <v>41.086030000000001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769.3</v>
      </c>
      <c r="D199" s="37">
        <v>775.68333333333339</v>
      </c>
      <c r="E199" s="37">
        <v>756.61666666666679</v>
      </c>
      <c r="F199" s="37">
        <v>743.93333333333339</v>
      </c>
      <c r="G199" s="37">
        <v>724.86666666666679</v>
      </c>
      <c r="H199" s="37">
        <v>788.36666666666679</v>
      </c>
      <c r="I199" s="37">
        <v>807.43333333333339</v>
      </c>
      <c r="J199" s="37">
        <v>820.11666666666679</v>
      </c>
      <c r="K199" s="28">
        <v>794.75</v>
      </c>
      <c r="L199" s="28">
        <v>763</v>
      </c>
      <c r="M199" s="28">
        <v>3.5836100000000002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2406.6</v>
      </c>
      <c r="D200" s="37">
        <v>2422.5333333333333</v>
      </c>
      <c r="E200" s="37">
        <v>2379.0666666666666</v>
      </c>
      <c r="F200" s="37">
        <v>2351.5333333333333</v>
      </c>
      <c r="G200" s="37">
        <v>2308.0666666666666</v>
      </c>
      <c r="H200" s="37">
        <v>2450.0666666666666</v>
      </c>
      <c r="I200" s="37">
        <v>2493.5333333333328</v>
      </c>
      <c r="J200" s="37">
        <v>2521.0666666666666</v>
      </c>
      <c r="K200" s="28">
        <v>2466</v>
      </c>
      <c r="L200" s="28">
        <v>2395</v>
      </c>
      <c r="M200" s="28">
        <v>18.750859999999999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2669</v>
      </c>
      <c r="D201" s="37">
        <v>2685.2333333333331</v>
      </c>
      <c r="E201" s="37">
        <v>2603.7666666666664</v>
      </c>
      <c r="F201" s="37">
        <v>2538.5333333333333</v>
      </c>
      <c r="G201" s="37">
        <v>2457.0666666666666</v>
      </c>
      <c r="H201" s="37">
        <v>2750.4666666666662</v>
      </c>
      <c r="I201" s="37">
        <v>2831.9333333333325</v>
      </c>
      <c r="J201" s="37">
        <v>2897.1666666666661</v>
      </c>
      <c r="K201" s="28">
        <v>2766.7</v>
      </c>
      <c r="L201" s="28">
        <v>2620</v>
      </c>
      <c r="M201" s="28">
        <v>4.1316899999999999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444.05</v>
      </c>
      <c r="D202" s="37">
        <v>448.41666666666669</v>
      </c>
      <c r="E202" s="37">
        <v>428.63333333333338</v>
      </c>
      <c r="F202" s="37">
        <v>413.2166666666667</v>
      </c>
      <c r="G202" s="37">
        <v>393.43333333333339</v>
      </c>
      <c r="H202" s="37">
        <v>463.83333333333337</v>
      </c>
      <c r="I202" s="37">
        <v>483.61666666666667</v>
      </c>
      <c r="J202" s="37">
        <v>499.03333333333336</v>
      </c>
      <c r="K202" s="28">
        <v>468.2</v>
      </c>
      <c r="L202" s="28">
        <v>433</v>
      </c>
      <c r="M202" s="28">
        <v>7.25901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1020.65</v>
      </c>
      <c r="D203" s="37">
        <v>1012.6166666666667</v>
      </c>
      <c r="E203" s="37">
        <v>988.0333333333333</v>
      </c>
      <c r="F203" s="37">
        <v>955.41666666666663</v>
      </c>
      <c r="G203" s="37">
        <v>930.83333333333326</v>
      </c>
      <c r="H203" s="37">
        <v>1045.2333333333333</v>
      </c>
      <c r="I203" s="37">
        <v>1069.8166666666666</v>
      </c>
      <c r="J203" s="37">
        <v>1102.4333333333334</v>
      </c>
      <c r="K203" s="28">
        <v>1037.2</v>
      </c>
      <c r="L203" s="28">
        <v>980</v>
      </c>
      <c r="M203" s="28">
        <v>6.3301699999999999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632.29999999999995</v>
      </c>
      <c r="D204" s="37">
        <v>643.01666666666665</v>
      </c>
      <c r="E204" s="37">
        <v>611.2833333333333</v>
      </c>
      <c r="F204" s="37">
        <v>590.26666666666665</v>
      </c>
      <c r="G204" s="37">
        <v>558.5333333333333</v>
      </c>
      <c r="H204" s="37">
        <v>664.0333333333333</v>
      </c>
      <c r="I204" s="37">
        <v>695.76666666666665</v>
      </c>
      <c r="J204" s="37">
        <v>716.7833333333333</v>
      </c>
      <c r="K204" s="28">
        <v>674.75</v>
      </c>
      <c r="L204" s="28">
        <v>622</v>
      </c>
      <c r="M204" s="28">
        <v>54.53651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6418.45</v>
      </c>
      <c r="D205" s="37">
        <v>6487.9333333333334</v>
      </c>
      <c r="E205" s="37">
        <v>6326.7166666666672</v>
      </c>
      <c r="F205" s="37">
        <v>6234.9833333333336</v>
      </c>
      <c r="G205" s="37">
        <v>6073.7666666666673</v>
      </c>
      <c r="H205" s="37">
        <v>6579.666666666667</v>
      </c>
      <c r="I205" s="37">
        <v>6740.8833333333323</v>
      </c>
      <c r="J205" s="37">
        <v>6832.6166666666668</v>
      </c>
      <c r="K205" s="28">
        <v>6649.15</v>
      </c>
      <c r="L205" s="28">
        <v>6396.2</v>
      </c>
      <c r="M205" s="28">
        <v>6.1039300000000001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38.5</v>
      </c>
      <c r="D206" s="37">
        <v>39.050000000000004</v>
      </c>
      <c r="E206" s="37">
        <v>37.300000000000011</v>
      </c>
      <c r="F206" s="37">
        <v>36.100000000000009</v>
      </c>
      <c r="G206" s="37">
        <v>34.350000000000016</v>
      </c>
      <c r="H206" s="37">
        <v>40.250000000000007</v>
      </c>
      <c r="I206" s="37">
        <v>41.999999999999993</v>
      </c>
      <c r="J206" s="37">
        <v>43.2</v>
      </c>
      <c r="K206" s="28">
        <v>40.799999999999997</v>
      </c>
      <c r="L206" s="28">
        <v>37.85</v>
      </c>
      <c r="M206" s="28">
        <v>228.43380999999999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1464.55</v>
      </c>
      <c r="D207" s="37">
        <v>1476.2333333333333</v>
      </c>
      <c r="E207" s="37">
        <v>1439.4166666666667</v>
      </c>
      <c r="F207" s="37">
        <v>1414.2833333333333</v>
      </c>
      <c r="G207" s="37">
        <v>1377.4666666666667</v>
      </c>
      <c r="H207" s="37">
        <v>1501.3666666666668</v>
      </c>
      <c r="I207" s="37">
        <v>1538.1833333333334</v>
      </c>
      <c r="J207" s="37">
        <v>1563.3166666666668</v>
      </c>
      <c r="K207" s="28">
        <v>1513.05</v>
      </c>
      <c r="L207" s="28">
        <v>1451.1</v>
      </c>
      <c r="M207" s="28">
        <v>3.67659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844.55</v>
      </c>
      <c r="D208" s="37">
        <v>844.38333333333333</v>
      </c>
      <c r="E208" s="37">
        <v>829.56666666666661</v>
      </c>
      <c r="F208" s="37">
        <v>814.58333333333326</v>
      </c>
      <c r="G208" s="37">
        <v>799.76666666666654</v>
      </c>
      <c r="H208" s="37">
        <v>859.36666666666667</v>
      </c>
      <c r="I208" s="37">
        <v>874.18333333333351</v>
      </c>
      <c r="J208" s="37">
        <v>889.16666666666674</v>
      </c>
      <c r="K208" s="28">
        <v>859.2</v>
      </c>
      <c r="L208" s="28">
        <v>829.4</v>
      </c>
      <c r="M208" s="28">
        <v>54.687779999999997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884.65</v>
      </c>
      <c r="D209" s="37">
        <v>890.55000000000007</v>
      </c>
      <c r="E209" s="37">
        <v>873.75000000000011</v>
      </c>
      <c r="F209" s="37">
        <v>862.85</v>
      </c>
      <c r="G209" s="37">
        <v>846.05000000000007</v>
      </c>
      <c r="H209" s="37">
        <v>901.45000000000016</v>
      </c>
      <c r="I209" s="37">
        <v>918.25000000000011</v>
      </c>
      <c r="J209" s="37">
        <v>929.1500000000002</v>
      </c>
      <c r="K209" s="28">
        <v>907.35</v>
      </c>
      <c r="L209" s="28">
        <v>879.65</v>
      </c>
      <c r="M209" s="28">
        <v>5.80938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338.05</v>
      </c>
      <c r="D210" s="37">
        <v>341.73333333333335</v>
      </c>
      <c r="E210" s="37">
        <v>332.01666666666671</v>
      </c>
      <c r="F210" s="37">
        <v>325.98333333333335</v>
      </c>
      <c r="G210" s="37">
        <v>316.26666666666671</v>
      </c>
      <c r="H210" s="37">
        <v>347.76666666666671</v>
      </c>
      <c r="I210" s="37">
        <v>357.48333333333341</v>
      </c>
      <c r="J210" s="37">
        <v>363.51666666666671</v>
      </c>
      <c r="K210" s="28">
        <v>351.45</v>
      </c>
      <c r="L210" s="28">
        <v>335.7</v>
      </c>
      <c r="M210" s="28">
        <v>130.40747999999999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9.65</v>
      </c>
      <c r="D211" s="37">
        <v>9.9666666666666668</v>
      </c>
      <c r="E211" s="37">
        <v>9.1333333333333329</v>
      </c>
      <c r="F211" s="37">
        <v>8.6166666666666654</v>
      </c>
      <c r="G211" s="37">
        <v>7.7833333333333314</v>
      </c>
      <c r="H211" s="37">
        <v>10.483333333333334</v>
      </c>
      <c r="I211" s="37">
        <v>11.316666666666666</v>
      </c>
      <c r="J211" s="37">
        <v>11.833333333333336</v>
      </c>
      <c r="K211" s="28">
        <v>10.8</v>
      </c>
      <c r="L211" s="28">
        <v>9.4499999999999993</v>
      </c>
      <c r="M211" s="28">
        <v>4871.0869499999999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1196.9000000000001</v>
      </c>
      <c r="D212" s="37">
        <v>1201.2833333333335</v>
      </c>
      <c r="E212" s="37">
        <v>1177.616666666667</v>
      </c>
      <c r="F212" s="37">
        <v>1158.3333333333335</v>
      </c>
      <c r="G212" s="37">
        <v>1134.666666666667</v>
      </c>
      <c r="H212" s="37">
        <v>1220.5666666666671</v>
      </c>
      <c r="I212" s="37">
        <v>1244.2333333333336</v>
      </c>
      <c r="J212" s="37">
        <v>1263.5166666666671</v>
      </c>
      <c r="K212" s="28">
        <v>1224.95</v>
      </c>
      <c r="L212" s="28">
        <v>1182</v>
      </c>
      <c r="M212" s="28">
        <v>14.90663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1624.1</v>
      </c>
      <c r="D213" s="37">
        <v>1616.8166666666666</v>
      </c>
      <c r="E213" s="37">
        <v>1583.2833333333333</v>
      </c>
      <c r="F213" s="37">
        <v>1542.4666666666667</v>
      </c>
      <c r="G213" s="37">
        <v>1508.9333333333334</v>
      </c>
      <c r="H213" s="37">
        <v>1657.6333333333332</v>
      </c>
      <c r="I213" s="37">
        <v>1691.1666666666665</v>
      </c>
      <c r="J213" s="37">
        <v>1731.9833333333331</v>
      </c>
      <c r="K213" s="28">
        <v>1650.35</v>
      </c>
      <c r="L213" s="28">
        <v>1576</v>
      </c>
      <c r="M213" s="28">
        <v>2.8359399999999999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537.15</v>
      </c>
      <c r="D214" s="37">
        <v>541.73333333333323</v>
      </c>
      <c r="E214" s="37">
        <v>526.56666666666649</v>
      </c>
      <c r="F214" s="37">
        <v>515.98333333333323</v>
      </c>
      <c r="G214" s="37">
        <v>500.81666666666649</v>
      </c>
      <c r="H214" s="37">
        <v>552.31666666666649</v>
      </c>
      <c r="I214" s="37">
        <v>567.48333333333323</v>
      </c>
      <c r="J214" s="37">
        <v>578.06666666666649</v>
      </c>
      <c r="K214" s="37">
        <v>556.9</v>
      </c>
      <c r="L214" s="37">
        <v>531.15</v>
      </c>
      <c r="M214" s="37">
        <v>134.76944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12.6</v>
      </c>
      <c r="D215" s="37">
        <v>12.916666666666666</v>
      </c>
      <c r="E215" s="37">
        <v>12.183333333333332</v>
      </c>
      <c r="F215" s="37">
        <v>11.766666666666666</v>
      </c>
      <c r="G215" s="37">
        <v>11.033333333333331</v>
      </c>
      <c r="H215" s="37">
        <v>13.333333333333332</v>
      </c>
      <c r="I215" s="37">
        <v>14.066666666666666</v>
      </c>
      <c r="J215" s="37">
        <v>14.483333333333333</v>
      </c>
      <c r="K215" s="37">
        <v>13.65</v>
      </c>
      <c r="L215" s="37">
        <v>12.5</v>
      </c>
      <c r="M215" s="37">
        <v>1724.80925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221.2</v>
      </c>
      <c r="D216" s="37">
        <v>224.65</v>
      </c>
      <c r="E216" s="37">
        <v>215.4</v>
      </c>
      <c r="F216" s="37">
        <v>209.6</v>
      </c>
      <c r="G216" s="37">
        <v>200.35</v>
      </c>
      <c r="H216" s="37">
        <v>230.45000000000002</v>
      </c>
      <c r="I216" s="37">
        <v>239.70000000000002</v>
      </c>
      <c r="J216" s="37">
        <v>245.50000000000003</v>
      </c>
      <c r="K216" s="37">
        <v>233.9</v>
      </c>
      <c r="L216" s="37">
        <v>218.85</v>
      </c>
      <c r="M216" s="37">
        <v>213.21440000000001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E93" sqref="E9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2"/>
      <c r="B1" s="473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79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44617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5" t="s">
        <v>16</v>
      </c>
      <c r="B9" s="467" t="s">
        <v>18</v>
      </c>
      <c r="C9" s="471" t="s">
        <v>20</v>
      </c>
      <c r="D9" s="471" t="s">
        <v>21</v>
      </c>
      <c r="E9" s="462" t="s">
        <v>22</v>
      </c>
      <c r="F9" s="463"/>
      <c r="G9" s="464"/>
      <c r="H9" s="462" t="s">
        <v>23</v>
      </c>
      <c r="I9" s="463"/>
      <c r="J9" s="464"/>
      <c r="K9" s="23"/>
      <c r="L9" s="24"/>
      <c r="M9" s="50"/>
      <c r="N9" s="1"/>
      <c r="O9" s="1"/>
    </row>
    <row r="10" spans="1:15" ht="42.75" customHeight="1">
      <c r="A10" s="469"/>
      <c r="B10" s="470"/>
      <c r="C10" s="470"/>
      <c r="D10" s="47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74" t="s">
        <v>289</v>
      </c>
      <c r="C11" s="346">
        <v>20568.2</v>
      </c>
      <c r="D11" s="347">
        <v>20659.916666666668</v>
      </c>
      <c r="E11" s="347">
        <v>20208.283333333336</v>
      </c>
      <c r="F11" s="347">
        <v>19848.366666666669</v>
      </c>
      <c r="G11" s="347">
        <v>19396.733333333337</v>
      </c>
      <c r="H11" s="347">
        <v>21019.833333333336</v>
      </c>
      <c r="I11" s="347">
        <v>21471.466666666667</v>
      </c>
      <c r="J11" s="347">
        <v>21831.383333333335</v>
      </c>
      <c r="K11" s="346">
        <v>21111.55</v>
      </c>
      <c r="L11" s="346">
        <v>20300</v>
      </c>
      <c r="M11" s="346">
        <v>4.5179999999999998E-2</v>
      </c>
      <c r="N11" s="1"/>
      <c r="O11" s="1"/>
    </row>
    <row r="12" spans="1:15" ht="12" customHeight="1">
      <c r="A12" s="30">
        <v>2</v>
      </c>
      <c r="B12" s="375" t="s">
        <v>294</v>
      </c>
      <c r="C12" s="346">
        <v>453.4</v>
      </c>
      <c r="D12" s="347">
        <v>463.4666666666667</v>
      </c>
      <c r="E12" s="347">
        <v>439.93333333333339</v>
      </c>
      <c r="F12" s="347">
        <v>426.4666666666667</v>
      </c>
      <c r="G12" s="347">
        <v>402.93333333333339</v>
      </c>
      <c r="H12" s="347">
        <v>476.93333333333339</v>
      </c>
      <c r="I12" s="347">
        <v>500.4666666666667</v>
      </c>
      <c r="J12" s="347">
        <v>513.93333333333339</v>
      </c>
      <c r="K12" s="346">
        <v>487</v>
      </c>
      <c r="L12" s="346">
        <v>450</v>
      </c>
      <c r="M12" s="346">
        <v>2.6199499999999998</v>
      </c>
      <c r="N12" s="1"/>
      <c r="O12" s="1"/>
    </row>
    <row r="13" spans="1:15" ht="12" customHeight="1">
      <c r="A13" s="30">
        <v>3</v>
      </c>
      <c r="B13" s="375" t="s">
        <v>39</v>
      </c>
      <c r="C13" s="346">
        <v>865.85</v>
      </c>
      <c r="D13" s="347">
        <v>877.94999999999993</v>
      </c>
      <c r="E13" s="347">
        <v>848.89999999999986</v>
      </c>
      <c r="F13" s="347">
        <v>831.94999999999993</v>
      </c>
      <c r="G13" s="347">
        <v>802.89999999999986</v>
      </c>
      <c r="H13" s="347">
        <v>894.89999999999986</v>
      </c>
      <c r="I13" s="347">
        <v>923.94999999999982</v>
      </c>
      <c r="J13" s="347">
        <v>940.89999999999986</v>
      </c>
      <c r="K13" s="346">
        <v>907</v>
      </c>
      <c r="L13" s="346">
        <v>861</v>
      </c>
      <c r="M13" s="346">
        <v>12.6602</v>
      </c>
      <c r="N13" s="1"/>
      <c r="O13" s="1"/>
    </row>
    <row r="14" spans="1:15" ht="12" customHeight="1">
      <c r="A14" s="30">
        <v>4</v>
      </c>
      <c r="B14" s="375" t="s">
        <v>295</v>
      </c>
      <c r="C14" s="346">
        <v>2905.2</v>
      </c>
      <c r="D14" s="347">
        <v>2920.35</v>
      </c>
      <c r="E14" s="347">
        <v>2853.7</v>
      </c>
      <c r="F14" s="347">
        <v>2802.2</v>
      </c>
      <c r="G14" s="347">
        <v>2735.5499999999997</v>
      </c>
      <c r="H14" s="347">
        <v>2971.85</v>
      </c>
      <c r="I14" s="347">
        <v>3038.5000000000005</v>
      </c>
      <c r="J14" s="347">
        <v>3090</v>
      </c>
      <c r="K14" s="346">
        <v>2987</v>
      </c>
      <c r="L14" s="346">
        <v>2868.85</v>
      </c>
      <c r="M14" s="346">
        <v>0.88660000000000005</v>
      </c>
      <c r="N14" s="1"/>
      <c r="O14" s="1"/>
    </row>
    <row r="15" spans="1:15" ht="12" customHeight="1">
      <c r="A15" s="30">
        <v>5</v>
      </c>
      <c r="B15" s="375" t="s">
        <v>290</v>
      </c>
      <c r="C15" s="346">
        <v>2045.55</v>
      </c>
      <c r="D15" s="347">
        <v>2048.1666666666665</v>
      </c>
      <c r="E15" s="347">
        <v>1997.3833333333332</v>
      </c>
      <c r="F15" s="347">
        <v>1949.2166666666667</v>
      </c>
      <c r="G15" s="347">
        <v>1898.4333333333334</v>
      </c>
      <c r="H15" s="347">
        <v>2096.333333333333</v>
      </c>
      <c r="I15" s="347">
        <v>2147.1166666666668</v>
      </c>
      <c r="J15" s="347">
        <v>2195.2833333333328</v>
      </c>
      <c r="K15" s="346">
        <v>2098.9499999999998</v>
      </c>
      <c r="L15" s="346">
        <v>2000</v>
      </c>
      <c r="M15" s="346">
        <v>3.6020300000000001</v>
      </c>
      <c r="N15" s="1"/>
      <c r="O15" s="1"/>
    </row>
    <row r="16" spans="1:15" ht="12" customHeight="1">
      <c r="A16" s="30">
        <v>6</v>
      </c>
      <c r="B16" s="375" t="s">
        <v>239</v>
      </c>
      <c r="C16" s="346">
        <v>16777.599999999999</v>
      </c>
      <c r="D16" s="347">
        <v>16675.866666666665</v>
      </c>
      <c r="E16" s="347">
        <v>16401.73333333333</v>
      </c>
      <c r="F16" s="347">
        <v>16025.866666666665</v>
      </c>
      <c r="G16" s="347">
        <v>15751.73333333333</v>
      </c>
      <c r="H16" s="347">
        <v>17051.73333333333</v>
      </c>
      <c r="I16" s="347">
        <v>17325.866666666669</v>
      </c>
      <c r="J16" s="347">
        <v>17701.73333333333</v>
      </c>
      <c r="K16" s="346">
        <v>16950</v>
      </c>
      <c r="L16" s="346">
        <v>16300</v>
      </c>
      <c r="M16" s="346">
        <v>0.43783</v>
      </c>
      <c r="N16" s="1"/>
      <c r="O16" s="1"/>
    </row>
    <row r="17" spans="1:15" ht="12" customHeight="1">
      <c r="A17" s="30">
        <v>7</v>
      </c>
      <c r="B17" s="375" t="s">
        <v>243</v>
      </c>
      <c r="C17" s="346">
        <v>99.3</v>
      </c>
      <c r="D17" s="347">
        <v>101.64999999999999</v>
      </c>
      <c r="E17" s="347">
        <v>96.199999999999989</v>
      </c>
      <c r="F17" s="347">
        <v>93.1</v>
      </c>
      <c r="G17" s="347">
        <v>87.649999999999991</v>
      </c>
      <c r="H17" s="347">
        <v>104.74999999999999</v>
      </c>
      <c r="I17" s="347">
        <v>110.2</v>
      </c>
      <c r="J17" s="347">
        <v>113.29999999999998</v>
      </c>
      <c r="K17" s="346">
        <v>107.1</v>
      </c>
      <c r="L17" s="346">
        <v>98.55</v>
      </c>
      <c r="M17" s="346">
        <v>73.842320000000001</v>
      </c>
      <c r="N17" s="1"/>
      <c r="O17" s="1"/>
    </row>
    <row r="18" spans="1:15" ht="12" customHeight="1">
      <c r="A18" s="30">
        <v>8</v>
      </c>
      <c r="B18" s="375" t="s">
        <v>41</v>
      </c>
      <c r="C18" s="346">
        <v>250.8</v>
      </c>
      <c r="D18" s="347">
        <v>256.16666666666669</v>
      </c>
      <c r="E18" s="347">
        <v>244.63333333333338</v>
      </c>
      <c r="F18" s="347">
        <v>238.4666666666667</v>
      </c>
      <c r="G18" s="347">
        <v>226.93333333333339</v>
      </c>
      <c r="H18" s="347">
        <v>262.33333333333337</v>
      </c>
      <c r="I18" s="347">
        <v>273.86666666666667</v>
      </c>
      <c r="J18" s="347">
        <v>280.03333333333336</v>
      </c>
      <c r="K18" s="346">
        <v>267.7</v>
      </c>
      <c r="L18" s="346">
        <v>250</v>
      </c>
      <c r="M18" s="346">
        <v>56.334299999999999</v>
      </c>
      <c r="N18" s="1"/>
      <c r="O18" s="1"/>
    </row>
    <row r="19" spans="1:15" ht="12" customHeight="1">
      <c r="A19" s="30">
        <v>9</v>
      </c>
      <c r="B19" s="375" t="s">
        <v>43</v>
      </c>
      <c r="C19" s="346">
        <v>2014</v>
      </c>
      <c r="D19" s="347">
        <v>2045.55</v>
      </c>
      <c r="E19" s="347">
        <v>1970.4499999999998</v>
      </c>
      <c r="F19" s="347">
        <v>1926.8999999999999</v>
      </c>
      <c r="G19" s="347">
        <v>1851.7999999999997</v>
      </c>
      <c r="H19" s="347">
        <v>2089.1</v>
      </c>
      <c r="I19" s="347">
        <v>2164.1999999999998</v>
      </c>
      <c r="J19" s="347">
        <v>2207.75</v>
      </c>
      <c r="K19" s="346">
        <v>2120.65</v>
      </c>
      <c r="L19" s="346">
        <v>2002</v>
      </c>
      <c r="M19" s="346">
        <v>4.7420200000000001</v>
      </c>
      <c r="N19" s="1"/>
      <c r="O19" s="1"/>
    </row>
    <row r="20" spans="1:15" ht="12" customHeight="1">
      <c r="A20" s="30">
        <v>10</v>
      </c>
      <c r="B20" s="375" t="s">
        <v>45</v>
      </c>
      <c r="C20" s="346">
        <v>1543.95</v>
      </c>
      <c r="D20" s="347">
        <v>1573.7833333333335</v>
      </c>
      <c r="E20" s="347">
        <v>1498.9666666666672</v>
      </c>
      <c r="F20" s="347">
        <v>1453.9833333333336</v>
      </c>
      <c r="G20" s="347">
        <v>1379.1666666666672</v>
      </c>
      <c r="H20" s="347">
        <v>1618.7666666666671</v>
      </c>
      <c r="I20" s="347">
        <v>1693.5833333333333</v>
      </c>
      <c r="J20" s="347">
        <v>1738.5666666666671</v>
      </c>
      <c r="K20" s="346">
        <v>1648.6</v>
      </c>
      <c r="L20" s="346">
        <v>1528.8</v>
      </c>
      <c r="M20" s="346">
        <v>27.980650000000001</v>
      </c>
      <c r="N20" s="1"/>
      <c r="O20" s="1"/>
    </row>
    <row r="21" spans="1:15" ht="12" customHeight="1">
      <c r="A21" s="30">
        <v>11</v>
      </c>
      <c r="B21" s="375" t="s">
        <v>240</v>
      </c>
      <c r="C21" s="346">
        <v>1849.75</v>
      </c>
      <c r="D21" s="347">
        <v>1857.9166666666667</v>
      </c>
      <c r="E21" s="347">
        <v>1791.8333333333335</v>
      </c>
      <c r="F21" s="347">
        <v>1733.9166666666667</v>
      </c>
      <c r="G21" s="347">
        <v>1667.8333333333335</v>
      </c>
      <c r="H21" s="347">
        <v>1915.8333333333335</v>
      </c>
      <c r="I21" s="347">
        <v>1981.916666666667</v>
      </c>
      <c r="J21" s="347">
        <v>2039.8333333333335</v>
      </c>
      <c r="K21" s="346">
        <v>1924</v>
      </c>
      <c r="L21" s="346">
        <v>1800</v>
      </c>
      <c r="M21" s="346">
        <v>10.360329999999999</v>
      </c>
      <c r="N21" s="1"/>
      <c r="O21" s="1"/>
    </row>
    <row r="22" spans="1:15" ht="12" customHeight="1">
      <c r="A22" s="30">
        <v>12</v>
      </c>
      <c r="B22" s="375" t="s">
        <v>46</v>
      </c>
      <c r="C22" s="346">
        <v>654.85</v>
      </c>
      <c r="D22" s="347">
        <v>664.93333333333328</v>
      </c>
      <c r="E22" s="347">
        <v>641.86666666666656</v>
      </c>
      <c r="F22" s="347">
        <v>628.88333333333333</v>
      </c>
      <c r="G22" s="347">
        <v>605.81666666666661</v>
      </c>
      <c r="H22" s="347">
        <v>677.91666666666652</v>
      </c>
      <c r="I22" s="347">
        <v>700.98333333333335</v>
      </c>
      <c r="J22" s="347">
        <v>713.96666666666647</v>
      </c>
      <c r="K22" s="346">
        <v>688</v>
      </c>
      <c r="L22" s="346">
        <v>651.95000000000005</v>
      </c>
      <c r="M22" s="346">
        <v>95.477170000000001</v>
      </c>
      <c r="N22" s="1"/>
      <c r="O22" s="1"/>
    </row>
    <row r="23" spans="1:15" ht="12.75" customHeight="1">
      <c r="A23" s="30">
        <v>13</v>
      </c>
      <c r="B23" s="375" t="s">
        <v>242</v>
      </c>
      <c r="C23" s="346">
        <v>1957.3</v>
      </c>
      <c r="D23" s="347">
        <v>1989.1833333333332</v>
      </c>
      <c r="E23" s="347">
        <v>1925.2666666666664</v>
      </c>
      <c r="F23" s="347">
        <v>1893.2333333333333</v>
      </c>
      <c r="G23" s="347">
        <v>1829.3166666666666</v>
      </c>
      <c r="H23" s="347">
        <v>2021.2166666666662</v>
      </c>
      <c r="I23" s="347">
        <v>2085.1333333333328</v>
      </c>
      <c r="J23" s="347">
        <v>2117.1666666666661</v>
      </c>
      <c r="K23" s="346">
        <v>2053.1</v>
      </c>
      <c r="L23" s="346">
        <v>1957.15</v>
      </c>
      <c r="M23" s="346">
        <v>1.3808400000000001</v>
      </c>
      <c r="N23" s="1"/>
      <c r="O23" s="1"/>
    </row>
    <row r="24" spans="1:15" ht="12.75" customHeight="1">
      <c r="A24" s="30">
        <v>14</v>
      </c>
      <c r="B24" s="375" t="s">
        <v>296</v>
      </c>
      <c r="C24" s="346">
        <v>262.39999999999998</v>
      </c>
      <c r="D24" s="347">
        <v>265.73333333333335</v>
      </c>
      <c r="E24" s="347">
        <v>256.66666666666669</v>
      </c>
      <c r="F24" s="347">
        <v>250.93333333333334</v>
      </c>
      <c r="G24" s="347">
        <v>241.86666666666667</v>
      </c>
      <c r="H24" s="347">
        <v>271.4666666666667</v>
      </c>
      <c r="I24" s="347">
        <v>280.5333333333333</v>
      </c>
      <c r="J24" s="347">
        <v>286.26666666666671</v>
      </c>
      <c r="K24" s="346">
        <v>274.8</v>
      </c>
      <c r="L24" s="346">
        <v>260</v>
      </c>
      <c r="M24" s="346">
        <v>1.74851</v>
      </c>
      <c r="N24" s="1"/>
      <c r="O24" s="1"/>
    </row>
    <row r="25" spans="1:15" ht="12.75" customHeight="1">
      <c r="A25" s="30">
        <v>15</v>
      </c>
      <c r="B25" s="375" t="s">
        <v>297</v>
      </c>
      <c r="C25" s="346">
        <v>181.45</v>
      </c>
      <c r="D25" s="347">
        <v>182.85</v>
      </c>
      <c r="E25" s="347">
        <v>173.7</v>
      </c>
      <c r="F25" s="347">
        <v>165.95</v>
      </c>
      <c r="G25" s="347">
        <v>156.79999999999998</v>
      </c>
      <c r="H25" s="347">
        <v>190.6</v>
      </c>
      <c r="I25" s="347">
        <v>199.75000000000003</v>
      </c>
      <c r="J25" s="347">
        <v>207.5</v>
      </c>
      <c r="K25" s="346">
        <v>192</v>
      </c>
      <c r="L25" s="346">
        <v>175.1</v>
      </c>
      <c r="M25" s="346">
        <v>11.349209999999999</v>
      </c>
      <c r="N25" s="1"/>
      <c r="O25" s="1"/>
    </row>
    <row r="26" spans="1:15" ht="12.75" customHeight="1">
      <c r="A26" s="30">
        <v>16</v>
      </c>
      <c r="B26" s="375" t="s">
        <v>298</v>
      </c>
      <c r="C26" s="346">
        <v>1114.5</v>
      </c>
      <c r="D26" s="347">
        <v>1135.4666666666665</v>
      </c>
      <c r="E26" s="347">
        <v>1085.083333333333</v>
      </c>
      <c r="F26" s="347">
        <v>1055.6666666666665</v>
      </c>
      <c r="G26" s="347">
        <v>1005.2833333333331</v>
      </c>
      <c r="H26" s="347">
        <v>1164.883333333333</v>
      </c>
      <c r="I26" s="347">
        <v>1215.2666666666667</v>
      </c>
      <c r="J26" s="347">
        <v>1244.6833333333329</v>
      </c>
      <c r="K26" s="346">
        <v>1185.8499999999999</v>
      </c>
      <c r="L26" s="346">
        <v>1106.05</v>
      </c>
      <c r="M26" s="346">
        <v>8.4050999999999991</v>
      </c>
      <c r="N26" s="1"/>
      <c r="O26" s="1"/>
    </row>
    <row r="27" spans="1:15" ht="12.75" customHeight="1">
      <c r="A27" s="30">
        <v>17</v>
      </c>
      <c r="B27" s="375" t="s">
        <v>292</v>
      </c>
      <c r="C27" s="346">
        <v>1639.2</v>
      </c>
      <c r="D27" s="347">
        <v>1653.3500000000001</v>
      </c>
      <c r="E27" s="347">
        <v>1615.8500000000004</v>
      </c>
      <c r="F27" s="347">
        <v>1592.5000000000002</v>
      </c>
      <c r="G27" s="347">
        <v>1555.0000000000005</v>
      </c>
      <c r="H27" s="347">
        <v>1676.7000000000003</v>
      </c>
      <c r="I27" s="347">
        <v>1714.1999999999998</v>
      </c>
      <c r="J27" s="347">
        <v>1737.5500000000002</v>
      </c>
      <c r="K27" s="346">
        <v>1690.85</v>
      </c>
      <c r="L27" s="346">
        <v>1630</v>
      </c>
      <c r="M27" s="346">
        <v>0.62268999999999997</v>
      </c>
      <c r="N27" s="1"/>
      <c r="O27" s="1"/>
    </row>
    <row r="28" spans="1:15" ht="12.75" customHeight="1">
      <c r="A28" s="30">
        <v>18</v>
      </c>
      <c r="B28" s="375" t="s">
        <v>244</v>
      </c>
      <c r="C28" s="346">
        <v>1746.65</v>
      </c>
      <c r="D28" s="347">
        <v>1766.9166666666667</v>
      </c>
      <c r="E28" s="347">
        <v>1683.8333333333335</v>
      </c>
      <c r="F28" s="347">
        <v>1621.0166666666667</v>
      </c>
      <c r="G28" s="347">
        <v>1537.9333333333334</v>
      </c>
      <c r="H28" s="347">
        <v>1829.7333333333336</v>
      </c>
      <c r="I28" s="347">
        <v>1912.8166666666671</v>
      </c>
      <c r="J28" s="347">
        <v>1975.6333333333337</v>
      </c>
      <c r="K28" s="346">
        <v>1850</v>
      </c>
      <c r="L28" s="346">
        <v>1704.1</v>
      </c>
      <c r="M28" s="346">
        <v>0.66508999999999996</v>
      </c>
      <c r="N28" s="1"/>
      <c r="O28" s="1"/>
    </row>
    <row r="29" spans="1:15" ht="12.75" customHeight="1">
      <c r="A29" s="30">
        <v>19</v>
      </c>
      <c r="B29" s="375" t="s">
        <v>299</v>
      </c>
      <c r="C29" s="346">
        <v>77.400000000000006</v>
      </c>
      <c r="D29" s="347">
        <v>78.05</v>
      </c>
      <c r="E29" s="347">
        <v>75.099999999999994</v>
      </c>
      <c r="F29" s="347">
        <v>72.8</v>
      </c>
      <c r="G29" s="347">
        <v>69.849999999999994</v>
      </c>
      <c r="H29" s="347">
        <v>80.349999999999994</v>
      </c>
      <c r="I29" s="347">
        <v>83.300000000000011</v>
      </c>
      <c r="J29" s="347">
        <v>85.6</v>
      </c>
      <c r="K29" s="346">
        <v>81</v>
      </c>
      <c r="L29" s="346">
        <v>75.75</v>
      </c>
      <c r="M29" s="346">
        <v>2.50135</v>
      </c>
      <c r="N29" s="1"/>
      <c r="O29" s="1"/>
    </row>
    <row r="30" spans="1:15" ht="12.75" customHeight="1">
      <c r="A30" s="30">
        <v>20</v>
      </c>
      <c r="B30" s="375" t="s">
        <v>48</v>
      </c>
      <c r="C30" s="346">
        <v>3171.45</v>
      </c>
      <c r="D30" s="347">
        <v>3186.8166666666671</v>
      </c>
      <c r="E30" s="347">
        <v>3119.6333333333341</v>
      </c>
      <c r="F30" s="347">
        <v>3067.8166666666671</v>
      </c>
      <c r="G30" s="347">
        <v>3000.6333333333341</v>
      </c>
      <c r="H30" s="347">
        <v>3238.6333333333341</v>
      </c>
      <c r="I30" s="347">
        <v>3305.8166666666675</v>
      </c>
      <c r="J30" s="347">
        <v>3357.6333333333341</v>
      </c>
      <c r="K30" s="346">
        <v>3254</v>
      </c>
      <c r="L30" s="346">
        <v>3135</v>
      </c>
      <c r="M30" s="346">
        <v>0.49307000000000001</v>
      </c>
      <c r="N30" s="1"/>
      <c r="O30" s="1"/>
    </row>
    <row r="31" spans="1:15" ht="12.75" customHeight="1">
      <c r="A31" s="30">
        <v>21</v>
      </c>
      <c r="B31" s="375" t="s">
        <v>300</v>
      </c>
      <c r="C31" s="346">
        <v>2835.5</v>
      </c>
      <c r="D31" s="347">
        <v>2864.1666666666665</v>
      </c>
      <c r="E31" s="347">
        <v>2771.333333333333</v>
      </c>
      <c r="F31" s="347">
        <v>2707.1666666666665</v>
      </c>
      <c r="G31" s="347">
        <v>2614.333333333333</v>
      </c>
      <c r="H31" s="347">
        <v>2928.333333333333</v>
      </c>
      <c r="I31" s="347">
        <v>3021.1666666666661</v>
      </c>
      <c r="J31" s="347">
        <v>3085.333333333333</v>
      </c>
      <c r="K31" s="346">
        <v>2957</v>
      </c>
      <c r="L31" s="346">
        <v>2800</v>
      </c>
      <c r="M31" s="346">
        <v>0.97763</v>
      </c>
      <c r="N31" s="1"/>
      <c r="O31" s="1"/>
    </row>
    <row r="32" spans="1:15" ht="12.75" customHeight="1">
      <c r="A32" s="30">
        <v>22</v>
      </c>
      <c r="B32" s="375" t="s">
        <v>301</v>
      </c>
      <c r="C32" s="346">
        <v>21.9</v>
      </c>
      <c r="D32" s="347">
        <v>22.55</v>
      </c>
      <c r="E32" s="347">
        <v>20.950000000000003</v>
      </c>
      <c r="F32" s="347">
        <v>20.000000000000004</v>
      </c>
      <c r="G32" s="347">
        <v>18.400000000000006</v>
      </c>
      <c r="H32" s="347">
        <v>23.5</v>
      </c>
      <c r="I32" s="347">
        <v>25.1</v>
      </c>
      <c r="J32" s="347">
        <v>26.049999999999997</v>
      </c>
      <c r="K32" s="346">
        <v>24.15</v>
      </c>
      <c r="L32" s="346">
        <v>21.6</v>
      </c>
      <c r="M32" s="346">
        <v>284.18382000000003</v>
      </c>
      <c r="N32" s="1"/>
      <c r="O32" s="1"/>
    </row>
    <row r="33" spans="1:15" ht="12.75" customHeight="1">
      <c r="A33" s="30">
        <v>23</v>
      </c>
      <c r="B33" s="375" t="s">
        <v>50</v>
      </c>
      <c r="C33" s="346">
        <v>523.70000000000005</v>
      </c>
      <c r="D33" s="347">
        <v>539.05000000000007</v>
      </c>
      <c r="E33" s="347">
        <v>504.65000000000009</v>
      </c>
      <c r="F33" s="347">
        <v>485.6</v>
      </c>
      <c r="G33" s="347">
        <v>451.20000000000005</v>
      </c>
      <c r="H33" s="347">
        <v>558.10000000000014</v>
      </c>
      <c r="I33" s="347">
        <v>592.5</v>
      </c>
      <c r="J33" s="347">
        <v>611.55000000000018</v>
      </c>
      <c r="K33" s="346">
        <v>573.45000000000005</v>
      </c>
      <c r="L33" s="346">
        <v>520</v>
      </c>
      <c r="M33" s="346">
        <v>33.151359999999997</v>
      </c>
      <c r="N33" s="1"/>
      <c r="O33" s="1"/>
    </row>
    <row r="34" spans="1:15" ht="12.75" customHeight="1">
      <c r="A34" s="30">
        <v>24</v>
      </c>
      <c r="B34" s="375" t="s">
        <v>302</v>
      </c>
      <c r="C34" s="346">
        <v>3144.45</v>
      </c>
      <c r="D34" s="347">
        <v>3156.15</v>
      </c>
      <c r="E34" s="347">
        <v>3077.3</v>
      </c>
      <c r="F34" s="347">
        <v>3010.15</v>
      </c>
      <c r="G34" s="347">
        <v>2931.3</v>
      </c>
      <c r="H34" s="347">
        <v>3223.3</v>
      </c>
      <c r="I34" s="347">
        <v>3302.1499999999996</v>
      </c>
      <c r="J34" s="347">
        <v>3369.3</v>
      </c>
      <c r="K34" s="346">
        <v>3235</v>
      </c>
      <c r="L34" s="346">
        <v>3089</v>
      </c>
      <c r="M34" s="346">
        <v>0.61504999999999999</v>
      </c>
      <c r="N34" s="1"/>
      <c r="O34" s="1"/>
    </row>
    <row r="35" spans="1:15" ht="12.75" customHeight="1">
      <c r="A35" s="30">
        <v>25</v>
      </c>
      <c r="B35" s="375" t="s">
        <v>51</v>
      </c>
      <c r="C35" s="346">
        <v>306.95</v>
      </c>
      <c r="D35" s="347">
        <v>310.45</v>
      </c>
      <c r="E35" s="347">
        <v>298.54999999999995</v>
      </c>
      <c r="F35" s="347">
        <v>290.14999999999998</v>
      </c>
      <c r="G35" s="347">
        <v>278.24999999999994</v>
      </c>
      <c r="H35" s="347">
        <v>318.84999999999997</v>
      </c>
      <c r="I35" s="347">
        <v>330.74999999999994</v>
      </c>
      <c r="J35" s="347">
        <v>339.15</v>
      </c>
      <c r="K35" s="346">
        <v>322.35000000000002</v>
      </c>
      <c r="L35" s="346">
        <v>302.05</v>
      </c>
      <c r="M35" s="346">
        <v>128.21969000000001</v>
      </c>
      <c r="N35" s="1"/>
      <c r="O35" s="1"/>
    </row>
    <row r="36" spans="1:15" ht="12.75" customHeight="1">
      <c r="A36" s="30">
        <v>26</v>
      </c>
      <c r="B36" s="375" t="s">
        <v>854</v>
      </c>
      <c r="C36" s="346">
        <v>1239.8499999999999</v>
      </c>
      <c r="D36" s="347">
        <v>1255.1333333333334</v>
      </c>
      <c r="E36" s="347">
        <v>1197.8166666666668</v>
      </c>
      <c r="F36" s="347">
        <v>1155.7833333333333</v>
      </c>
      <c r="G36" s="347">
        <v>1098.4666666666667</v>
      </c>
      <c r="H36" s="347">
        <v>1297.166666666667</v>
      </c>
      <c r="I36" s="347">
        <v>1354.4833333333336</v>
      </c>
      <c r="J36" s="347">
        <v>1396.5166666666671</v>
      </c>
      <c r="K36" s="346">
        <v>1312.45</v>
      </c>
      <c r="L36" s="346">
        <v>1213.0999999999999</v>
      </c>
      <c r="M36" s="346">
        <v>4.7058999999999997</v>
      </c>
      <c r="N36" s="1"/>
      <c r="O36" s="1"/>
    </row>
    <row r="37" spans="1:15" ht="12.75" customHeight="1">
      <c r="A37" s="30">
        <v>27</v>
      </c>
      <c r="B37" s="375" t="s">
        <v>814</v>
      </c>
      <c r="C37" s="346">
        <v>824.65</v>
      </c>
      <c r="D37" s="347">
        <v>823.76666666666677</v>
      </c>
      <c r="E37" s="347">
        <v>802.53333333333353</v>
      </c>
      <c r="F37" s="347">
        <v>780.41666666666674</v>
      </c>
      <c r="G37" s="347">
        <v>759.18333333333351</v>
      </c>
      <c r="H37" s="347">
        <v>845.88333333333355</v>
      </c>
      <c r="I37" s="347">
        <v>867.1166666666669</v>
      </c>
      <c r="J37" s="347">
        <v>889.23333333333358</v>
      </c>
      <c r="K37" s="346">
        <v>845</v>
      </c>
      <c r="L37" s="346">
        <v>801.65</v>
      </c>
      <c r="M37" s="346">
        <v>1.0331300000000001</v>
      </c>
      <c r="N37" s="1"/>
      <c r="O37" s="1"/>
    </row>
    <row r="38" spans="1:15" ht="12.75" customHeight="1">
      <c r="A38" s="30">
        <v>28</v>
      </c>
      <c r="B38" s="375" t="s">
        <v>293</v>
      </c>
      <c r="C38" s="346">
        <v>777.4</v>
      </c>
      <c r="D38" s="347">
        <v>788.63333333333333</v>
      </c>
      <c r="E38" s="347">
        <v>759.66666666666663</v>
      </c>
      <c r="F38" s="347">
        <v>741.93333333333328</v>
      </c>
      <c r="G38" s="347">
        <v>712.96666666666658</v>
      </c>
      <c r="H38" s="347">
        <v>806.36666666666667</v>
      </c>
      <c r="I38" s="347">
        <v>835.33333333333337</v>
      </c>
      <c r="J38" s="347">
        <v>853.06666666666672</v>
      </c>
      <c r="K38" s="346">
        <v>817.6</v>
      </c>
      <c r="L38" s="346">
        <v>770.9</v>
      </c>
      <c r="M38" s="346">
        <v>3.95275</v>
      </c>
      <c r="N38" s="1"/>
      <c r="O38" s="1"/>
    </row>
    <row r="39" spans="1:15" ht="12.75" customHeight="1">
      <c r="A39" s="30">
        <v>29</v>
      </c>
      <c r="B39" s="375" t="s">
        <v>52</v>
      </c>
      <c r="C39" s="346">
        <v>702.45</v>
      </c>
      <c r="D39" s="347">
        <v>706.05000000000007</v>
      </c>
      <c r="E39" s="347">
        <v>688.90000000000009</v>
      </c>
      <c r="F39" s="347">
        <v>675.35</v>
      </c>
      <c r="G39" s="347">
        <v>658.2</v>
      </c>
      <c r="H39" s="347">
        <v>719.60000000000014</v>
      </c>
      <c r="I39" s="347">
        <v>736.75</v>
      </c>
      <c r="J39" s="347">
        <v>750.30000000000018</v>
      </c>
      <c r="K39" s="346">
        <v>723.2</v>
      </c>
      <c r="L39" s="346">
        <v>692.5</v>
      </c>
      <c r="M39" s="346">
        <v>4.0981399999999999</v>
      </c>
      <c r="N39" s="1"/>
      <c r="O39" s="1"/>
    </row>
    <row r="40" spans="1:15" ht="12.75" customHeight="1">
      <c r="A40" s="30">
        <v>30</v>
      </c>
      <c r="B40" s="375" t="s">
        <v>53</v>
      </c>
      <c r="C40" s="346">
        <v>4381.95</v>
      </c>
      <c r="D40" s="347">
        <v>4422.666666666667</v>
      </c>
      <c r="E40" s="347">
        <v>4310.3333333333339</v>
      </c>
      <c r="F40" s="347">
        <v>4238.7166666666672</v>
      </c>
      <c r="G40" s="347">
        <v>4126.3833333333341</v>
      </c>
      <c r="H40" s="347">
        <v>4494.2833333333338</v>
      </c>
      <c r="I40" s="347">
        <v>4606.6166666666677</v>
      </c>
      <c r="J40" s="347">
        <v>4678.2333333333336</v>
      </c>
      <c r="K40" s="346">
        <v>4535</v>
      </c>
      <c r="L40" s="346">
        <v>4351.05</v>
      </c>
      <c r="M40" s="346">
        <v>8.1471</v>
      </c>
      <c r="N40" s="1"/>
      <c r="O40" s="1"/>
    </row>
    <row r="41" spans="1:15" ht="12.75" customHeight="1">
      <c r="A41" s="30">
        <v>31</v>
      </c>
      <c r="B41" s="375" t="s">
        <v>54</v>
      </c>
      <c r="C41" s="346">
        <v>178.5</v>
      </c>
      <c r="D41" s="347">
        <v>183.81666666666669</v>
      </c>
      <c r="E41" s="347">
        <v>171.13333333333338</v>
      </c>
      <c r="F41" s="347">
        <v>163.76666666666668</v>
      </c>
      <c r="G41" s="347">
        <v>151.08333333333337</v>
      </c>
      <c r="H41" s="347">
        <v>191.18333333333339</v>
      </c>
      <c r="I41" s="347">
        <v>203.86666666666673</v>
      </c>
      <c r="J41" s="347">
        <v>211.23333333333341</v>
      </c>
      <c r="K41" s="346">
        <v>196.5</v>
      </c>
      <c r="L41" s="346">
        <v>176.45</v>
      </c>
      <c r="M41" s="346">
        <v>95.536119999999997</v>
      </c>
      <c r="N41" s="1"/>
      <c r="O41" s="1"/>
    </row>
    <row r="42" spans="1:15" ht="12.75" customHeight="1">
      <c r="A42" s="30">
        <v>32</v>
      </c>
      <c r="B42" s="375" t="s">
        <v>303</v>
      </c>
      <c r="C42" s="346">
        <v>454.1</v>
      </c>
      <c r="D42" s="347">
        <v>455.18333333333339</v>
      </c>
      <c r="E42" s="347">
        <v>440.81666666666678</v>
      </c>
      <c r="F42" s="347">
        <v>427.53333333333336</v>
      </c>
      <c r="G42" s="347">
        <v>413.16666666666674</v>
      </c>
      <c r="H42" s="347">
        <v>468.46666666666681</v>
      </c>
      <c r="I42" s="347">
        <v>482.83333333333337</v>
      </c>
      <c r="J42" s="347">
        <v>496.11666666666684</v>
      </c>
      <c r="K42" s="346">
        <v>469.55</v>
      </c>
      <c r="L42" s="346">
        <v>441.9</v>
      </c>
      <c r="M42" s="346">
        <v>2.33324</v>
      </c>
      <c r="N42" s="1"/>
      <c r="O42" s="1"/>
    </row>
    <row r="43" spans="1:15" ht="12.75" customHeight="1">
      <c r="A43" s="30">
        <v>33</v>
      </c>
      <c r="B43" s="375" t="s">
        <v>304</v>
      </c>
      <c r="C43" s="346">
        <v>81.7</v>
      </c>
      <c r="D43" s="347">
        <v>84.083333333333343</v>
      </c>
      <c r="E43" s="347">
        <v>77.76666666666668</v>
      </c>
      <c r="F43" s="347">
        <v>73.833333333333343</v>
      </c>
      <c r="G43" s="347">
        <v>67.51666666666668</v>
      </c>
      <c r="H43" s="347">
        <v>88.01666666666668</v>
      </c>
      <c r="I43" s="347">
        <v>94.333333333333343</v>
      </c>
      <c r="J43" s="347">
        <v>98.26666666666668</v>
      </c>
      <c r="K43" s="346">
        <v>90.4</v>
      </c>
      <c r="L43" s="346">
        <v>80.150000000000006</v>
      </c>
      <c r="M43" s="346">
        <v>18.01482</v>
      </c>
      <c r="N43" s="1"/>
      <c r="O43" s="1"/>
    </row>
    <row r="44" spans="1:15" ht="12.75" customHeight="1">
      <c r="A44" s="30">
        <v>34</v>
      </c>
      <c r="B44" s="375" t="s">
        <v>55</v>
      </c>
      <c r="C44" s="346">
        <v>113.65</v>
      </c>
      <c r="D44" s="347">
        <v>116.14999999999999</v>
      </c>
      <c r="E44" s="347">
        <v>110.29999999999998</v>
      </c>
      <c r="F44" s="347">
        <v>106.94999999999999</v>
      </c>
      <c r="G44" s="347">
        <v>101.09999999999998</v>
      </c>
      <c r="H44" s="347">
        <v>119.49999999999999</v>
      </c>
      <c r="I44" s="347">
        <v>125.34999999999998</v>
      </c>
      <c r="J44" s="347">
        <v>128.69999999999999</v>
      </c>
      <c r="K44" s="346">
        <v>122</v>
      </c>
      <c r="L44" s="346">
        <v>112.8</v>
      </c>
      <c r="M44" s="346">
        <v>340.31871000000001</v>
      </c>
      <c r="N44" s="1"/>
      <c r="O44" s="1"/>
    </row>
    <row r="45" spans="1:15" ht="12.75" customHeight="1">
      <c r="A45" s="30">
        <v>35</v>
      </c>
      <c r="B45" s="375" t="s">
        <v>57</v>
      </c>
      <c r="C45" s="346">
        <v>3069.05</v>
      </c>
      <c r="D45" s="347">
        <v>3106.1166666666668</v>
      </c>
      <c r="E45" s="347">
        <v>3014.4333333333334</v>
      </c>
      <c r="F45" s="347">
        <v>2959.8166666666666</v>
      </c>
      <c r="G45" s="347">
        <v>2868.1333333333332</v>
      </c>
      <c r="H45" s="347">
        <v>3160.7333333333336</v>
      </c>
      <c r="I45" s="347">
        <v>3252.416666666667</v>
      </c>
      <c r="J45" s="347">
        <v>3307.0333333333338</v>
      </c>
      <c r="K45" s="346">
        <v>3197.8</v>
      </c>
      <c r="L45" s="346">
        <v>3051.5</v>
      </c>
      <c r="M45" s="346">
        <v>18.234500000000001</v>
      </c>
      <c r="N45" s="1"/>
      <c r="O45" s="1"/>
    </row>
    <row r="46" spans="1:15" ht="12.75" customHeight="1">
      <c r="A46" s="30">
        <v>36</v>
      </c>
      <c r="B46" s="375" t="s">
        <v>305</v>
      </c>
      <c r="C46" s="346">
        <v>170.8</v>
      </c>
      <c r="D46" s="347">
        <v>171.88333333333335</v>
      </c>
      <c r="E46" s="347">
        <v>165.1166666666667</v>
      </c>
      <c r="F46" s="347">
        <v>159.43333333333334</v>
      </c>
      <c r="G46" s="347">
        <v>152.66666666666669</v>
      </c>
      <c r="H46" s="347">
        <v>177.56666666666672</v>
      </c>
      <c r="I46" s="347">
        <v>184.33333333333337</v>
      </c>
      <c r="J46" s="347">
        <v>190.01666666666674</v>
      </c>
      <c r="K46" s="346">
        <v>178.65</v>
      </c>
      <c r="L46" s="346">
        <v>166.2</v>
      </c>
      <c r="M46" s="346">
        <v>4.7709299999999999</v>
      </c>
      <c r="N46" s="1"/>
      <c r="O46" s="1"/>
    </row>
    <row r="47" spans="1:15" ht="12.75" customHeight="1">
      <c r="A47" s="30">
        <v>37</v>
      </c>
      <c r="B47" s="375" t="s">
        <v>307</v>
      </c>
      <c r="C47" s="346">
        <v>1783.2</v>
      </c>
      <c r="D47" s="347">
        <v>1805.1166666666668</v>
      </c>
      <c r="E47" s="347">
        <v>1743.1833333333336</v>
      </c>
      <c r="F47" s="347">
        <v>1703.1666666666667</v>
      </c>
      <c r="G47" s="347">
        <v>1641.2333333333336</v>
      </c>
      <c r="H47" s="347">
        <v>1845.1333333333337</v>
      </c>
      <c r="I47" s="347">
        <v>1907.0666666666671</v>
      </c>
      <c r="J47" s="347">
        <v>1947.0833333333337</v>
      </c>
      <c r="K47" s="346">
        <v>1867.05</v>
      </c>
      <c r="L47" s="346">
        <v>1765.1</v>
      </c>
      <c r="M47" s="346">
        <v>7.27156</v>
      </c>
      <c r="N47" s="1"/>
      <c r="O47" s="1"/>
    </row>
    <row r="48" spans="1:15" ht="12.75" customHeight="1">
      <c r="A48" s="30">
        <v>38</v>
      </c>
      <c r="B48" s="375" t="s">
        <v>306</v>
      </c>
      <c r="C48" s="346">
        <v>2636.95</v>
      </c>
      <c r="D48" s="347">
        <v>2633.6</v>
      </c>
      <c r="E48" s="347">
        <v>2533.0499999999997</v>
      </c>
      <c r="F48" s="347">
        <v>2429.1499999999996</v>
      </c>
      <c r="G48" s="347">
        <v>2328.5999999999995</v>
      </c>
      <c r="H48" s="347">
        <v>2737.5</v>
      </c>
      <c r="I48" s="347">
        <v>2838.05</v>
      </c>
      <c r="J48" s="347">
        <v>2941.9500000000003</v>
      </c>
      <c r="K48" s="346">
        <v>2734.15</v>
      </c>
      <c r="L48" s="346">
        <v>2529.6999999999998</v>
      </c>
      <c r="M48" s="346">
        <v>0.27418999999999999</v>
      </c>
      <c r="N48" s="1"/>
      <c r="O48" s="1"/>
    </row>
    <row r="49" spans="1:15" ht="12.75" customHeight="1">
      <c r="A49" s="30">
        <v>39</v>
      </c>
      <c r="B49" s="375" t="s">
        <v>241</v>
      </c>
      <c r="C49" s="346">
        <v>1565.05</v>
      </c>
      <c r="D49" s="347">
        <v>1579.7666666666667</v>
      </c>
      <c r="E49" s="347">
        <v>1545.0333333333333</v>
      </c>
      <c r="F49" s="347">
        <v>1525.0166666666667</v>
      </c>
      <c r="G49" s="347">
        <v>1490.2833333333333</v>
      </c>
      <c r="H49" s="347">
        <v>1599.7833333333333</v>
      </c>
      <c r="I49" s="347">
        <v>1634.5166666666664</v>
      </c>
      <c r="J49" s="347">
        <v>1654.5333333333333</v>
      </c>
      <c r="K49" s="346">
        <v>1614.5</v>
      </c>
      <c r="L49" s="346">
        <v>1559.75</v>
      </c>
      <c r="M49" s="346">
        <v>1.3352999999999999</v>
      </c>
      <c r="N49" s="1"/>
      <c r="O49" s="1"/>
    </row>
    <row r="50" spans="1:15" ht="12.75" customHeight="1">
      <c r="A50" s="30">
        <v>40</v>
      </c>
      <c r="B50" s="375" t="s">
        <v>308</v>
      </c>
      <c r="C50" s="346">
        <v>8705.0499999999993</v>
      </c>
      <c r="D50" s="347">
        <v>8855.6999999999989</v>
      </c>
      <c r="E50" s="347">
        <v>8471.3999999999978</v>
      </c>
      <c r="F50" s="347">
        <v>8237.7499999999982</v>
      </c>
      <c r="G50" s="347">
        <v>7853.4499999999971</v>
      </c>
      <c r="H50" s="347">
        <v>9089.3499999999985</v>
      </c>
      <c r="I50" s="347">
        <v>9473.6499999999978</v>
      </c>
      <c r="J50" s="347">
        <v>9707.2999999999993</v>
      </c>
      <c r="K50" s="346">
        <v>9240</v>
      </c>
      <c r="L50" s="346">
        <v>8622.0499999999993</v>
      </c>
      <c r="M50" s="346">
        <v>0.41943999999999998</v>
      </c>
      <c r="N50" s="1"/>
      <c r="O50" s="1"/>
    </row>
    <row r="51" spans="1:15" ht="12.75" customHeight="1">
      <c r="A51" s="30">
        <v>41</v>
      </c>
      <c r="B51" s="375" t="s">
        <v>59</v>
      </c>
      <c r="C51" s="346">
        <v>1179.55</v>
      </c>
      <c r="D51" s="347">
        <v>1203.1499999999999</v>
      </c>
      <c r="E51" s="347">
        <v>1141.3999999999996</v>
      </c>
      <c r="F51" s="347">
        <v>1103.2499999999998</v>
      </c>
      <c r="G51" s="347">
        <v>1041.4999999999995</v>
      </c>
      <c r="H51" s="347">
        <v>1241.2999999999997</v>
      </c>
      <c r="I51" s="347">
        <v>1303.0500000000002</v>
      </c>
      <c r="J51" s="347">
        <v>1341.1999999999998</v>
      </c>
      <c r="K51" s="346">
        <v>1264.9000000000001</v>
      </c>
      <c r="L51" s="346">
        <v>1165</v>
      </c>
      <c r="M51" s="346">
        <v>13.084630000000001</v>
      </c>
      <c r="N51" s="1"/>
      <c r="O51" s="1"/>
    </row>
    <row r="52" spans="1:15" ht="12.75" customHeight="1">
      <c r="A52" s="30">
        <v>42</v>
      </c>
      <c r="B52" s="375" t="s">
        <v>60</v>
      </c>
      <c r="C52" s="346">
        <v>605.45000000000005</v>
      </c>
      <c r="D52" s="347">
        <v>611.33333333333337</v>
      </c>
      <c r="E52" s="347">
        <v>595.2166666666667</v>
      </c>
      <c r="F52" s="347">
        <v>584.98333333333335</v>
      </c>
      <c r="G52" s="347">
        <v>568.86666666666667</v>
      </c>
      <c r="H52" s="347">
        <v>621.56666666666672</v>
      </c>
      <c r="I52" s="347">
        <v>637.68333333333328</v>
      </c>
      <c r="J52" s="347">
        <v>647.91666666666674</v>
      </c>
      <c r="K52" s="346">
        <v>627.45000000000005</v>
      </c>
      <c r="L52" s="346">
        <v>601.1</v>
      </c>
      <c r="M52" s="346">
        <v>24.948499999999999</v>
      </c>
      <c r="N52" s="1"/>
      <c r="O52" s="1"/>
    </row>
    <row r="53" spans="1:15" ht="12.75" customHeight="1">
      <c r="A53" s="30">
        <v>43</v>
      </c>
      <c r="B53" s="375" t="s">
        <v>309</v>
      </c>
      <c r="C53" s="346">
        <v>470.85</v>
      </c>
      <c r="D53" s="347">
        <v>476.7833333333333</v>
      </c>
      <c r="E53" s="347">
        <v>444.96666666666658</v>
      </c>
      <c r="F53" s="347">
        <v>419.08333333333326</v>
      </c>
      <c r="G53" s="347">
        <v>387.26666666666654</v>
      </c>
      <c r="H53" s="347">
        <v>502.66666666666663</v>
      </c>
      <c r="I53" s="347">
        <v>534.48333333333335</v>
      </c>
      <c r="J53" s="347">
        <v>560.36666666666667</v>
      </c>
      <c r="K53" s="346">
        <v>508.6</v>
      </c>
      <c r="L53" s="346">
        <v>450.9</v>
      </c>
      <c r="M53" s="346">
        <v>2.8346300000000002</v>
      </c>
      <c r="N53" s="1"/>
      <c r="O53" s="1"/>
    </row>
    <row r="54" spans="1:15" ht="12.75" customHeight="1">
      <c r="A54" s="30">
        <v>44</v>
      </c>
      <c r="B54" s="375" t="s">
        <v>61</v>
      </c>
      <c r="C54" s="346">
        <v>730.3</v>
      </c>
      <c r="D54" s="347">
        <v>741.58333333333337</v>
      </c>
      <c r="E54" s="347">
        <v>714.01666666666677</v>
      </c>
      <c r="F54" s="347">
        <v>697.73333333333335</v>
      </c>
      <c r="G54" s="347">
        <v>670.16666666666674</v>
      </c>
      <c r="H54" s="347">
        <v>757.86666666666679</v>
      </c>
      <c r="I54" s="347">
        <v>785.43333333333339</v>
      </c>
      <c r="J54" s="347">
        <v>801.71666666666681</v>
      </c>
      <c r="K54" s="346">
        <v>769.15</v>
      </c>
      <c r="L54" s="346">
        <v>725.3</v>
      </c>
      <c r="M54" s="346">
        <v>130.85008999999999</v>
      </c>
      <c r="N54" s="1"/>
      <c r="O54" s="1"/>
    </row>
    <row r="55" spans="1:15" ht="12.75" customHeight="1">
      <c r="A55" s="30">
        <v>45</v>
      </c>
      <c r="B55" s="375" t="s">
        <v>62</v>
      </c>
      <c r="C55" s="346">
        <v>3478.9</v>
      </c>
      <c r="D55" s="347">
        <v>3491.0666666666671</v>
      </c>
      <c r="E55" s="347">
        <v>3422.8333333333339</v>
      </c>
      <c r="F55" s="347">
        <v>3366.7666666666669</v>
      </c>
      <c r="G55" s="347">
        <v>3298.5333333333338</v>
      </c>
      <c r="H55" s="347">
        <v>3547.1333333333341</v>
      </c>
      <c r="I55" s="347">
        <v>3615.3666666666668</v>
      </c>
      <c r="J55" s="347">
        <v>3671.4333333333343</v>
      </c>
      <c r="K55" s="346">
        <v>3559.3</v>
      </c>
      <c r="L55" s="346">
        <v>3435</v>
      </c>
      <c r="M55" s="346">
        <v>6.28362</v>
      </c>
      <c r="N55" s="1"/>
      <c r="O55" s="1"/>
    </row>
    <row r="56" spans="1:15" ht="12.75" customHeight="1">
      <c r="A56" s="30">
        <v>46</v>
      </c>
      <c r="B56" s="375" t="s">
        <v>313</v>
      </c>
      <c r="C56" s="346">
        <v>154.75</v>
      </c>
      <c r="D56" s="347">
        <v>157.5</v>
      </c>
      <c r="E56" s="347">
        <v>150.5</v>
      </c>
      <c r="F56" s="347">
        <v>146.25</v>
      </c>
      <c r="G56" s="347">
        <v>139.25</v>
      </c>
      <c r="H56" s="347">
        <v>161.75</v>
      </c>
      <c r="I56" s="347">
        <v>168.75</v>
      </c>
      <c r="J56" s="347">
        <v>173</v>
      </c>
      <c r="K56" s="346">
        <v>164.5</v>
      </c>
      <c r="L56" s="346">
        <v>153.25</v>
      </c>
      <c r="M56" s="346">
        <v>7.88314</v>
      </c>
      <c r="N56" s="1"/>
      <c r="O56" s="1"/>
    </row>
    <row r="57" spans="1:15" ht="12.75" customHeight="1">
      <c r="A57" s="30">
        <v>47</v>
      </c>
      <c r="B57" s="375" t="s">
        <v>314</v>
      </c>
      <c r="C57" s="346">
        <v>1075.3</v>
      </c>
      <c r="D57" s="347">
        <v>1068.5833333333333</v>
      </c>
      <c r="E57" s="347">
        <v>1037.2166666666665</v>
      </c>
      <c r="F57" s="347">
        <v>999.13333333333321</v>
      </c>
      <c r="G57" s="347">
        <v>967.76666666666642</v>
      </c>
      <c r="H57" s="347">
        <v>1106.6666666666665</v>
      </c>
      <c r="I57" s="347">
        <v>1138.0333333333333</v>
      </c>
      <c r="J57" s="347">
        <v>1176.1166666666666</v>
      </c>
      <c r="K57" s="346">
        <v>1099.95</v>
      </c>
      <c r="L57" s="346">
        <v>1030.5</v>
      </c>
      <c r="M57" s="346">
        <v>1.2519800000000001</v>
      </c>
      <c r="N57" s="1"/>
      <c r="O57" s="1"/>
    </row>
    <row r="58" spans="1:15" ht="12.75" customHeight="1">
      <c r="A58" s="30">
        <v>48</v>
      </c>
      <c r="B58" s="375" t="s">
        <v>64</v>
      </c>
      <c r="C58" s="346">
        <v>15245.2</v>
      </c>
      <c r="D58" s="347">
        <v>15447.033333333333</v>
      </c>
      <c r="E58" s="347">
        <v>14998.166666666666</v>
      </c>
      <c r="F58" s="347">
        <v>14751.133333333333</v>
      </c>
      <c r="G58" s="347">
        <v>14302.266666666666</v>
      </c>
      <c r="H58" s="347">
        <v>15694.066666666666</v>
      </c>
      <c r="I58" s="347">
        <v>16142.933333333334</v>
      </c>
      <c r="J58" s="347">
        <v>16389.966666666667</v>
      </c>
      <c r="K58" s="346">
        <v>15895.9</v>
      </c>
      <c r="L58" s="346">
        <v>15200</v>
      </c>
      <c r="M58" s="346">
        <v>3.6156299999999999</v>
      </c>
      <c r="N58" s="1"/>
      <c r="O58" s="1"/>
    </row>
    <row r="59" spans="1:15" ht="12" customHeight="1">
      <c r="A59" s="30">
        <v>49</v>
      </c>
      <c r="B59" s="375" t="s">
        <v>246</v>
      </c>
      <c r="C59" s="346">
        <v>5104.3500000000004</v>
      </c>
      <c r="D59" s="347">
        <v>5099.9666666666672</v>
      </c>
      <c r="E59" s="347">
        <v>5049.9333333333343</v>
      </c>
      <c r="F59" s="347">
        <v>4995.5166666666673</v>
      </c>
      <c r="G59" s="347">
        <v>4945.4833333333345</v>
      </c>
      <c r="H59" s="347">
        <v>5154.3833333333341</v>
      </c>
      <c r="I59" s="347">
        <v>5204.416666666667</v>
      </c>
      <c r="J59" s="347">
        <v>5258.8333333333339</v>
      </c>
      <c r="K59" s="346">
        <v>5150</v>
      </c>
      <c r="L59" s="346">
        <v>5045.55</v>
      </c>
      <c r="M59" s="346">
        <v>0.26601000000000002</v>
      </c>
      <c r="N59" s="1"/>
      <c r="O59" s="1"/>
    </row>
    <row r="60" spans="1:15" ht="12.75" customHeight="1">
      <c r="A60" s="30">
        <v>50</v>
      </c>
      <c r="B60" s="375" t="s">
        <v>65</v>
      </c>
      <c r="C60" s="346">
        <v>6627.8</v>
      </c>
      <c r="D60" s="347">
        <v>6706.8166666666666</v>
      </c>
      <c r="E60" s="347">
        <v>6513.4333333333334</v>
      </c>
      <c r="F60" s="347">
        <v>6399.0666666666666</v>
      </c>
      <c r="G60" s="347">
        <v>6205.6833333333334</v>
      </c>
      <c r="H60" s="347">
        <v>6821.1833333333334</v>
      </c>
      <c r="I60" s="347">
        <v>7014.5666666666666</v>
      </c>
      <c r="J60" s="347">
        <v>7128.9333333333334</v>
      </c>
      <c r="K60" s="346">
        <v>6900.2</v>
      </c>
      <c r="L60" s="346">
        <v>6592.45</v>
      </c>
      <c r="M60" s="346">
        <v>19.3004</v>
      </c>
      <c r="N60" s="1"/>
      <c r="O60" s="1"/>
    </row>
    <row r="61" spans="1:15" ht="12.75" customHeight="1">
      <c r="A61" s="30">
        <v>51</v>
      </c>
      <c r="B61" s="375" t="s">
        <v>315</v>
      </c>
      <c r="C61" s="346">
        <v>2711.95</v>
      </c>
      <c r="D61" s="347">
        <v>2752.8666666666668</v>
      </c>
      <c r="E61" s="347">
        <v>2655.7333333333336</v>
      </c>
      <c r="F61" s="347">
        <v>2599.5166666666669</v>
      </c>
      <c r="G61" s="347">
        <v>2502.3833333333337</v>
      </c>
      <c r="H61" s="347">
        <v>2809.0833333333335</v>
      </c>
      <c r="I61" s="347">
        <v>2906.2166666666667</v>
      </c>
      <c r="J61" s="347">
        <v>2962.4333333333334</v>
      </c>
      <c r="K61" s="346">
        <v>2850</v>
      </c>
      <c r="L61" s="346">
        <v>2696.65</v>
      </c>
      <c r="M61" s="346">
        <v>1.4508399999999999</v>
      </c>
      <c r="N61" s="1"/>
      <c r="O61" s="1"/>
    </row>
    <row r="62" spans="1:15" ht="12.75" customHeight="1">
      <c r="A62" s="30">
        <v>52</v>
      </c>
      <c r="B62" s="375" t="s">
        <v>66</v>
      </c>
      <c r="C62" s="346">
        <v>1757.7</v>
      </c>
      <c r="D62" s="347">
        <v>1792.5333333333335</v>
      </c>
      <c r="E62" s="347">
        <v>1715.166666666667</v>
      </c>
      <c r="F62" s="347">
        <v>1672.6333333333334</v>
      </c>
      <c r="G62" s="347">
        <v>1595.2666666666669</v>
      </c>
      <c r="H62" s="347">
        <v>1835.0666666666671</v>
      </c>
      <c r="I62" s="347">
        <v>1912.4333333333334</v>
      </c>
      <c r="J62" s="347">
        <v>1954.9666666666672</v>
      </c>
      <c r="K62" s="346">
        <v>1869.9</v>
      </c>
      <c r="L62" s="346">
        <v>1750</v>
      </c>
      <c r="M62" s="346">
        <v>4.5591999999999997</v>
      </c>
      <c r="N62" s="1"/>
      <c r="O62" s="1"/>
    </row>
    <row r="63" spans="1:15" ht="12.75" customHeight="1">
      <c r="A63" s="30">
        <v>53</v>
      </c>
      <c r="B63" s="375" t="s">
        <v>316</v>
      </c>
      <c r="C63" s="346">
        <v>377.15</v>
      </c>
      <c r="D63" s="347">
        <v>385.7833333333333</v>
      </c>
      <c r="E63" s="347">
        <v>365.41666666666663</v>
      </c>
      <c r="F63" s="347">
        <v>353.68333333333334</v>
      </c>
      <c r="G63" s="347">
        <v>333.31666666666666</v>
      </c>
      <c r="H63" s="347">
        <v>397.51666666666659</v>
      </c>
      <c r="I63" s="347">
        <v>417.88333333333327</v>
      </c>
      <c r="J63" s="347">
        <v>429.61666666666656</v>
      </c>
      <c r="K63" s="346">
        <v>406.15</v>
      </c>
      <c r="L63" s="346">
        <v>374.05</v>
      </c>
      <c r="M63" s="346">
        <v>50.23057</v>
      </c>
      <c r="N63" s="1"/>
      <c r="O63" s="1"/>
    </row>
    <row r="64" spans="1:15" ht="12.75" customHeight="1">
      <c r="A64" s="30">
        <v>54</v>
      </c>
      <c r="B64" s="375" t="s">
        <v>67</v>
      </c>
      <c r="C64" s="346">
        <v>291.14999999999998</v>
      </c>
      <c r="D64" s="347">
        <v>297.16666666666669</v>
      </c>
      <c r="E64" s="347">
        <v>281.48333333333335</v>
      </c>
      <c r="F64" s="347">
        <v>271.81666666666666</v>
      </c>
      <c r="G64" s="347">
        <v>256.13333333333333</v>
      </c>
      <c r="H64" s="347">
        <v>306.83333333333337</v>
      </c>
      <c r="I64" s="347">
        <v>322.51666666666665</v>
      </c>
      <c r="J64" s="347">
        <v>332.18333333333339</v>
      </c>
      <c r="K64" s="346">
        <v>312.85000000000002</v>
      </c>
      <c r="L64" s="346">
        <v>287.5</v>
      </c>
      <c r="M64" s="346">
        <v>108.05931</v>
      </c>
      <c r="N64" s="1"/>
      <c r="O64" s="1"/>
    </row>
    <row r="65" spans="1:15" ht="12.75" customHeight="1">
      <c r="A65" s="30">
        <v>55</v>
      </c>
      <c r="B65" s="375" t="s">
        <v>68</v>
      </c>
      <c r="C65" s="346">
        <v>100.5</v>
      </c>
      <c r="D65" s="347">
        <v>102.06666666666666</v>
      </c>
      <c r="E65" s="347">
        <v>98.533333333333331</v>
      </c>
      <c r="F65" s="347">
        <v>96.566666666666663</v>
      </c>
      <c r="G65" s="347">
        <v>93.033333333333331</v>
      </c>
      <c r="H65" s="347">
        <v>104.03333333333333</v>
      </c>
      <c r="I65" s="347">
        <v>107.56666666666666</v>
      </c>
      <c r="J65" s="347">
        <v>109.53333333333333</v>
      </c>
      <c r="K65" s="346">
        <v>105.6</v>
      </c>
      <c r="L65" s="346">
        <v>100.1</v>
      </c>
      <c r="M65" s="346">
        <v>703.41673000000003</v>
      </c>
      <c r="N65" s="1"/>
      <c r="O65" s="1"/>
    </row>
    <row r="66" spans="1:15" ht="12.75" customHeight="1">
      <c r="A66" s="30">
        <v>56</v>
      </c>
      <c r="B66" s="375" t="s">
        <v>247</v>
      </c>
      <c r="C66" s="346">
        <v>44.25</v>
      </c>
      <c r="D66" s="347">
        <v>45.666666666666664</v>
      </c>
      <c r="E66" s="347">
        <v>41.733333333333327</v>
      </c>
      <c r="F66" s="347">
        <v>39.216666666666661</v>
      </c>
      <c r="G66" s="347">
        <v>35.283333333333324</v>
      </c>
      <c r="H66" s="347">
        <v>48.18333333333333</v>
      </c>
      <c r="I66" s="347">
        <v>52.116666666666667</v>
      </c>
      <c r="J66" s="347">
        <v>54.633333333333333</v>
      </c>
      <c r="K66" s="346">
        <v>49.6</v>
      </c>
      <c r="L66" s="346">
        <v>43.15</v>
      </c>
      <c r="M66" s="346">
        <v>98.793270000000007</v>
      </c>
      <c r="N66" s="1"/>
      <c r="O66" s="1"/>
    </row>
    <row r="67" spans="1:15" ht="12.75" customHeight="1">
      <c r="A67" s="30">
        <v>57</v>
      </c>
      <c r="B67" s="375" t="s">
        <v>310</v>
      </c>
      <c r="C67" s="346">
        <v>2660.9</v>
      </c>
      <c r="D67" s="347">
        <v>2698.1166666666668</v>
      </c>
      <c r="E67" s="347">
        <v>2607.7833333333338</v>
      </c>
      <c r="F67" s="347">
        <v>2554.666666666667</v>
      </c>
      <c r="G67" s="347">
        <v>2464.3333333333339</v>
      </c>
      <c r="H67" s="347">
        <v>2751.2333333333336</v>
      </c>
      <c r="I67" s="347">
        <v>2841.5666666666666</v>
      </c>
      <c r="J67" s="347">
        <v>2894.6833333333334</v>
      </c>
      <c r="K67" s="346">
        <v>2788.45</v>
      </c>
      <c r="L67" s="346">
        <v>2645</v>
      </c>
      <c r="M67" s="346">
        <v>0.61438000000000004</v>
      </c>
      <c r="N67" s="1"/>
      <c r="O67" s="1"/>
    </row>
    <row r="68" spans="1:15" ht="12.75" customHeight="1">
      <c r="A68" s="30">
        <v>58</v>
      </c>
      <c r="B68" s="375" t="s">
        <v>69</v>
      </c>
      <c r="C68" s="346">
        <v>1776.6</v>
      </c>
      <c r="D68" s="347">
        <v>1799.7</v>
      </c>
      <c r="E68" s="347">
        <v>1739.45</v>
      </c>
      <c r="F68" s="347">
        <v>1702.3</v>
      </c>
      <c r="G68" s="347">
        <v>1642.05</v>
      </c>
      <c r="H68" s="347">
        <v>1836.8500000000001</v>
      </c>
      <c r="I68" s="347">
        <v>1897.1000000000001</v>
      </c>
      <c r="J68" s="347">
        <v>1934.2500000000002</v>
      </c>
      <c r="K68" s="346">
        <v>1859.95</v>
      </c>
      <c r="L68" s="346">
        <v>1762.55</v>
      </c>
      <c r="M68" s="346">
        <v>3.0901999999999998</v>
      </c>
      <c r="N68" s="1"/>
      <c r="O68" s="1"/>
    </row>
    <row r="69" spans="1:15" ht="12.75" customHeight="1">
      <c r="A69" s="30">
        <v>59</v>
      </c>
      <c r="B69" s="375" t="s">
        <v>318</v>
      </c>
      <c r="C69" s="346">
        <v>4292.25</v>
      </c>
      <c r="D69" s="347">
        <v>4302.4666666666672</v>
      </c>
      <c r="E69" s="347">
        <v>4207.8333333333339</v>
      </c>
      <c r="F69" s="347">
        <v>4123.416666666667</v>
      </c>
      <c r="G69" s="347">
        <v>4028.7833333333338</v>
      </c>
      <c r="H69" s="347">
        <v>4386.8833333333341</v>
      </c>
      <c r="I69" s="347">
        <v>4481.5166666666673</v>
      </c>
      <c r="J69" s="347">
        <v>4565.9333333333343</v>
      </c>
      <c r="K69" s="346">
        <v>4397.1000000000004</v>
      </c>
      <c r="L69" s="346">
        <v>4218.05</v>
      </c>
      <c r="M69" s="346">
        <v>0.21998000000000001</v>
      </c>
      <c r="N69" s="1"/>
      <c r="O69" s="1"/>
    </row>
    <row r="70" spans="1:15" ht="12.75" customHeight="1">
      <c r="A70" s="30">
        <v>60</v>
      </c>
      <c r="B70" s="375" t="s">
        <v>248</v>
      </c>
      <c r="C70" s="346">
        <v>903</v>
      </c>
      <c r="D70" s="347">
        <v>918.20000000000016</v>
      </c>
      <c r="E70" s="347">
        <v>861.00000000000034</v>
      </c>
      <c r="F70" s="347">
        <v>819.00000000000023</v>
      </c>
      <c r="G70" s="347">
        <v>761.80000000000041</v>
      </c>
      <c r="H70" s="347">
        <v>960.20000000000027</v>
      </c>
      <c r="I70" s="347">
        <v>1017.4000000000001</v>
      </c>
      <c r="J70" s="347">
        <v>1059.4000000000001</v>
      </c>
      <c r="K70" s="346">
        <v>975.4</v>
      </c>
      <c r="L70" s="346">
        <v>876.2</v>
      </c>
      <c r="M70" s="346">
        <v>1.0296400000000001</v>
      </c>
      <c r="N70" s="1"/>
      <c r="O70" s="1"/>
    </row>
    <row r="71" spans="1:15" ht="12.75" customHeight="1">
      <c r="A71" s="30">
        <v>61</v>
      </c>
      <c r="B71" s="375" t="s">
        <v>319</v>
      </c>
      <c r="C71" s="346">
        <v>410.95</v>
      </c>
      <c r="D71" s="347">
        <v>416.16666666666669</v>
      </c>
      <c r="E71" s="347">
        <v>401.28333333333336</v>
      </c>
      <c r="F71" s="347">
        <v>391.61666666666667</v>
      </c>
      <c r="G71" s="347">
        <v>376.73333333333335</v>
      </c>
      <c r="H71" s="347">
        <v>425.83333333333337</v>
      </c>
      <c r="I71" s="347">
        <v>440.7166666666667</v>
      </c>
      <c r="J71" s="347">
        <v>450.38333333333338</v>
      </c>
      <c r="K71" s="346">
        <v>431.05</v>
      </c>
      <c r="L71" s="346">
        <v>406.5</v>
      </c>
      <c r="M71" s="346">
        <v>3.93634</v>
      </c>
      <c r="N71" s="1"/>
      <c r="O71" s="1"/>
    </row>
    <row r="72" spans="1:15" ht="12.75" customHeight="1">
      <c r="A72" s="30">
        <v>62</v>
      </c>
      <c r="B72" s="375" t="s">
        <v>71</v>
      </c>
      <c r="C72" s="346">
        <v>187.85</v>
      </c>
      <c r="D72" s="347">
        <v>190.53333333333333</v>
      </c>
      <c r="E72" s="347">
        <v>184.31666666666666</v>
      </c>
      <c r="F72" s="347">
        <v>180.78333333333333</v>
      </c>
      <c r="G72" s="347">
        <v>174.56666666666666</v>
      </c>
      <c r="H72" s="347">
        <v>194.06666666666666</v>
      </c>
      <c r="I72" s="347">
        <v>200.2833333333333</v>
      </c>
      <c r="J72" s="347">
        <v>203.81666666666666</v>
      </c>
      <c r="K72" s="346">
        <v>196.75</v>
      </c>
      <c r="L72" s="346">
        <v>187</v>
      </c>
      <c r="M72" s="346">
        <v>83.051130000000001</v>
      </c>
      <c r="N72" s="1"/>
      <c r="O72" s="1"/>
    </row>
    <row r="73" spans="1:15" ht="12.75" customHeight="1">
      <c r="A73" s="30">
        <v>63</v>
      </c>
      <c r="B73" s="375" t="s">
        <v>311</v>
      </c>
      <c r="C73" s="346">
        <v>1472.2</v>
      </c>
      <c r="D73" s="347">
        <v>1494.0666666666666</v>
      </c>
      <c r="E73" s="347">
        <v>1438.1333333333332</v>
      </c>
      <c r="F73" s="347">
        <v>1404.0666666666666</v>
      </c>
      <c r="G73" s="347">
        <v>1348.1333333333332</v>
      </c>
      <c r="H73" s="347">
        <v>1528.1333333333332</v>
      </c>
      <c r="I73" s="347">
        <v>1584.0666666666666</v>
      </c>
      <c r="J73" s="347">
        <v>1618.1333333333332</v>
      </c>
      <c r="K73" s="346">
        <v>1550</v>
      </c>
      <c r="L73" s="346">
        <v>1460</v>
      </c>
      <c r="M73" s="346">
        <v>2.4640499999999999</v>
      </c>
      <c r="N73" s="1"/>
      <c r="O73" s="1"/>
    </row>
    <row r="74" spans="1:15" ht="12.75" customHeight="1">
      <c r="A74" s="30">
        <v>64</v>
      </c>
      <c r="B74" s="375" t="s">
        <v>72</v>
      </c>
      <c r="C74" s="346">
        <v>679.45</v>
      </c>
      <c r="D74" s="347">
        <v>691.69999999999993</v>
      </c>
      <c r="E74" s="347">
        <v>663.74999999999989</v>
      </c>
      <c r="F74" s="347">
        <v>648.04999999999995</v>
      </c>
      <c r="G74" s="347">
        <v>620.09999999999991</v>
      </c>
      <c r="H74" s="347">
        <v>707.39999999999986</v>
      </c>
      <c r="I74" s="347">
        <v>735.34999999999991</v>
      </c>
      <c r="J74" s="347">
        <v>751.04999999999984</v>
      </c>
      <c r="K74" s="346">
        <v>719.65</v>
      </c>
      <c r="L74" s="346">
        <v>676</v>
      </c>
      <c r="M74" s="346">
        <v>10.989599999999999</v>
      </c>
      <c r="N74" s="1"/>
      <c r="O74" s="1"/>
    </row>
    <row r="75" spans="1:15" ht="12.75" customHeight="1">
      <c r="A75" s="30">
        <v>65</v>
      </c>
      <c r="B75" s="375" t="s">
        <v>73</v>
      </c>
      <c r="C75" s="346">
        <v>667.6</v>
      </c>
      <c r="D75" s="347">
        <v>671.6</v>
      </c>
      <c r="E75" s="347">
        <v>655</v>
      </c>
      <c r="F75" s="347">
        <v>642.4</v>
      </c>
      <c r="G75" s="347">
        <v>625.79999999999995</v>
      </c>
      <c r="H75" s="347">
        <v>684.2</v>
      </c>
      <c r="I75" s="347">
        <v>700.80000000000018</v>
      </c>
      <c r="J75" s="347">
        <v>713.40000000000009</v>
      </c>
      <c r="K75" s="346">
        <v>688.2</v>
      </c>
      <c r="L75" s="346">
        <v>659</v>
      </c>
      <c r="M75" s="346">
        <v>48.662559999999999</v>
      </c>
      <c r="N75" s="1"/>
      <c r="O75" s="1"/>
    </row>
    <row r="76" spans="1:15" ht="12.75" customHeight="1">
      <c r="A76" s="30">
        <v>66</v>
      </c>
      <c r="B76" s="375" t="s">
        <v>320</v>
      </c>
      <c r="C76" s="346">
        <v>11660.45</v>
      </c>
      <c r="D76" s="347">
        <v>11753.816666666666</v>
      </c>
      <c r="E76" s="347">
        <v>11507.633333333331</v>
      </c>
      <c r="F76" s="347">
        <v>11354.816666666666</v>
      </c>
      <c r="G76" s="347">
        <v>11108.633333333331</v>
      </c>
      <c r="H76" s="347">
        <v>11906.633333333331</v>
      </c>
      <c r="I76" s="347">
        <v>12152.816666666666</v>
      </c>
      <c r="J76" s="347">
        <v>12305.633333333331</v>
      </c>
      <c r="K76" s="346">
        <v>12000</v>
      </c>
      <c r="L76" s="346">
        <v>11601</v>
      </c>
      <c r="M76" s="346">
        <v>4.5629999999999997E-2</v>
      </c>
      <c r="N76" s="1"/>
      <c r="O76" s="1"/>
    </row>
    <row r="77" spans="1:15" ht="12.75" customHeight="1">
      <c r="A77" s="30">
        <v>67</v>
      </c>
      <c r="B77" s="375" t="s">
        <v>75</v>
      </c>
      <c r="C77" s="346">
        <v>670.9</v>
      </c>
      <c r="D77" s="347">
        <v>668.3</v>
      </c>
      <c r="E77" s="347">
        <v>648.04999999999995</v>
      </c>
      <c r="F77" s="347">
        <v>625.20000000000005</v>
      </c>
      <c r="G77" s="347">
        <v>604.95000000000005</v>
      </c>
      <c r="H77" s="347">
        <v>691.14999999999986</v>
      </c>
      <c r="I77" s="347">
        <v>711.39999999999986</v>
      </c>
      <c r="J77" s="347">
        <v>734.24999999999977</v>
      </c>
      <c r="K77" s="346">
        <v>688.55</v>
      </c>
      <c r="L77" s="346">
        <v>645.45000000000005</v>
      </c>
      <c r="M77" s="346">
        <v>141.39461</v>
      </c>
      <c r="N77" s="1"/>
      <c r="O77" s="1"/>
    </row>
    <row r="78" spans="1:15" ht="12.75" customHeight="1">
      <c r="A78" s="30">
        <v>68</v>
      </c>
      <c r="B78" s="375" t="s">
        <v>76</v>
      </c>
      <c r="C78" s="346">
        <v>44.35</v>
      </c>
      <c r="D78" s="347">
        <v>45.533333333333331</v>
      </c>
      <c r="E78" s="347">
        <v>42.816666666666663</v>
      </c>
      <c r="F78" s="347">
        <v>41.283333333333331</v>
      </c>
      <c r="G78" s="347">
        <v>38.566666666666663</v>
      </c>
      <c r="H78" s="347">
        <v>47.066666666666663</v>
      </c>
      <c r="I78" s="347">
        <v>49.783333333333331</v>
      </c>
      <c r="J78" s="347">
        <v>51.316666666666663</v>
      </c>
      <c r="K78" s="346">
        <v>48.25</v>
      </c>
      <c r="L78" s="346">
        <v>44</v>
      </c>
      <c r="M78" s="346">
        <v>485.63258999999999</v>
      </c>
      <c r="N78" s="1"/>
      <c r="O78" s="1"/>
    </row>
    <row r="79" spans="1:15" ht="12.75" customHeight="1">
      <c r="A79" s="30">
        <v>69</v>
      </c>
      <c r="B79" s="375" t="s">
        <v>77</v>
      </c>
      <c r="C79" s="346">
        <v>374.15</v>
      </c>
      <c r="D79" s="347">
        <v>380.63333333333338</v>
      </c>
      <c r="E79" s="347">
        <v>366.41666666666674</v>
      </c>
      <c r="F79" s="347">
        <v>358.68333333333334</v>
      </c>
      <c r="G79" s="347">
        <v>344.4666666666667</v>
      </c>
      <c r="H79" s="347">
        <v>388.36666666666679</v>
      </c>
      <c r="I79" s="347">
        <v>402.58333333333337</v>
      </c>
      <c r="J79" s="347">
        <v>410.31666666666683</v>
      </c>
      <c r="K79" s="346">
        <v>394.85</v>
      </c>
      <c r="L79" s="346">
        <v>372.9</v>
      </c>
      <c r="M79" s="346">
        <v>29.496220000000001</v>
      </c>
      <c r="N79" s="1"/>
      <c r="O79" s="1"/>
    </row>
    <row r="80" spans="1:15" ht="12.75" customHeight="1">
      <c r="A80" s="30">
        <v>70</v>
      </c>
      <c r="B80" s="375" t="s">
        <v>321</v>
      </c>
      <c r="C80" s="346">
        <v>1091</v>
      </c>
      <c r="D80" s="347">
        <v>1087.9666666666665</v>
      </c>
      <c r="E80" s="347">
        <v>1038.083333333333</v>
      </c>
      <c r="F80" s="347">
        <v>985.16666666666652</v>
      </c>
      <c r="G80" s="347">
        <v>935.28333333333308</v>
      </c>
      <c r="H80" s="347">
        <v>1140.883333333333</v>
      </c>
      <c r="I80" s="347">
        <v>1190.7666666666667</v>
      </c>
      <c r="J80" s="347">
        <v>1243.6833333333329</v>
      </c>
      <c r="K80" s="346">
        <v>1137.8499999999999</v>
      </c>
      <c r="L80" s="346">
        <v>1035.05</v>
      </c>
      <c r="M80" s="346">
        <v>5.2528300000000003</v>
      </c>
      <c r="N80" s="1"/>
      <c r="O80" s="1"/>
    </row>
    <row r="81" spans="1:15" ht="12.75" customHeight="1">
      <c r="A81" s="30">
        <v>71</v>
      </c>
      <c r="B81" s="375" t="s">
        <v>323</v>
      </c>
      <c r="C81" s="346">
        <v>5998.65</v>
      </c>
      <c r="D81" s="347">
        <v>5952</v>
      </c>
      <c r="E81" s="347">
        <v>5856.65</v>
      </c>
      <c r="F81" s="347">
        <v>5714.65</v>
      </c>
      <c r="G81" s="347">
        <v>5619.2999999999993</v>
      </c>
      <c r="H81" s="347">
        <v>6094</v>
      </c>
      <c r="I81" s="347">
        <v>6189.35</v>
      </c>
      <c r="J81" s="347">
        <v>6331.35</v>
      </c>
      <c r="K81" s="346">
        <v>6047.35</v>
      </c>
      <c r="L81" s="346">
        <v>5810</v>
      </c>
      <c r="M81" s="346">
        <v>0.25379000000000002</v>
      </c>
      <c r="N81" s="1"/>
      <c r="O81" s="1"/>
    </row>
    <row r="82" spans="1:15" ht="12.75" customHeight="1">
      <c r="A82" s="30">
        <v>72</v>
      </c>
      <c r="B82" s="375" t="s">
        <v>324</v>
      </c>
      <c r="C82" s="346">
        <v>1015.55</v>
      </c>
      <c r="D82" s="347">
        <v>1020.2999999999998</v>
      </c>
      <c r="E82" s="347">
        <v>995.24999999999977</v>
      </c>
      <c r="F82" s="347">
        <v>974.94999999999993</v>
      </c>
      <c r="G82" s="347">
        <v>949.89999999999986</v>
      </c>
      <c r="H82" s="347">
        <v>1040.5999999999997</v>
      </c>
      <c r="I82" s="347">
        <v>1065.6499999999996</v>
      </c>
      <c r="J82" s="347">
        <v>1085.9499999999996</v>
      </c>
      <c r="K82" s="346">
        <v>1045.3499999999999</v>
      </c>
      <c r="L82" s="346">
        <v>1000</v>
      </c>
      <c r="M82" s="346">
        <v>0.77646999999999999</v>
      </c>
      <c r="N82" s="1"/>
      <c r="O82" s="1"/>
    </row>
    <row r="83" spans="1:15" ht="12.75" customHeight="1">
      <c r="A83" s="30">
        <v>73</v>
      </c>
      <c r="B83" s="375" t="s">
        <v>78</v>
      </c>
      <c r="C83" s="346">
        <v>15016.65</v>
      </c>
      <c r="D83" s="347">
        <v>15219.083333333334</v>
      </c>
      <c r="E83" s="347">
        <v>14772.566666666668</v>
      </c>
      <c r="F83" s="347">
        <v>14528.483333333334</v>
      </c>
      <c r="G83" s="347">
        <v>14081.966666666667</v>
      </c>
      <c r="H83" s="347">
        <v>15463.166666666668</v>
      </c>
      <c r="I83" s="347">
        <v>15909.683333333334</v>
      </c>
      <c r="J83" s="347">
        <v>16153.766666666668</v>
      </c>
      <c r="K83" s="346">
        <v>15665.6</v>
      </c>
      <c r="L83" s="346">
        <v>14975</v>
      </c>
      <c r="M83" s="346">
        <v>0.50909000000000004</v>
      </c>
      <c r="N83" s="1"/>
      <c r="O83" s="1"/>
    </row>
    <row r="84" spans="1:15" ht="12.75" customHeight="1">
      <c r="A84" s="30">
        <v>74</v>
      </c>
      <c r="B84" s="375" t="s">
        <v>80</v>
      </c>
      <c r="C84" s="346">
        <v>333.05</v>
      </c>
      <c r="D84" s="347">
        <v>338.71666666666664</v>
      </c>
      <c r="E84" s="347">
        <v>325.43333333333328</v>
      </c>
      <c r="F84" s="347">
        <v>317.81666666666666</v>
      </c>
      <c r="G84" s="347">
        <v>304.5333333333333</v>
      </c>
      <c r="H84" s="347">
        <v>346.33333333333326</v>
      </c>
      <c r="I84" s="347">
        <v>359.61666666666667</v>
      </c>
      <c r="J84" s="347">
        <v>367.23333333333323</v>
      </c>
      <c r="K84" s="346">
        <v>352</v>
      </c>
      <c r="L84" s="346">
        <v>331.1</v>
      </c>
      <c r="M84" s="346">
        <v>70.474850000000004</v>
      </c>
      <c r="N84" s="1"/>
      <c r="O84" s="1"/>
    </row>
    <row r="85" spans="1:15" ht="12.75" customHeight="1">
      <c r="A85" s="30">
        <v>75</v>
      </c>
      <c r="B85" s="375" t="s">
        <v>325</v>
      </c>
      <c r="C85" s="346">
        <v>467.7</v>
      </c>
      <c r="D85" s="347">
        <v>474.76666666666671</v>
      </c>
      <c r="E85" s="347">
        <v>453.03333333333342</v>
      </c>
      <c r="F85" s="347">
        <v>438.36666666666673</v>
      </c>
      <c r="G85" s="347">
        <v>416.63333333333344</v>
      </c>
      <c r="H85" s="347">
        <v>489.43333333333339</v>
      </c>
      <c r="I85" s="347">
        <v>511.16666666666663</v>
      </c>
      <c r="J85" s="347">
        <v>525.83333333333337</v>
      </c>
      <c r="K85" s="346">
        <v>496.5</v>
      </c>
      <c r="L85" s="346">
        <v>460.1</v>
      </c>
      <c r="M85" s="346">
        <v>3.4063500000000002</v>
      </c>
      <c r="N85" s="1"/>
      <c r="O85" s="1"/>
    </row>
    <row r="86" spans="1:15" ht="12.75" customHeight="1">
      <c r="A86" s="30">
        <v>76</v>
      </c>
      <c r="B86" s="375" t="s">
        <v>81</v>
      </c>
      <c r="C86" s="346">
        <v>3446</v>
      </c>
      <c r="D86" s="347">
        <v>3454.6666666666665</v>
      </c>
      <c r="E86" s="347">
        <v>3405.333333333333</v>
      </c>
      <c r="F86" s="347">
        <v>3364.6666666666665</v>
      </c>
      <c r="G86" s="347">
        <v>3315.333333333333</v>
      </c>
      <c r="H86" s="347">
        <v>3495.333333333333</v>
      </c>
      <c r="I86" s="347">
        <v>3544.6666666666661</v>
      </c>
      <c r="J86" s="347">
        <v>3585.333333333333</v>
      </c>
      <c r="K86" s="346">
        <v>3504</v>
      </c>
      <c r="L86" s="346">
        <v>3414</v>
      </c>
      <c r="M86" s="346">
        <v>5.2999499999999999</v>
      </c>
      <c r="N86" s="1"/>
      <c r="O86" s="1"/>
    </row>
    <row r="87" spans="1:15" ht="12.75" customHeight="1">
      <c r="A87" s="30">
        <v>77</v>
      </c>
      <c r="B87" s="375" t="s">
        <v>312</v>
      </c>
      <c r="C87" s="346">
        <v>1874.85</v>
      </c>
      <c r="D87" s="347">
        <v>1914.5666666666666</v>
      </c>
      <c r="E87" s="347">
        <v>1819.1333333333332</v>
      </c>
      <c r="F87" s="347">
        <v>1763.4166666666665</v>
      </c>
      <c r="G87" s="347">
        <v>1667.9833333333331</v>
      </c>
      <c r="H87" s="347">
        <v>1970.2833333333333</v>
      </c>
      <c r="I87" s="347">
        <v>2065.7166666666667</v>
      </c>
      <c r="J87" s="347">
        <v>2121.4333333333334</v>
      </c>
      <c r="K87" s="346">
        <v>2010</v>
      </c>
      <c r="L87" s="346">
        <v>1858.85</v>
      </c>
      <c r="M87" s="346">
        <v>20.23349</v>
      </c>
      <c r="N87" s="1"/>
      <c r="O87" s="1"/>
    </row>
    <row r="88" spans="1:15" ht="12.75" customHeight="1">
      <c r="A88" s="30">
        <v>78</v>
      </c>
      <c r="B88" s="375" t="s">
        <v>322</v>
      </c>
      <c r="C88" s="346">
        <v>382.2</v>
      </c>
      <c r="D88" s="347">
        <v>387.40000000000003</v>
      </c>
      <c r="E88" s="347">
        <v>374.80000000000007</v>
      </c>
      <c r="F88" s="347">
        <v>367.40000000000003</v>
      </c>
      <c r="G88" s="347">
        <v>354.80000000000007</v>
      </c>
      <c r="H88" s="347">
        <v>394.80000000000007</v>
      </c>
      <c r="I88" s="347">
        <v>407.40000000000009</v>
      </c>
      <c r="J88" s="347">
        <v>414.80000000000007</v>
      </c>
      <c r="K88" s="346">
        <v>400</v>
      </c>
      <c r="L88" s="346">
        <v>380</v>
      </c>
      <c r="M88" s="346">
        <v>35.987220000000001</v>
      </c>
      <c r="N88" s="1"/>
      <c r="O88" s="1"/>
    </row>
    <row r="89" spans="1:15" ht="12.75" customHeight="1">
      <c r="A89" s="30">
        <v>79</v>
      </c>
      <c r="B89" s="375" t="s">
        <v>1110</v>
      </c>
      <c r="C89" s="346">
        <f>VLOOKUP($B89,[1]EQ!$A$1:$L$2000,6,0)</f>
        <v>96.25</v>
      </c>
      <c r="D89" s="347">
        <f t="shared" ref="D89" si="0">(C89+K89+L89)/3</f>
        <v>98.5</v>
      </c>
      <c r="E89" s="347">
        <f t="shared" ref="E89" si="1">+(D89*2)-K89</f>
        <v>92.75</v>
      </c>
      <c r="F89" s="347">
        <f t="shared" ref="F89" si="2">+D89-K89+L89</f>
        <v>89.25</v>
      </c>
      <c r="G89" s="347">
        <f t="shared" ref="G89" si="3">L89-2*(K89-D89)</f>
        <v>83.5</v>
      </c>
      <c r="H89" s="347">
        <f t="shared" ref="H89" si="4">(D89*2)-L89</f>
        <v>102</v>
      </c>
      <c r="I89" s="347">
        <f t="shared" ref="I89" si="5">+D89+K89-L89</f>
        <v>107.75</v>
      </c>
      <c r="J89" s="347">
        <f t="shared" ref="J89" si="6">K89+2*(D89-L89)</f>
        <v>111.25</v>
      </c>
      <c r="K89" s="346">
        <f>VLOOKUP($B89,[1]EQ!$A$1:$L$2000,4,0)</f>
        <v>104.25</v>
      </c>
      <c r="L89" s="346">
        <f>VLOOKUP($B89,[1]EQ!$A$1:$L$2000,5,0)</f>
        <v>95</v>
      </c>
      <c r="M89" s="346">
        <f>(VLOOKUP($B89,[1]EQ!$A$1:$L$2000,9,0)/100000)</f>
        <v>84.005240000000001</v>
      </c>
      <c r="N89" s="1"/>
      <c r="O89" s="1"/>
    </row>
    <row r="90" spans="1:15" ht="12.75" customHeight="1">
      <c r="A90" s="30">
        <v>80</v>
      </c>
      <c r="B90" s="375" t="s">
        <v>82</v>
      </c>
      <c r="C90" s="346">
        <v>344.75</v>
      </c>
      <c r="D90" s="347">
        <v>350.51666666666671</v>
      </c>
      <c r="E90" s="347">
        <v>337.08333333333343</v>
      </c>
      <c r="F90" s="347">
        <v>329.41666666666674</v>
      </c>
      <c r="G90" s="347">
        <v>315.98333333333346</v>
      </c>
      <c r="H90" s="347">
        <v>358.18333333333339</v>
      </c>
      <c r="I90" s="347">
        <v>371.61666666666667</v>
      </c>
      <c r="J90" s="347">
        <v>379.28333333333336</v>
      </c>
      <c r="K90" s="346">
        <v>363.95</v>
      </c>
      <c r="L90" s="346">
        <v>342.85</v>
      </c>
      <c r="M90" s="346">
        <v>26.708189999999998</v>
      </c>
      <c r="N90" s="1"/>
      <c r="O90" s="1"/>
    </row>
    <row r="91" spans="1:15" ht="12.75" customHeight="1">
      <c r="A91" s="30">
        <v>81</v>
      </c>
      <c r="B91" s="375" t="s">
        <v>343</v>
      </c>
      <c r="C91" s="346">
        <v>2284.15</v>
      </c>
      <c r="D91" s="347">
        <v>2294.3833333333332</v>
      </c>
      <c r="E91" s="347">
        <v>2219.7666666666664</v>
      </c>
      <c r="F91" s="347">
        <v>2155.3833333333332</v>
      </c>
      <c r="G91" s="347">
        <v>2080.7666666666664</v>
      </c>
      <c r="H91" s="347">
        <v>2358.7666666666664</v>
      </c>
      <c r="I91" s="347">
        <v>2433.3833333333332</v>
      </c>
      <c r="J91" s="347">
        <v>2497.7666666666664</v>
      </c>
      <c r="K91" s="346">
        <v>2369</v>
      </c>
      <c r="L91" s="346">
        <v>2230</v>
      </c>
      <c r="M91" s="346">
        <v>5.37242</v>
      </c>
      <c r="N91" s="1"/>
      <c r="O91" s="1"/>
    </row>
    <row r="92" spans="1:15" ht="12.75" customHeight="1">
      <c r="A92" s="30">
        <v>82</v>
      </c>
      <c r="B92" s="375" t="s">
        <v>83</v>
      </c>
      <c r="C92" s="346">
        <v>208.3</v>
      </c>
      <c r="D92" s="347">
        <v>212.85</v>
      </c>
      <c r="E92" s="347">
        <v>201.7</v>
      </c>
      <c r="F92" s="347">
        <v>195.1</v>
      </c>
      <c r="G92" s="347">
        <v>183.95</v>
      </c>
      <c r="H92" s="347">
        <v>219.45</v>
      </c>
      <c r="I92" s="347">
        <v>230.60000000000002</v>
      </c>
      <c r="J92" s="347">
        <v>237.2</v>
      </c>
      <c r="K92" s="346">
        <v>224</v>
      </c>
      <c r="L92" s="346">
        <v>206.25</v>
      </c>
      <c r="M92" s="346">
        <v>207.98209</v>
      </c>
      <c r="N92" s="1"/>
      <c r="O92" s="1"/>
    </row>
    <row r="93" spans="1:15" ht="12.75" customHeight="1">
      <c r="A93" s="30">
        <v>83</v>
      </c>
      <c r="B93" s="375" t="s">
        <v>329</v>
      </c>
      <c r="C93" s="346">
        <v>547.29999999999995</v>
      </c>
      <c r="D93" s="347">
        <v>557.30000000000007</v>
      </c>
      <c r="E93" s="347">
        <v>532.10000000000014</v>
      </c>
      <c r="F93" s="347">
        <v>516.90000000000009</v>
      </c>
      <c r="G93" s="347">
        <v>491.70000000000016</v>
      </c>
      <c r="H93" s="347">
        <v>572.50000000000011</v>
      </c>
      <c r="I93" s="347">
        <v>597.70000000000016</v>
      </c>
      <c r="J93" s="347">
        <v>612.90000000000009</v>
      </c>
      <c r="K93" s="346">
        <v>582.5</v>
      </c>
      <c r="L93" s="346">
        <v>542.1</v>
      </c>
      <c r="M93" s="346">
        <v>12.99065</v>
      </c>
      <c r="N93" s="1"/>
      <c r="O93" s="1"/>
    </row>
    <row r="94" spans="1:15" ht="12.75" customHeight="1">
      <c r="A94" s="30">
        <v>84</v>
      </c>
      <c r="B94" s="375" t="s">
        <v>330</v>
      </c>
      <c r="C94" s="346">
        <v>660.35</v>
      </c>
      <c r="D94" s="347">
        <v>673.66666666666663</v>
      </c>
      <c r="E94" s="347">
        <v>636.68333333333328</v>
      </c>
      <c r="F94" s="347">
        <v>613.01666666666665</v>
      </c>
      <c r="G94" s="347">
        <v>576.0333333333333</v>
      </c>
      <c r="H94" s="347">
        <v>697.33333333333326</v>
      </c>
      <c r="I94" s="347">
        <v>734.31666666666661</v>
      </c>
      <c r="J94" s="347">
        <v>757.98333333333323</v>
      </c>
      <c r="K94" s="346">
        <v>710.65</v>
      </c>
      <c r="L94" s="346">
        <v>650</v>
      </c>
      <c r="M94" s="346">
        <v>1.5511200000000001</v>
      </c>
      <c r="N94" s="1"/>
      <c r="O94" s="1"/>
    </row>
    <row r="95" spans="1:15" ht="12.75" customHeight="1">
      <c r="A95" s="30">
        <v>85</v>
      </c>
      <c r="B95" s="375" t="s">
        <v>332</v>
      </c>
      <c r="C95" s="346">
        <v>829.75</v>
      </c>
      <c r="D95" s="347">
        <v>829.75</v>
      </c>
      <c r="E95" s="347">
        <v>808</v>
      </c>
      <c r="F95" s="347">
        <v>786.25</v>
      </c>
      <c r="G95" s="347">
        <v>764.5</v>
      </c>
      <c r="H95" s="347">
        <v>851.5</v>
      </c>
      <c r="I95" s="347">
        <v>873.25</v>
      </c>
      <c r="J95" s="347">
        <v>895</v>
      </c>
      <c r="K95" s="346">
        <v>851.5</v>
      </c>
      <c r="L95" s="346">
        <v>808</v>
      </c>
      <c r="M95" s="346">
        <v>2.0134699999999999</v>
      </c>
      <c r="N95" s="1"/>
      <c r="O95" s="1"/>
    </row>
    <row r="96" spans="1:15" ht="12.75" customHeight="1">
      <c r="A96" s="30">
        <v>86</v>
      </c>
      <c r="B96" s="375" t="s">
        <v>250</v>
      </c>
      <c r="C96" s="346">
        <v>105.9</v>
      </c>
      <c r="D96" s="347">
        <v>106.83333333333333</v>
      </c>
      <c r="E96" s="347">
        <v>103.56666666666666</v>
      </c>
      <c r="F96" s="347">
        <v>101.23333333333333</v>
      </c>
      <c r="G96" s="347">
        <v>97.966666666666669</v>
      </c>
      <c r="H96" s="347">
        <v>109.16666666666666</v>
      </c>
      <c r="I96" s="347">
        <v>112.43333333333334</v>
      </c>
      <c r="J96" s="347">
        <v>114.76666666666665</v>
      </c>
      <c r="K96" s="346">
        <v>110.1</v>
      </c>
      <c r="L96" s="346">
        <v>104.5</v>
      </c>
      <c r="M96" s="346">
        <v>18.01153</v>
      </c>
      <c r="N96" s="1"/>
      <c r="O96" s="1"/>
    </row>
    <row r="97" spans="1:15" ht="12.75" customHeight="1">
      <c r="A97" s="30">
        <v>87</v>
      </c>
      <c r="B97" s="375" t="s">
        <v>326</v>
      </c>
      <c r="C97" s="346">
        <v>425.75</v>
      </c>
      <c r="D97" s="347">
        <v>431.98333333333335</v>
      </c>
      <c r="E97" s="347">
        <v>413.56666666666672</v>
      </c>
      <c r="F97" s="347">
        <v>401.38333333333338</v>
      </c>
      <c r="G97" s="347">
        <v>382.96666666666675</v>
      </c>
      <c r="H97" s="347">
        <v>444.16666666666669</v>
      </c>
      <c r="I97" s="347">
        <v>462.58333333333331</v>
      </c>
      <c r="J97" s="347">
        <v>474.76666666666665</v>
      </c>
      <c r="K97" s="346">
        <v>450.4</v>
      </c>
      <c r="L97" s="346">
        <v>419.8</v>
      </c>
      <c r="M97" s="346">
        <v>11.044779999999999</v>
      </c>
      <c r="N97" s="1"/>
      <c r="O97" s="1"/>
    </row>
    <row r="98" spans="1:15" ht="12.75" customHeight="1">
      <c r="A98" s="30">
        <v>88</v>
      </c>
      <c r="B98" s="375" t="s">
        <v>335</v>
      </c>
      <c r="C98" s="346">
        <v>1292.45</v>
      </c>
      <c r="D98" s="347">
        <v>1309.7833333333333</v>
      </c>
      <c r="E98" s="347">
        <v>1264.5666666666666</v>
      </c>
      <c r="F98" s="347">
        <v>1236.6833333333334</v>
      </c>
      <c r="G98" s="347">
        <v>1191.4666666666667</v>
      </c>
      <c r="H98" s="347">
        <v>1337.6666666666665</v>
      </c>
      <c r="I98" s="347">
        <v>1382.8833333333332</v>
      </c>
      <c r="J98" s="347">
        <v>1410.7666666666664</v>
      </c>
      <c r="K98" s="346">
        <v>1355</v>
      </c>
      <c r="L98" s="346">
        <v>1281.9000000000001</v>
      </c>
      <c r="M98" s="346">
        <v>11.942410000000001</v>
      </c>
      <c r="N98" s="1"/>
      <c r="O98" s="1"/>
    </row>
    <row r="99" spans="1:15" ht="12.75" customHeight="1">
      <c r="A99" s="30">
        <v>89</v>
      </c>
      <c r="B99" s="375" t="s">
        <v>333</v>
      </c>
      <c r="C99" s="346">
        <v>945.9</v>
      </c>
      <c r="D99" s="347">
        <v>954.91666666666663</v>
      </c>
      <c r="E99" s="347">
        <v>927.0333333333333</v>
      </c>
      <c r="F99" s="347">
        <v>908.16666666666663</v>
      </c>
      <c r="G99" s="347">
        <v>880.2833333333333</v>
      </c>
      <c r="H99" s="347">
        <v>973.7833333333333</v>
      </c>
      <c r="I99" s="347">
        <v>1001.6666666666667</v>
      </c>
      <c r="J99" s="347">
        <v>1020.5333333333333</v>
      </c>
      <c r="K99" s="346">
        <v>982.8</v>
      </c>
      <c r="L99" s="346">
        <v>936.05</v>
      </c>
      <c r="M99" s="346">
        <v>1.17296</v>
      </c>
      <c r="N99" s="1"/>
      <c r="O99" s="1"/>
    </row>
    <row r="100" spans="1:15" ht="12.75" customHeight="1">
      <c r="A100" s="30">
        <v>90</v>
      </c>
      <c r="B100" s="375" t="s">
        <v>334</v>
      </c>
      <c r="C100" s="346">
        <v>17.649999999999999</v>
      </c>
      <c r="D100" s="347">
        <v>18.033333333333331</v>
      </c>
      <c r="E100" s="347">
        <v>17.166666666666664</v>
      </c>
      <c r="F100" s="347">
        <v>16.683333333333334</v>
      </c>
      <c r="G100" s="347">
        <v>15.816666666666666</v>
      </c>
      <c r="H100" s="347">
        <v>18.516666666666662</v>
      </c>
      <c r="I100" s="347">
        <v>19.383333333333329</v>
      </c>
      <c r="J100" s="347">
        <v>19.86666666666666</v>
      </c>
      <c r="K100" s="346">
        <v>18.899999999999999</v>
      </c>
      <c r="L100" s="346">
        <v>17.55</v>
      </c>
      <c r="M100" s="346">
        <v>55.442230000000002</v>
      </c>
      <c r="N100" s="1"/>
      <c r="O100" s="1"/>
    </row>
    <row r="101" spans="1:15" ht="12.75" customHeight="1">
      <c r="A101" s="30">
        <v>91</v>
      </c>
      <c r="B101" s="375" t="s">
        <v>336</v>
      </c>
      <c r="C101" s="346">
        <v>584.45000000000005</v>
      </c>
      <c r="D101" s="347">
        <v>588.30000000000007</v>
      </c>
      <c r="E101" s="347">
        <v>572.60000000000014</v>
      </c>
      <c r="F101" s="347">
        <v>560.75000000000011</v>
      </c>
      <c r="G101" s="347">
        <v>545.05000000000018</v>
      </c>
      <c r="H101" s="347">
        <v>600.15000000000009</v>
      </c>
      <c r="I101" s="347">
        <v>615.85000000000014</v>
      </c>
      <c r="J101" s="347">
        <v>627.70000000000005</v>
      </c>
      <c r="K101" s="346">
        <v>604</v>
      </c>
      <c r="L101" s="346">
        <v>576.45000000000005</v>
      </c>
      <c r="M101" s="346">
        <v>2.6055000000000001</v>
      </c>
      <c r="N101" s="1"/>
      <c r="O101" s="1"/>
    </row>
    <row r="102" spans="1:15" ht="12.75" customHeight="1">
      <c r="A102" s="30">
        <v>92</v>
      </c>
      <c r="B102" s="375" t="s">
        <v>337</v>
      </c>
      <c r="C102" s="346">
        <v>736.15</v>
      </c>
      <c r="D102" s="347">
        <v>740.36666666666667</v>
      </c>
      <c r="E102" s="347">
        <v>720.7833333333333</v>
      </c>
      <c r="F102" s="347">
        <v>705.41666666666663</v>
      </c>
      <c r="G102" s="347">
        <v>685.83333333333326</v>
      </c>
      <c r="H102" s="347">
        <v>755.73333333333335</v>
      </c>
      <c r="I102" s="347">
        <v>775.31666666666661</v>
      </c>
      <c r="J102" s="347">
        <v>790.68333333333339</v>
      </c>
      <c r="K102" s="346">
        <v>759.95</v>
      </c>
      <c r="L102" s="346">
        <v>725</v>
      </c>
      <c r="M102" s="346">
        <v>2.7882699999999998</v>
      </c>
      <c r="N102" s="1"/>
      <c r="O102" s="1"/>
    </row>
    <row r="103" spans="1:15" ht="12.75" customHeight="1">
      <c r="A103" s="30">
        <v>93</v>
      </c>
      <c r="B103" s="375" t="s">
        <v>338</v>
      </c>
      <c r="C103" s="346">
        <v>4236.6499999999996</v>
      </c>
      <c r="D103" s="347">
        <v>4220.55</v>
      </c>
      <c r="E103" s="347">
        <v>4116.1000000000004</v>
      </c>
      <c r="F103" s="347">
        <v>3995.55</v>
      </c>
      <c r="G103" s="347">
        <v>3891.1000000000004</v>
      </c>
      <c r="H103" s="347">
        <v>4341.1000000000004</v>
      </c>
      <c r="I103" s="347">
        <v>4445.5499999999993</v>
      </c>
      <c r="J103" s="347">
        <v>4566.1000000000004</v>
      </c>
      <c r="K103" s="346">
        <v>4325</v>
      </c>
      <c r="L103" s="346">
        <v>4100</v>
      </c>
      <c r="M103" s="346">
        <v>0.19955999999999999</v>
      </c>
      <c r="N103" s="1"/>
      <c r="O103" s="1"/>
    </row>
    <row r="104" spans="1:15" ht="12.75" customHeight="1">
      <c r="A104" s="30">
        <v>94</v>
      </c>
      <c r="B104" s="375" t="s">
        <v>249</v>
      </c>
      <c r="C104" s="346">
        <v>74.900000000000006</v>
      </c>
      <c r="D104" s="347">
        <v>74.366666666666674</v>
      </c>
      <c r="E104" s="347">
        <v>72.733333333333348</v>
      </c>
      <c r="F104" s="347">
        <v>70.566666666666677</v>
      </c>
      <c r="G104" s="347">
        <v>68.933333333333351</v>
      </c>
      <c r="H104" s="347">
        <v>76.533333333333346</v>
      </c>
      <c r="I104" s="347">
        <v>78.166666666666671</v>
      </c>
      <c r="J104" s="347">
        <v>80.333333333333343</v>
      </c>
      <c r="K104" s="346">
        <v>76</v>
      </c>
      <c r="L104" s="346">
        <v>72.2</v>
      </c>
      <c r="M104" s="346">
        <v>32.88252</v>
      </c>
      <c r="N104" s="1"/>
      <c r="O104" s="1"/>
    </row>
    <row r="105" spans="1:15" ht="12.75" customHeight="1">
      <c r="A105" s="30">
        <v>95</v>
      </c>
      <c r="B105" s="375" t="s">
        <v>331</v>
      </c>
      <c r="C105" s="346">
        <v>581.5</v>
      </c>
      <c r="D105" s="347">
        <v>583.51666666666665</v>
      </c>
      <c r="E105" s="347">
        <v>569.0333333333333</v>
      </c>
      <c r="F105" s="347">
        <v>556.56666666666661</v>
      </c>
      <c r="G105" s="347">
        <v>542.08333333333326</v>
      </c>
      <c r="H105" s="347">
        <v>595.98333333333335</v>
      </c>
      <c r="I105" s="347">
        <v>610.4666666666667</v>
      </c>
      <c r="J105" s="347">
        <v>622.93333333333339</v>
      </c>
      <c r="K105" s="346">
        <v>598</v>
      </c>
      <c r="L105" s="346">
        <v>571.04999999999995</v>
      </c>
      <c r="M105" s="346">
        <v>2.6083799999999999</v>
      </c>
      <c r="N105" s="1"/>
      <c r="O105" s="1"/>
    </row>
    <row r="106" spans="1:15" ht="12.75" customHeight="1">
      <c r="A106" s="30">
        <v>96</v>
      </c>
      <c r="B106" s="375" t="s">
        <v>832</v>
      </c>
      <c r="C106" s="346">
        <v>166.05</v>
      </c>
      <c r="D106" s="347">
        <v>167.70000000000002</v>
      </c>
      <c r="E106" s="347">
        <v>164.40000000000003</v>
      </c>
      <c r="F106" s="347">
        <v>162.75000000000003</v>
      </c>
      <c r="G106" s="347">
        <v>159.45000000000005</v>
      </c>
      <c r="H106" s="347">
        <v>169.35000000000002</v>
      </c>
      <c r="I106" s="347">
        <v>172.65000000000003</v>
      </c>
      <c r="J106" s="347">
        <v>174.3</v>
      </c>
      <c r="K106" s="346">
        <v>171</v>
      </c>
      <c r="L106" s="346">
        <v>166.05</v>
      </c>
      <c r="M106" s="346">
        <v>18.841899999999999</v>
      </c>
      <c r="N106" s="1"/>
      <c r="O106" s="1"/>
    </row>
    <row r="107" spans="1:15" ht="12.75" customHeight="1">
      <c r="A107" s="30">
        <v>97</v>
      </c>
      <c r="B107" s="375" t="s">
        <v>339</v>
      </c>
      <c r="C107" s="346">
        <v>246.55</v>
      </c>
      <c r="D107" s="347">
        <v>249.85</v>
      </c>
      <c r="E107" s="347">
        <v>238.7</v>
      </c>
      <c r="F107" s="347">
        <v>230.85</v>
      </c>
      <c r="G107" s="347">
        <v>219.7</v>
      </c>
      <c r="H107" s="347">
        <v>257.7</v>
      </c>
      <c r="I107" s="347">
        <v>268.85000000000002</v>
      </c>
      <c r="J107" s="347">
        <v>276.7</v>
      </c>
      <c r="K107" s="346">
        <v>261</v>
      </c>
      <c r="L107" s="346">
        <v>242</v>
      </c>
      <c r="M107" s="346">
        <v>9.2307299999999994</v>
      </c>
      <c r="N107" s="1"/>
      <c r="O107" s="1"/>
    </row>
    <row r="108" spans="1:15" ht="12.75" customHeight="1">
      <c r="A108" s="30">
        <v>98</v>
      </c>
      <c r="B108" s="375" t="s">
        <v>340</v>
      </c>
      <c r="C108" s="346">
        <v>353.6</v>
      </c>
      <c r="D108" s="347">
        <v>359.45</v>
      </c>
      <c r="E108" s="347">
        <v>342.9</v>
      </c>
      <c r="F108" s="347">
        <v>332.2</v>
      </c>
      <c r="G108" s="347">
        <v>315.64999999999998</v>
      </c>
      <c r="H108" s="347">
        <v>370.15</v>
      </c>
      <c r="I108" s="347">
        <v>386.70000000000005</v>
      </c>
      <c r="J108" s="347">
        <v>397.4</v>
      </c>
      <c r="K108" s="346">
        <v>376</v>
      </c>
      <c r="L108" s="346">
        <v>348.75</v>
      </c>
      <c r="M108" s="346">
        <v>20.716080000000002</v>
      </c>
      <c r="N108" s="1"/>
      <c r="O108" s="1"/>
    </row>
    <row r="109" spans="1:15" ht="12.75" customHeight="1">
      <c r="A109" s="30">
        <v>99</v>
      </c>
      <c r="B109" s="375" t="s">
        <v>84</v>
      </c>
      <c r="C109" s="346">
        <v>647.85</v>
      </c>
      <c r="D109" s="347">
        <v>655.86666666666667</v>
      </c>
      <c r="E109" s="347">
        <v>634.98333333333335</v>
      </c>
      <c r="F109" s="347">
        <v>622.11666666666667</v>
      </c>
      <c r="G109" s="347">
        <v>601.23333333333335</v>
      </c>
      <c r="H109" s="347">
        <v>668.73333333333335</v>
      </c>
      <c r="I109" s="347">
        <v>689.61666666666679</v>
      </c>
      <c r="J109" s="347">
        <v>702.48333333333335</v>
      </c>
      <c r="K109" s="346">
        <v>676.75</v>
      </c>
      <c r="L109" s="346">
        <v>643</v>
      </c>
      <c r="M109" s="346">
        <v>29.820709999999998</v>
      </c>
      <c r="N109" s="1"/>
      <c r="O109" s="1"/>
    </row>
    <row r="110" spans="1:15" ht="12.75" customHeight="1">
      <c r="A110" s="30">
        <v>100</v>
      </c>
      <c r="B110" s="375" t="s">
        <v>341</v>
      </c>
      <c r="C110" s="346">
        <v>637.29999999999995</v>
      </c>
      <c r="D110" s="347">
        <v>639.75</v>
      </c>
      <c r="E110" s="347">
        <v>626.9</v>
      </c>
      <c r="F110" s="347">
        <v>616.5</v>
      </c>
      <c r="G110" s="347">
        <v>603.65</v>
      </c>
      <c r="H110" s="347">
        <v>650.15</v>
      </c>
      <c r="I110" s="347">
        <v>662.99999999999989</v>
      </c>
      <c r="J110" s="347">
        <v>673.4</v>
      </c>
      <c r="K110" s="346">
        <v>652.6</v>
      </c>
      <c r="L110" s="346">
        <v>629.35</v>
      </c>
      <c r="M110" s="346">
        <v>0.41666999999999998</v>
      </c>
      <c r="N110" s="1"/>
      <c r="O110" s="1"/>
    </row>
    <row r="111" spans="1:15" ht="12.75" customHeight="1">
      <c r="A111" s="30">
        <v>101</v>
      </c>
      <c r="B111" s="375" t="s">
        <v>85</v>
      </c>
      <c r="C111" s="346">
        <v>895.8</v>
      </c>
      <c r="D111" s="347">
        <v>897.56666666666661</v>
      </c>
      <c r="E111" s="347">
        <v>886.38333333333321</v>
      </c>
      <c r="F111" s="347">
        <v>876.96666666666658</v>
      </c>
      <c r="G111" s="347">
        <v>865.78333333333319</v>
      </c>
      <c r="H111" s="347">
        <v>906.98333333333323</v>
      </c>
      <c r="I111" s="347">
        <v>918.16666666666663</v>
      </c>
      <c r="J111" s="347">
        <v>927.58333333333326</v>
      </c>
      <c r="K111" s="346">
        <v>908.75</v>
      </c>
      <c r="L111" s="346">
        <v>888.15</v>
      </c>
      <c r="M111" s="346">
        <v>20.034379999999999</v>
      </c>
      <c r="N111" s="1"/>
      <c r="O111" s="1"/>
    </row>
    <row r="112" spans="1:15" ht="12.75" customHeight="1">
      <c r="A112" s="30">
        <v>102</v>
      </c>
      <c r="B112" s="375" t="s">
        <v>86</v>
      </c>
      <c r="C112" s="346">
        <v>150</v>
      </c>
      <c r="D112" s="347">
        <v>151.93333333333334</v>
      </c>
      <c r="E112" s="347">
        <v>147.06666666666666</v>
      </c>
      <c r="F112" s="347">
        <v>144.13333333333333</v>
      </c>
      <c r="G112" s="347">
        <v>139.26666666666665</v>
      </c>
      <c r="H112" s="347">
        <v>154.86666666666667</v>
      </c>
      <c r="I112" s="347">
        <v>159.73333333333335</v>
      </c>
      <c r="J112" s="347">
        <v>162.66666666666669</v>
      </c>
      <c r="K112" s="346">
        <v>156.80000000000001</v>
      </c>
      <c r="L112" s="346">
        <v>149</v>
      </c>
      <c r="M112" s="346">
        <v>121.1534</v>
      </c>
      <c r="N112" s="1"/>
      <c r="O112" s="1"/>
    </row>
    <row r="113" spans="1:15" ht="12.75" customHeight="1">
      <c r="A113" s="30">
        <v>103</v>
      </c>
      <c r="B113" s="375" t="s">
        <v>342</v>
      </c>
      <c r="C113" s="346">
        <v>287.3</v>
      </c>
      <c r="D113" s="347">
        <v>290.08333333333331</v>
      </c>
      <c r="E113" s="347">
        <v>282.26666666666665</v>
      </c>
      <c r="F113" s="347">
        <v>277.23333333333335</v>
      </c>
      <c r="G113" s="347">
        <v>269.41666666666669</v>
      </c>
      <c r="H113" s="347">
        <v>295.11666666666662</v>
      </c>
      <c r="I113" s="347">
        <v>302.93333333333334</v>
      </c>
      <c r="J113" s="347">
        <v>307.96666666666658</v>
      </c>
      <c r="K113" s="346">
        <v>297.89999999999998</v>
      </c>
      <c r="L113" s="346">
        <v>285.05</v>
      </c>
      <c r="M113" s="346">
        <v>3.1549900000000002</v>
      </c>
      <c r="N113" s="1"/>
      <c r="O113" s="1"/>
    </row>
    <row r="114" spans="1:15" ht="12.75" customHeight="1">
      <c r="A114" s="30">
        <v>104</v>
      </c>
      <c r="B114" s="375" t="s">
        <v>88</v>
      </c>
      <c r="C114" s="346">
        <v>4226.05</v>
      </c>
      <c r="D114" s="347">
        <v>4244.666666666667</v>
      </c>
      <c r="E114" s="347">
        <v>4169.9333333333343</v>
      </c>
      <c r="F114" s="347">
        <v>4113.8166666666675</v>
      </c>
      <c r="G114" s="347">
        <v>4039.0833333333348</v>
      </c>
      <c r="H114" s="347">
        <v>4300.7833333333338</v>
      </c>
      <c r="I114" s="347">
        <v>4375.5166666666655</v>
      </c>
      <c r="J114" s="347">
        <v>4431.6333333333332</v>
      </c>
      <c r="K114" s="346">
        <v>4319.3999999999996</v>
      </c>
      <c r="L114" s="346">
        <v>4188.55</v>
      </c>
      <c r="M114" s="346">
        <v>3.5848</v>
      </c>
      <c r="N114" s="1"/>
      <c r="O114" s="1"/>
    </row>
    <row r="115" spans="1:15" ht="12.75" customHeight="1">
      <c r="A115" s="30">
        <v>105</v>
      </c>
      <c r="B115" s="375" t="s">
        <v>89</v>
      </c>
      <c r="C115" s="346">
        <v>1397.35</v>
      </c>
      <c r="D115" s="347">
        <v>1404.7833333333335</v>
      </c>
      <c r="E115" s="347">
        <v>1384.5666666666671</v>
      </c>
      <c r="F115" s="347">
        <v>1371.7833333333335</v>
      </c>
      <c r="G115" s="347">
        <v>1351.5666666666671</v>
      </c>
      <c r="H115" s="347">
        <v>1417.5666666666671</v>
      </c>
      <c r="I115" s="347">
        <v>1437.7833333333338</v>
      </c>
      <c r="J115" s="347">
        <v>1450.5666666666671</v>
      </c>
      <c r="K115" s="346">
        <v>1425</v>
      </c>
      <c r="L115" s="346">
        <v>1392</v>
      </c>
      <c r="M115" s="346">
        <v>4.7746000000000004</v>
      </c>
      <c r="N115" s="1"/>
      <c r="O115" s="1"/>
    </row>
    <row r="116" spans="1:15" ht="12.75" customHeight="1">
      <c r="A116" s="30">
        <v>106</v>
      </c>
      <c r="B116" s="375" t="s">
        <v>90</v>
      </c>
      <c r="C116" s="346">
        <v>558.35</v>
      </c>
      <c r="D116" s="347">
        <v>563.35</v>
      </c>
      <c r="E116" s="347">
        <v>551</v>
      </c>
      <c r="F116" s="347">
        <v>543.65</v>
      </c>
      <c r="G116" s="347">
        <v>531.29999999999995</v>
      </c>
      <c r="H116" s="347">
        <v>570.70000000000005</v>
      </c>
      <c r="I116" s="347">
        <v>583.05000000000018</v>
      </c>
      <c r="J116" s="347">
        <v>590.40000000000009</v>
      </c>
      <c r="K116" s="346">
        <v>575.70000000000005</v>
      </c>
      <c r="L116" s="346">
        <v>556</v>
      </c>
      <c r="M116" s="346">
        <v>19.332039999999999</v>
      </c>
      <c r="N116" s="1"/>
      <c r="O116" s="1"/>
    </row>
    <row r="117" spans="1:15" ht="12.75" customHeight="1">
      <c r="A117" s="30">
        <v>107</v>
      </c>
      <c r="B117" s="375" t="s">
        <v>91</v>
      </c>
      <c r="C117" s="346">
        <v>733.85</v>
      </c>
      <c r="D117" s="347">
        <v>746.65</v>
      </c>
      <c r="E117" s="347">
        <v>716.75</v>
      </c>
      <c r="F117" s="347">
        <v>699.65</v>
      </c>
      <c r="G117" s="347">
        <v>669.75</v>
      </c>
      <c r="H117" s="347">
        <v>763.75</v>
      </c>
      <c r="I117" s="347">
        <v>793.64999999999986</v>
      </c>
      <c r="J117" s="347">
        <v>810.75</v>
      </c>
      <c r="K117" s="346">
        <v>776.55</v>
      </c>
      <c r="L117" s="346">
        <v>729.55</v>
      </c>
      <c r="M117" s="346">
        <v>4.1619700000000002</v>
      </c>
      <c r="N117" s="1"/>
      <c r="O117" s="1"/>
    </row>
    <row r="118" spans="1:15" ht="12.75" customHeight="1">
      <c r="A118" s="30">
        <v>108</v>
      </c>
      <c r="B118" s="375" t="s">
        <v>344</v>
      </c>
      <c r="C118" s="346">
        <v>669.75</v>
      </c>
      <c r="D118" s="347">
        <v>674.6</v>
      </c>
      <c r="E118" s="347">
        <v>657.15000000000009</v>
      </c>
      <c r="F118" s="347">
        <v>644.55000000000007</v>
      </c>
      <c r="G118" s="347">
        <v>627.10000000000014</v>
      </c>
      <c r="H118" s="347">
        <v>687.2</v>
      </c>
      <c r="I118" s="347">
        <v>704.65000000000009</v>
      </c>
      <c r="J118" s="347">
        <v>717.25</v>
      </c>
      <c r="K118" s="346">
        <v>692.05</v>
      </c>
      <c r="L118" s="346">
        <v>662</v>
      </c>
      <c r="M118" s="346">
        <v>0.89119999999999999</v>
      </c>
      <c r="N118" s="1"/>
      <c r="O118" s="1"/>
    </row>
    <row r="119" spans="1:15" ht="12.75" customHeight="1">
      <c r="A119" s="30">
        <v>109</v>
      </c>
      <c r="B119" s="375" t="s">
        <v>327</v>
      </c>
      <c r="C119" s="346">
        <v>2600.9499999999998</v>
      </c>
      <c r="D119" s="347">
        <v>2621.4</v>
      </c>
      <c r="E119" s="347">
        <v>2519.5500000000002</v>
      </c>
      <c r="F119" s="347">
        <v>2438.15</v>
      </c>
      <c r="G119" s="347">
        <v>2336.3000000000002</v>
      </c>
      <c r="H119" s="347">
        <v>2702.8</v>
      </c>
      <c r="I119" s="347">
        <v>2804.6499999999996</v>
      </c>
      <c r="J119" s="347">
        <v>2886.05</v>
      </c>
      <c r="K119" s="346">
        <v>2723.25</v>
      </c>
      <c r="L119" s="346">
        <v>2540</v>
      </c>
      <c r="M119" s="346">
        <v>0.26249</v>
      </c>
      <c r="N119" s="1"/>
      <c r="O119" s="1"/>
    </row>
    <row r="120" spans="1:15" ht="12.75" customHeight="1">
      <c r="A120" s="30">
        <v>110</v>
      </c>
      <c r="B120" s="375" t="s">
        <v>251</v>
      </c>
      <c r="C120" s="346">
        <v>405.5</v>
      </c>
      <c r="D120" s="347">
        <v>406.48333333333329</v>
      </c>
      <c r="E120" s="347">
        <v>393.41666666666657</v>
      </c>
      <c r="F120" s="347">
        <v>381.33333333333326</v>
      </c>
      <c r="G120" s="347">
        <v>368.26666666666654</v>
      </c>
      <c r="H120" s="347">
        <v>418.56666666666661</v>
      </c>
      <c r="I120" s="347">
        <v>431.63333333333333</v>
      </c>
      <c r="J120" s="347">
        <v>443.71666666666664</v>
      </c>
      <c r="K120" s="346">
        <v>419.55</v>
      </c>
      <c r="L120" s="346">
        <v>394.4</v>
      </c>
      <c r="M120" s="346">
        <v>70.892129999999995</v>
      </c>
      <c r="N120" s="1"/>
      <c r="O120" s="1"/>
    </row>
    <row r="121" spans="1:15" ht="12.75" customHeight="1">
      <c r="A121" s="30">
        <v>111</v>
      </c>
      <c r="B121" s="375" t="s">
        <v>328</v>
      </c>
      <c r="C121" s="346">
        <v>210.75</v>
      </c>
      <c r="D121" s="347">
        <v>214.83333333333334</v>
      </c>
      <c r="E121" s="347">
        <v>204.26666666666668</v>
      </c>
      <c r="F121" s="347">
        <v>197.78333333333333</v>
      </c>
      <c r="G121" s="347">
        <v>187.21666666666667</v>
      </c>
      <c r="H121" s="347">
        <v>221.31666666666669</v>
      </c>
      <c r="I121" s="347">
        <v>231.88333333333335</v>
      </c>
      <c r="J121" s="347">
        <v>238.3666666666667</v>
      </c>
      <c r="K121" s="346">
        <v>225.4</v>
      </c>
      <c r="L121" s="346">
        <v>208.35</v>
      </c>
      <c r="M121" s="346">
        <v>3.7153299999999998</v>
      </c>
      <c r="N121" s="1"/>
      <c r="O121" s="1"/>
    </row>
    <row r="122" spans="1:15" ht="12.75" customHeight="1">
      <c r="A122" s="30">
        <v>112</v>
      </c>
      <c r="B122" s="375" t="s">
        <v>92</v>
      </c>
      <c r="C122" s="346">
        <v>122.8</v>
      </c>
      <c r="D122" s="347">
        <v>123.91666666666667</v>
      </c>
      <c r="E122" s="347">
        <v>120.33333333333334</v>
      </c>
      <c r="F122" s="347">
        <v>117.86666666666667</v>
      </c>
      <c r="G122" s="347">
        <v>114.28333333333335</v>
      </c>
      <c r="H122" s="347">
        <v>126.38333333333334</v>
      </c>
      <c r="I122" s="347">
        <v>129.9666666666667</v>
      </c>
      <c r="J122" s="347">
        <v>132.43333333333334</v>
      </c>
      <c r="K122" s="346">
        <v>127.5</v>
      </c>
      <c r="L122" s="346">
        <v>121.45</v>
      </c>
      <c r="M122" s="346">
        <v>32.761670000000002</v>
      </c>
      <c r="N122" s="1"/>
      <c r="O122" s="1"/>
    </row>
    <row r="123" spans="1:15" ht="12.75" customHeight="1">
      <c r="A123" s="30">
        <v>113</v>
      </c>
      <c r="B123" s="375" t="s">
        <v>93</v>
      </c>
      <c r="C123" s="346">
        <v>927.7</v>
      </c>
      <c r="D123" s="347">
        <v>934.9</v>
      </c>
      <c r="E123" s="347">
        <v>912.05</v>
      </c>
      <c r="F123" s="347">
        <v>896.4</v>
      </c>
      <c r="G123" s="347">
        <v>873.55</v>
      </c>
      <c r="H123" s="347">
        <v>950.55</v>
      </c>
      <c r="I123" s="347">
        <v>973.40000000000009</v>
      </c>
      <c r="J123" s="347">
        <v>989.05</v>
      </c>
      <c r="K123" s="346">
        <v>957.75</v>
      </c>
      <c r="L123" s="346">
        <v>919.25</v>
      </c>
      <c r="M123" s="346">
        <v>4.2530799999999997</v>
      </c>
      <c r="N123" s="1"/>
      <c r="O123" s="1"/>
    </row>
    <row r="124" spans="1:15" ht="12.75" customHeight="1">
      <c r="A124" s="30">
        <v>114</v>
      </c>
      <c r="B124" s="375" t="s">
        <v>345</v>
      </c>
      <c r="C124" s="346">
        <v>791.45</v>
      </c>
      <c r="D124" s="347">
        <v>797.81666666666661</v>
      </c>
      <c r="E124" s="347">
        <v>777.58333333333326</v>
      </c>
      <c r="F124" s="347">
        <v>763.7166666666667</v>
      </c>
      <c r="G124" s="347">
        <v>743.48333333333335</v>
      </c>
      <c r="H124" s="347">
        <v>811.68333333333317</v>
      </c>
      <c r="I124" s="347">
        <v>831.91666666666652</v>
      </c>
      <c r="J124" s="347">
        <v>845.78333333333308</v>
      </c>
      <c r="K124" s="346">
        <v>818.05</v>
      </c>
      <c r="L124" s="346">
        <v>783.95</v>
      </c>
      <c r="M124" s="346">
        <v>3.42937</v>
      </c>
      <c r="N124" s="1"/>
      <c r="O124" s="1"/>
    </row>
    <row r="125" spans="1:15" ht="12.75" customHeight="1">
      <c r="A125" s="30">
        <v>115</v>
      </c>
      <c r="B125" s="375" t="s">
        <v>94</v>
      </c>
      <c r="C125" s="346">
        <v>533.70000000000005</v>
      </c>
      <c r="D125" s="347">
        <v>533.2166666666667</v>
      </c>
      <c r="E125" s="347">
        <v>526.88333333333344</v>
      </c>
      <c r="F125" s="347">
        <v>520.06666666666672</v>
      </c>
      <c r="G125" s="347">
        <v>513.73333333333346</v>
      </c>
      <c r="H125" s="347">
        <v>540.03333333333342</v>
      </c>
      <c r="I125" s="347">
        <v>546.36666666666667</v>
      </c>
      <c r="J125" s="347">
        <v>553.18333333333339</v>
      </c>
      <c r="K125" s="346">
        <v>539.54999999999995</v>
      </c>
      <c r="L125" s="346">
        <v>526.4</v>
      </c>
      <c r="M125" s="346">
        <v>30.362919999999999</v>
      </c>
      <c r="N125" s="1"/>
      <c r="O125" s="1"/>
    </row>
    <row r="126" spans="1:15" ht="12.75" customHeight="1">
      <c r="A126" s="30">
        <v>116</v>
      </c>
      <c r="B126" s="375" t="s">
        <v>252</v>
      </c>
      <c r="C126" s="346">
        <v>1536.85</v>
      </c>
      <c r="D126" s="347">
        <v>1557.7166666666665</v>
      </c>
      <c r="E126" s="347">
        <v>1491.6833333333329</v>
      </c>
      <c r="F126" s="347">
        <v>1446.5166666666664</v>
      </c>
      <c r="G126" s="347">
        <v>1380.4833333333329</v>
      </c>
      <c r="H126" s="347">
        <v>1602.883333333333</v>
      </c>
      <c r="I126" s="347">
        <v>1668.9166666666663</v>
      </c>
      <c r="J126" s="347">
        <v>1714.083333333333</v>
      </c>
      <c r="K126" s="346">
        <v>1623.75</v>
      </c>
      <c r="L126" s="346">
        <v>1512.55</v>
      </c>
      <c r="M126" s="346">
        <v>5.1665799999999997</v>
      </c>
      <c r="N126" s="1"/>
      <c r="O126" s="1"/>
    </row>
    <row r="127" spans="1:15" ht="12.75" customHeight="1">
      <c r="A127" s="30">
        <v>117</v>
      </c>
      <c r="B127" s="375" t="s">
        <v>350</v>
      </c>
      <c r="C127" s="346">
        <v>239.8</v>
      </c>
      <c r="D127" s="347">
        <v>245.86666666666667</v>
      </c>
      <c r="E127" s="347">
        <v>231.98333333333335</v>
      </c>
      <c r="F127" s="347">
        <v>224.16666666666669</v>
      </c>
      <c r="G127" s="347">
        <v>210.28333333333336</v>
      </c>
      <c r="H127" s="347">
        <v>253.68333333333334</v>
      </c>
      <c r="I127" s="347">
        <v>267.56666666666666</v>
      </c>
      <c r="J127" s="347">
        <v>275.38333333333333</v>
      </c>
      <c r="K127" s="346">
        <v>259.75</v>
      </c>
      <c r="L127" s="346">
        <v>238.05</v>
      </c>
      <c r="M127" s="346">
        <v>12.18805</v>
      </c>
      <c r="N127" s="1"/>
      <c r="O127" s="1"/>
    </row>
    <row r="128" spans="1:15" ht="12.75" customHeight="1">
      <c r="A128" s="30">
        <v>118</v>
      </c>
      <c r="B128" s="375" t="s">
        <v>346</v>
      </c>
      <c r="C128" s="346">
        <v>68.95</v>
      </c>
      <c r="D128" s="347">
        <v>69.466666666666669</v>
      </c>
      <c r="E128" s="347">
        <v>67.333333333333343</v>
      </c>
      <c r="F128" s="347">
        <v>65.716666666666669</v>
      </c>
      <c r="G128" s="347">
        <v>63.583333333333343</v>
      </c>
      <c r="H128" s="347">
        <v>71.083333333333343</v>
      </c>
      <c r="I128" s="347">
        <v>73.216666666666669</v>
      </c>
      <c r="J128" s="347">
        <v>74.833333333333343</v>
      </c>
      <c r="K128" s="346">
        <v>71.599999999999994</v>
      </c>
      <c r="L128" s="346">
        <v>67.849999999999994</v>
      </c>
      <c r="M128" s="346">
        <v>18.07395</v>
      </c>
      <c r="N128" s="1"/>
      <c r="O128" s="1"/>
    </row>
    <row r="129" spans="1:15" ht="12.75" customHeight="1">
      <c r="A129" s="30">
        <v>119</v>
      </c>
      <c r="B129" s="375" t="s">
        <v>347</v>
      </c>
      <c r="C129" s="346">
        <v>937.95</v>
      </c>
      <c r="D129" s="347">
        <v>947.2166666666667</v>
      </c>
      <c r="E129" s="347">
        <v>913.43333333333339</v>
      </c>
      <c r="F129" s="347">
        <v>888.91666666666674</v>
      </c>
      <c r="G129" s="347">
        <v>855.13333333333344</v>
      </c>
      <c r="H129" s="347">
        <v>971.73333333333335</v>
      </c>
      <c r="I129" s="347">
        <v>1005.5166666666667</v>
      </c>
      <c r="J129" s="347">
        <v>1030.0333333333333</v>
      </c>
      <c r="K129" s="346">
        <v>981</v>
      </c>
      <c r="L129" s="346">
        <v>922.7</v>
      </c>
      <c r="M129" s="346">
        <v>1.05061</v>
      </c>
      <c r="N129" s="1"/>
      <c r="O129" s="1"/>
    </row>
    <row r="130" spans="1:15" ht="12.75" customHeight="1">
      <c r="A130" s="30">
        <v>120</v>
      </c>
      <c r="B130" s="375" t="s">
        <v>95</v>
      </c>
      <c r="C130" s="346">
        <v>1855.35</v>
      </c>
      <c r="D130" s="347">
        <v>1890.8</v>
      </c>
      <c r="E130" s="347">
        <v>1807.1</v>
      </c>
      <c r="F130" s="347">
        <v>1758.85</v>
      </c>
      <c r="G130" s="347">
        <v>1675.1499999999999</v>
      </c>
      <c r="H130" s="347">
        <v>1939.05</v>
      </c>
      <c r="I130" s="347">
        <v>2022.7500000000002</v>
      </c>
      <c r="J130" s="347">
        <v>2071</v>
      </c>
      <c r="K130" s="346">
        <v>1974.5</v>
      </c>
      <c r="L130" s="346">
        <v>1842.55</v>
      </c>
      <c r="M130" s="346">
        <v>13.692</v>
      </c>
      <c r="N130" s="1"/>
      <c r="O130" s="1"/>
    </row>
    <row r="131" spans="1:15" ht="12.75" customHeight="1">
      <c r="A131" s="30">
        <v>121</v>
      </c>
      <c r="B131" s="375" t="s">
        <v>348</v>
      </c>
      <c r="C131" s="346">
        <v>244.65</v>
      </c>
      <c r="D131" s="347">
        <v>250.33333333333334</v>
      </c>
      <c r="E131" s="347">
        <v>236.7166666666667</v>
      </c>
      <c r="F131" s="347">
        <v>228.78333333333336</v>
      </c>
      <c r="G131" s="347">
        <v>215.16666666666671</v>
      </c>
      <c r="H131" s="347">
        <v>258.26666666666665</v>
      </c>
      <c r="I131" s="347">
        <v>271.88333333333333</v>
      </c>
      <c r="J131" s="347">
        <v>279.81666666666666</v>
      </c>
      <c r="K131" s="346">
        <v>263.95</v>
      </c>
      <c r="L131" s="346">
        <v>242.4</v>
      </c>
      <c r="M131" s="346">
        <v>71.053319999999999</v>
      </c>
      <c r="N131" s="1"/>
      <c r="O131" s="1"/>
    </row>
    <row r="132" spans="1:15" ht="12.75" customHeight="1">
      <c r="A132" s="30">
        <v>122</v>
      </c>
      <c r="B132" s="375" t="s">
        <v>253</v>
      </c>
      <c r="C132" s="346">
        <v>67.05</v>
      </c>
      <c r="D132" s="347">
        <v>68.8</v>
      </c>
      <c r="E132" s="347">
        <v>65.3</v>
      </c>
      <c r="F132" s="347">
        <v>63.55</v>
      </c>
      <c r="G132" s="347">
        <v>60.05</v>
      </c>
      <c r="H132" s="347">
        <v>70.55</v>
      </c>
      <c r="I132" s="347">
        <v>74.05</v>
      </c>
      <c r="J132" s="347">
        <v>75.8</v>
      </c>
      <c r="K132" s="346">
        <v>72.3</v>
      </c>
      <c r="L132" s="346">
        <v>67.05</v>
      </c>
      <c r="M132" s="346">
        <v>289.33760999999998</v>
      </c>
      <c r="N132" s="1"/>
      <c r="O132" s="1"/>
    </row>
    <row r="133" spans="1:15" ht="12.75" customHeight="1">
      <c r="A133" s="30">
        <v>123</v>
      </c>
      <c r="B133" s="375" t="s">
        <v>349</v>
      </c>
      <c r="C133" s="346">
        <v>711.1</v>
      </c>
      <c r="D133" s="347">
        <v>702.61666666666667</v>
      </c>
      <c r="E133" s="347">
        <v>671.23333333333335</v>
      </c>
      <c r="F133" s="347">
        <v>631.36666666666667</v>
      </c>
      <c r="G133" s="347">
        <v>599.98333333333335</v>
      </c>
      <c r="H133" s="347">
        <v>742.48333333333335</v>
      </c>
      <c r="I133" s="347">
        <v>773.86666666666679</v>
      </c>
      <c r="J133" s="347">
        <v>813.73333333333335</v>
      </c>
      <c r="K133" s="346">
        <v>734</v>
      </c>
      <c r="L133" s="346">
        <v>662.75</v>
      </c>
      <c r="M133" s="346">
        <v>2.3466</v>
      </c>
      <c r="N133" s="1"/>
      <c r="O133" s="1"/>
    </row>
    <row r="134" spans="1:15" ht="12.75" customHeight="1">
      <c r="A134" s="30">
        <v>124</v>
      </c>
      <c r="B134" s="375" t="s">
        <v>96</v>
      </c>
      <c r="C134" s="346">
        <v>3936.65</v>
      </c>
      <c r="D134" s="347">
        <v>3994.7166666666667</v>
      </c>
      <c r="E134" s="347">
        <v>3858.5333333333338</v>
      </c>
      <c r="F134" s="347">
        <v>3780.416666666667</v>
      </c>
      <c r="G134" s="347">
        <v>3644.233333333334</v>
      </c>
      <c r="H134" s="347">
        <v>4072.8333333333335</v>
      </c>
      <c r="I134" s="347">
        <v>4209.0166666666664</v>
      </c>
      <c r="J134" s="347">
        <v>4287.1333333333332</v>
      </c>
      <c r="K134" s="346">
        <v>4130.8999999999996</v>
      </c>
      <c r="L134" s="346">
        <v>3916.6</v>
      </c>
      <c r="M134" s="346">
        <v>7.2304500000000003</v>
      </c>
      <c r="N134" s="1"/>
      <c r="O134" s="1"/>
    </row>
    <row r="135" spans="1:15" ht="12.75" customHeight="1">
      <c r="A135" s="30">
        <v>125</v>
      </c>
      <c r="B135" s="375" t="s">
        <v>254</v>
      </c>
      <c r="C135" s="346">
        <v>4049.6</v>
      </c>
      <c r="D135" s="347">
        <v>4070.15</v>
      </c>
      <c r="E135" s="347">
        <v>3981.45</v>
      </c>
      <c r="F135" s="347">
        <v>3913.2999999999997</v>
      </c>
      <c r="G135" s="347">
        <v>3824.5999999999995</v>
      </c>
      <c r="H135" s="347">
        <v>4138.3</v>
      </c>
      <c r="I135" s="347">
        <v>4227</v>
      </c>
      <c r="J135" s="347">
        <v>4295.1500000000005</v>
      </c>
      <c r="K135" s="346">
        <v>4158.8500000000004</v>
      </c>
      <c r="L135" s="346">
        <v>4002</v>
      </c>
      <c r="M135" s="346">
        <v>5.4465599999999998</v>
      </c>
      <c r="N135" s="1"/>
      <c r="O135" s="1"/>
    </row>
    <row r="136" spans="1:15" ht="12.75" customHeight="1">
      <c r="A136" s="30">
        <v>126</v>
      </c>
      <c r="B136" s="375" t="s">
        <v>98</v>
      </c>
      <c r="C136" s="346">
        <v>320.5</v>
      </c>
      <c r="D136" s="347">
        <v>326</v>
      </c>
      <c r="E136" s="347">
        <v>312.55</v>
      </c>
      <c r="F136" s="347">
        <v>304.60000000000002</v>
      </c>
      <c r="G136" s="347">
        <v>291.15000000000003</v>
      </c>
      <c r="H136" s="347">
        <v>333.95</v>
      </c>
      <c r="I136" s="347">
        <v>347.40000000000003</v>
      </c>
      <c r="J136" s="347">
        <v>355.34999999999997</v>
      </c>
      <c r="K136" s="346">
        <v>339.45</v>
      </c>
      <c r="L136" s="346">
        <v>318.05</v>
      </c>
      <c r="M136" s="346">
        <v>159.26498000000001</v>
      </c>
      <c r="N136" s="1"/>
      <c r="O136" s="1"/>
    </row>
    <row r="137" spans="1:15" ht="12.75" customHeight="1">
      <c r="A137" s="30">
        <v>127</v>
      </c>
      <c r="B137" s="375" t="s">
        <v>245</v>
      </c>
      <c r="C137" s="346">
        <v>4014.65</v>
      </c>
      <c r="D137" s="347">
        <v>4031.4833333333336</v>
      </c>
      <c r="E137" s="347">
        <v>3931.0166666666673</v>
      </c>
      <c r="F137" s="347">
        <v>3847.3833333333337</v>
      </c>
      <c r="G137" s="347">
        <v>3746.9166666666674</v>
      </c>
      <c r="H137" s="347">
        <v>4115.1166666666668</v>
      </c>
      <c r="I137" s="347">
        <v>4215.5833333333339</v>
      </c>
      <c r="J137" s="347">
        <v>4299.2166666666672</v>
      </c>
      <c r="K137" s="346">
        <v>4131.95</v>
      </c>
      <c r="L137" s="346">
        <v>3947.85</v>
      </c>
      <c r="M137" s="346">
        <v>5.5228799999999998</v>
      </c>
      <c r="N137" s="1"/>
      <c r="O137" s="1"/>
    </row>
    <row r="138" spans="1:15" ht="12.75" customHeight="1">
      <c r="A138" s="30">
        <v>128</v>
      </c>
      <c r="B138" s="375" t="s">
        <v>99</v>
      </c>
      <c r="C138" s="346">
        <v>4092.5</v>
      </c>
      <c r="D138" s="347">
        <v>4097.1500000000005</v>
      </c>
      <c r="E138" s="347">
        <v>4045.3000000000011</v>
      </c>
      <c r="F138" s="347">
        <v>3998.1000000000004</v>
      </c>
      <c r="G138" s="347">
        <v>3946.2500000000009</v>
      </c>
      <c r="H138" s="347">
        <v>4144.3500000000013</v>
      </c>
      <c r="I138" s="347">
        <v>4196.2000000000016</v>
      </c>
      <c r="J138" s="347">
        <v>4243.4000000000015</v>
      </c>
      <c r="K138" s="346">
        <v>4149</v>
      </c>
      <c r="L138" s="346">
        <v>4049.95</v>
      </c>
      <c r="M138" s="346">
        <v>6.9712699999999996</v>
      </c>
      <c r="N138" s="1"/>
      <c r="O138" s="1"/>
    </row>
    <row r="139" spans="1:15" ht="12.75" customHeight="1">
      <c r="A139" s="30">
        <v>129</v>
      </c>
      <c r="B139" s="375" t="s">
        <v>564</v>
      </c>
      <c r="C139" s="346">
        <v>2133.35</v>
      </c>
      <c r="D139" s="347">
        <v>2131.85</v>
      </c>
      <c r="E139" s="347">
        <v>2054.5</v>
      </c>
      <c r="F139" s="347">
        <v>1975.65</v>
      </c>
      <c r="G139" s="347">
        <v>1898.3000000000002</v>
      </c>
      <c r="H139" s="347">
        <v>2210.6999999999998</v>
      </c>
      <c r="I139" s="347">
        <v>2288.0499999999993</v>
      </c>
      <c r="J139" s="347">
        <v>2366.8999999999996</v>
      </c>
      <c r="K139" s="346">
        <v>2209.1999999999998</v>
      </c>
      <c r="L139" s="346">
        <v>2053</v>
      </c>
      <c r="M139" s="346">
        <v>0.70169000000000004</v>
      </c>
      <c r="N139" s="1"/>
      <c r="O139" s="1"/>
    </row>
    <row r="140" spans="1:15" ht="12.75" customHeight="1">
      <c r="A140" s="30">
        <v>130</v>
      </c>
      <c r="B140" s="375" t="s">
        <v>354</v>
      </c>
      <c r="C140" s="346">
        <v>55.45</v>
      </c>
      <c r="D140" s="347">
        <v>56.566666666666663</v>
      </c>
      <c r="E140" s="347">
        <v>54.133333333333326</v>
      </c>
      <c r="F140" s="347">
        <v>52.816666666666663</v>
      </c>
      <c r="G140" s="347">
        <v>50.383333333333326</v>
      </c>
      <c r="H140" s="347">
        <v>57.883333333333326</v>
      </c>
      <c r="I140" s="347">
        <v>60.316666666666663</v>
      </c>
      <c r="J140" s="347">
        <v>61.633333333333326</v>
      </c>
      <c r="K140" s="346">
        <v>59</v>
      </c>
      <c r="L140" s="346">
        <v>55.25</v>
      </c>
      <c r="M140" s="346">
        <v>18.126080000000002</v>
      </c>
      <c r="N140" s="1"/>
      <c r="O140" s="1"/>
    </row>
    <row r="141" spans="1:15" ht="12.75" customHeight="1">
      <c r="A141" s="30">
        <v>131</v>
      </c>
      <c r="B141" s="375" t="s">
        <v>100</v>
      </c>
      <c r="C141" s="346">
        <v>2617.15</v>
      </c>
      <c r="D141" s="347">
        <v>2631.9833333333331</v>
      </c>
      <c r="E141" s="347">
        <v>2572.7166666666662</v>
      </c>
      <c r="F141" s="347">
        <v>2528.2833333333333</v>
      </c>
      <c r="G141" s="347">
        <v>2469.0166666666664</v>
      </c>
      <c r="H141" s="347">
        <v>2676.4166666666661</v>
      </c>
      <c r="I141" s="347">
        <v>2735.6833333333334</v>
      </c>
      <c r="J141" s="347">
        <v>2780.1166666666659</v>
      </c>
      <c r="K141" s="346">
        <v>2691.25</v>
      </c>
      <c r="L141" s="346">
        <v>2587.5500000000002</v>
      </c>
      <c r="M141" s="346">
        <v>7.7596499999999997</v>
      </c>
      <c r="N141" s="1"/>
      <c r="O141" s="1"/>
    </row>
    <row r="142" spans="1:15" ht="12.75" customHeight="1">
      <c r="A142" s="30">
        <v>132</v>
      </c>
      <c r="B142" s="375" t="s">
        <v>351</v>
      </c>
      <c r="C142" s="346">
        <v>405</v>
      </c>
      <c r="D142" s="347">
        <v>410.13333333333338</v>
      </c>
      <c r="E142" s="347">
        <v>396.71666666666675</v>
      </c>
      <c r="F142" s="347">
        <v>388.43333333333339</v>
      </c>
      <c r="G142" s="347">
        <v>375.01666666666677</v>
      </c>
      <c r="H142" s="347">
        <v>418.41666666666674</v>
      </c>
      <c r="I142" s="347">
        <v>431.83333333333337</v>
      </c>
      <c r="J142" s="347">
        <v>440.11666666666673</v>
      </c>
      <c r="K142" s="346">
        <v>423.55</v>
      </c>
      <c r="L142" s="346">
        <v>401.85</v>
      </c>
      <c r="M142" s="346">
        <v>5.2309900000000003</v>
      </c>
      <c r="N142" s="1"/>
      <c r="O142" s="1"/>
    </row>
    <row r="143" spans="1:15" ht="12.75" customHeight="1">
      <c r="A143" s="30">
        <v>133</v>
      </c>
      <c r="B143" s="375" t="s">
        <v>352</v>
      </c>
      <c r="C143" s="346">
        <v>125.3</v>
      </c>
      <c r="D143" s="347">
        <v>126.7</v>
      </c>
      <c r="E143" s="347">
        <v>123.6</v>
      </c>
      <c r="F143" s="347">
        <v>121.89999999999999</v>
      </c>
      <c r="G143" s="347">
        <v>118.79999999999998</v>
      </c>
      <c r="H143" s="347">
        <v>128.4</v>
      </c>
      <c r="I143" s="347">
        <v>131.5</v>
      </c>
      <c r="J143" s="347">
        <v>133.20000000000002</v>
      </c>
      <c r="K143" s="346">
        <v>129.80000000000001</v>
      </c>
      <c r="L143" s="346">
        <v>125</v>
      </c>
      <c r="M143" s="346">
        <v>4.8727799999999997</v>
      </c>
      <c r="N143" s="1"/>
      <c r="O143" s="1"/>
    </row>
    <row r="144" spans="1:15" ht="12.75" customHeight="1">
      <c r="A144" s="30">
        <v>134</v>
      </c>
      <c r="B144" s="375" t="s">
        <v>355</v>
      </c>
      <c r="C144" s="346">
        <v>326.3</v>
      </c>
      <c r="D144" s="347">
        <v>338.38333333333338</v>
      </c>
      <c r="E144" s="347">
        <v>307.91666666666674</v>
      </c>
      <c r="F144" s="347">
        <v>289.53333333333336</v>
      </c>
      <c r="G144" s="347">
        <v>259.06666666666672</v>
      </c>
      <c r="H144" s="347">
        <v>356.76666666666677</v>
      </c>
      <c r="I144" s="347">
        <v>387.23333333333335</v>
      </c>
      <c r="J144" s="347">
        <v>405.61666666666679</v>
      </c>
      <c r="K144" s="346">
        <v>368.85</v>
      </c>
      <c r="L144" s="346">
        <v>320</v>
      </c>
      <c r="M144" s="346">
        <v>22.856929999999998</v>
      </c>
      <c r="N144" s="1"/>
      <c r="O144" s="1"/>
    </row>
    <row r="145" spans="1:15" ht="12.75" customHeight="1">
      <c r="A145" s="30">
        <v>135</v>
      </c>
      <c r="B145" s="375" t="s">
        <v>255</v>
      </c>
      <c r="C145" s="346">
        <v>474.15</v>
      </c>
      <c r="D145" s="347">
        <v>471.71666666666664</v>
      </c>
      <c r="E145" s="347">
        <v>462.48333333333329</v>
      </c>
      <c r="F145" s="347">
        <v>450.81666666666666</v>
      </c>
      <c r="G145" s="347">
        <v>441.58333333333331</v>
      </c>
      <c r="H145" s="347">
        <v>483.38333333333327</v>
      </c>
      <c r="I145" s="347">
        <v>492.61666666666662</v>
      </c>
      <c r="J145" s="347">
        <v>504.28333333333325</v>
      </c>
      <c r="K145" s="346">
        <v>480.95</v>
      </c>
      <c r="L145" s="346">
        <v>460.05</v>
      </c>
      <c r="M145" s="346">
        <v>4.98482</v>
      </c>
      <c r="N145" s="1"/>
      <c r="O145" s="1"/>
    </row>
    <row r="146" spans="1:15" ht="12.75" customHeight="1">
      <c r="A146" s="30">
        <v>136</v>
      </c>
      <c r="B146" s="375" t="s">
        <v>256</v>
      </c>
      <c r="C146" s="346">
        <v>1354.55</v>
      </c>
      <c r="D146" s="347">
        <v>1356.7</v>
      </c>
      <c r="E146" s="347">
        <v>1315.4</v>
      </c>
      <c r="F146" s="347">
        <v>1276.25</v>
      </c>
      <c r="G146" s="347">
        <v>1234.95</v>
      </c>
      <c r="H146" s="347">
        <v>1395.8500000000001</v>
      </c>
      <c r="I146" s="347">
        <v>1437.1499999999999</v>
      </c>
      <c r="J146" s="347">
        <v>1476.3000000000002</v>
      </c>
      <c r="K146" s="346">
        <v>1398</v>
      </c>
      <c r="L146" s="346">
        <v>1317.55</v>
      </c>
      <c r="M146" s="346">
        <v>0.38771</v>
      </c>
      <c r="N146" s="1"/>
      <c r="O146" s="1"/>
    </row>
    <row r="147" spans="1:15" ht="12.75" customHeight="1">
      <c r="A147" s="30">
        <v>137</v>
      </c>
      <c r="B147" s="375" t="s">
        <v>356</v>
      </c>
      <c r="C147" s="346">
        <v>58.25</v>
      </c>
      <c r="D147" s="347">
        <v>59.166666666666664</v>
      </c>
      <c r="E147" s="347">
        <v>57.083333333333329</v>
      </c>
      <c r="F147" s="347">
        <v>55.916666666666664</v>
      </c>
      <c r="G147" s="347">
        <v>53.833333333333329</v>
      </c>
      <c r="H147" s="347">
        <v>60.333333333333329</v>
      </c>
      <c r="I147" s="347">
        <v>62.416666666666657</v>
      </c>
      <c r="J147" s="347">
        <v>63.583333333333329</v>
      </c>
      <c r="K147" s="346">
        <v>61.25</v>
      </c>
      <c r="L147" s="346">
        <v>58</v>
      </c>
      <c r="M147" s="346">
        <v>22.468260000000001</v>
      </c>
      <c r="N147" s="1"/>
      <c r="O147" s="1"/>
    </row>
    <row r="148" spans="1:15" ht="12.75" customHeight="1">
      <c r="A148" s="30">
        <v>138</v>
      </c>
      <c r="B148" s="375" t="s">
        <v>353</v>
      </c>
      <c r="C148" s="346">
        <v>157.85</v>
      </c>
      <c r="D148" s="347">
        <v>158.98333333333335</v>
      </c>
      <c r="E148" s="347">
        <v>154.9666666666667</v>
      </c>
      <c r="F148" s="347">
        <v>152.08333333333334</v>
      </c>
      <c r="G148" s="347">
        <v>148.06666666666669</v>
      </c>
      <c r="H148" s="347">
        <v>161.8666666666667</v>
      </c>
      <c r="I148" s="347">
        <v>165.88333333333335</v>
      </c>
      <c r="J148" s="347">
        <v>168.76666666666671</v>
      </c>
      <c r="K148" s="346">
        <v>163</v>
      </c>
      <c r="L148" s="346">
        <v>156.1</v>
      </c>
      <c r="M148" s="346">
        <v>3.47017</v>
      </c>
      <c r="N148" s="1"/>
      <c r="O148" s="1"/>
    </row>
    <row r="149" spans="1:15" ht="12.75" customHeight="1">
      <c r="A149" s="30">
        <v>139</v>
      </c>
      <c r="B149" s="375" t="s">
        <v>357</v>
      </c>
      <c r="C149" s="346">
        <v>102.5</v>
      </c>
      <c r="D149" s="347">
        <v>103.93333333333334</v>
      </c>
      <c r="E149" s="347">
        <v>98.966666666666669</v>
      </c>
      <c r="F149" s="347">
        <v>95.433333333333337</v>
      </c>
      <c r="G149" s="347">
        <v>90.466666666666669</v>
      </c>
      <c r="H149" s="347">
        <v>107.46666666666667</v>
      </c>
      <c r="I149" s="347">
        <v>112.43333333333334</v>
      </c>
      <c r="J149" s="347">
        <v>115.96666666666667</v>
      </c>
      <c r="K149" s="346">
        <v>108.9</v>
      </c>
      <c r="L149" s="346">
        <v>100.4</v>
      </c>
      <c r="M149" s="346">
        <v>11.242419999999999</v>
      </c>
      <c r="N149" s="1"/>
      <c r="O149" s="1"/>
    </row>
    <row r="150" spans="1:15" ht="12.75" customHeight="1">
      <c r="A150" s="30">
        <v>140</v>
      </c>
      <c r="B150" s="375" t="s">
        <v>833</v>
      </c>
      <c r="C150" s="346">
        <v>50.75</v>
      </c>
      <c r="D150" s="347">
        <v>51.616666666666667</v>
      </c>
      <c r="E150" s="347">
        <v>49.133333333333333</v>
      </c>
      <c r="F150" s="347">
        <v>47.516666666666666</v>
      </c>
      <c r="G150" s="347">
        <v>45.033333333333331</v>
      </c>
      <c r="H150" s="347">
        <v>53.233333333333334</v>
      </c>
      <c r="I150" s="347">
        <v>55.716666666666669</v>
      </c>
      <c r="J150" s="347">
        <v>57.333333333333336</v>
      </c>
      <c r="K150" s="346">
        <v>54.1</v>
      </c>
      <c r="L150" s="346">
        <v>50</v>
      </c>
      <c r="M150" s="346">
        <v>12.656890000000001</v>
      </c>
      <c r="N150" s="1"/>
      <c r="O150" s="1"/>
    </row>
    <row r="151" spans="1:15" ht="12.75" customHeight="1">
      <c r="A151" s="30">
        <v>141</v>
      </c>
      <c r="B151" s="375" t="s">
        <v>358</v>
      </c>
      <c r="C151" s="346">
        <v>636.25</v>
      </c>
      <c r="D151" s="347">
        <v>643.1</v>
      </c>
      <c r="E151" s="347">
        <v>616.20000000000005</v>
      </c>
      <c r="F151" s="347">
        <v>596.15</v>
      </c>
      <c r="G151" s="347">
        <v>569.25</v>
      </c>
      <c r="H151" s="347">
        <v>663.15000000000009</v>
      </c>
      <c r="I151" s="347">
        <v>690.05</v>
      </c>
      <c r="J151" s="347">
        <v>710.10000000000014</v>
      </c>
      <c r="K151" s="346">
        <v>670</v>
      </c>
      <c r="L151" s="346">
        <v>623.04999999999995</v>
      </c>
      <c r="M151" s="346">
        <v>0.49722</v>
      </c>
      <c r="N151" s="1"/>
      <c r="O151" s="1"/>
    </row>
    <row r="152" spans="1:15" ht="12.75" customHeight="1">
      <c r="A152" s="30">
        <v>142</v>
      </c>
      <c r="B152" s="375" t="s">
        <v>101</v>
      </c>
      <c r="C152" s="346">
        <v>1795.2</v>
      </c>
      <c r="D152" s="347">
        <v>1809.5666666666668</v>
      </c>
      <c r="E152" s="347">
        <v>1766.7333333333336</v>
      </c>
      <c r="F152" s="347">
        <v>1738.2666666666667</v>
      </c>
      <c r="G152" s="347">
        <v>1695.4333333333334</v>
      </c>
      <c r="H152" s="347">
        <v>1838.0333333333338</v>
      </c>
      <c r="I152" s="347">
        <v>1880.8666666666672</v>
      </c>
      <c r="J152" s="347">
        <v>1909.3333333333339</v>
      </c>
      <c r="K152" s="346">
        <v>1852.4</v>
      </c>
      <c r="L152" s="346">
        <v>1781.1</v>
      </c>
      <c r="M152" s="346">
        <v>22.130109999999998</v>
      </c>
      <c r="N152" s="1"/>
      <c r="O152" s="1"/>
    </row>
    <row r="153" spans="1:15" ht="12.75" customHeight="1">
      <c r="A153" s="30">
        <v>143</v>
      </c>
      <c r="B153" s="375" t="s">
        <v>102</v>
      </c>
      <c r="C153" s="346">
        <v>141.4</v>
      </c>
      <c r="D153" s="347">
        <v>143.95000000000002</v>
      </c>
      <c r="E153" s="347">
        <v>137.95000000000005</v>
      </c>
      <c r="F153" s="347">
        <v>134.50000000000003</v>
      </c>
      <c r="G153" s="347">
        <v>128.50000000000006</v>
      </c>
      <c r="H153" s="347">
        <v>147.40000000000003</v>
      </c>
      <c r="I153" s="347">
        <v>153.39999999999998</v>
      </c>
      <c r="J153" s="347">
        <v>156.85000000000002</v>
      </c>
      <c r="K153" s="346">
        <v>149.94999999999999</v>
      </c>
      <c r="L153" s="346">
        <v>140.5</v>
      </c>
      <c r="M153" s="346">
        <v>46.336419999999997</v>
      </c>
      <c r="N153" s="1"/>
      <c r="O153" s="1"/>
    </row>
    <row r="154" spans="1:15" ht="12.75" customHeight="1">
      <c r="A154" s="30">
        <v>144</v>
      </c>
      <c r="B154" s="375" t="s">
        <v>834</v>
      </c>
      <c r="C154" s="346">
        <v>99.9</v>
      </c>
      <c r="D154" s="347">
        <v>102.81666666666666</v>
      </c>
      <c r="E154" s="347">
        <v>94.633333333333326</v>
      </c>
      <c r="F154" s="347">
        <v>89.36666666666666</v>
      </c>
      <c r="G154" s="347">
        <v>81.183333333333323</v>
      </c>
      <c r="H154" s="347">
        <v>108.08333333333333</v>
      </c>
      <c r="I154" s="347">
        <v>116.26666666666667</v>
      </c>
      <c r="J154" s="347">
        <v>121.53333333333333</v>
      </c>
      <c r="K154" s="346">
        <v>111</v>
      </c>
      <c r="L154" s="346">
        <v>97.55</v>
      </c>
      <c r="M154" s="346">
        <v>3.5720800000000001</v>
      </c>
      <c r="N154" s="1"/>
      <c r="O154" s="1"/>
    </row>
    <row r="155" spans="1:15" ht="12.75" customHeight="1">
      <c r="A155" s="30">
        <v>145</v>
      </c>
      <c r="B155" s="375" t="s">
        <v>359</v>
      </c>
      <c r="C155" s="346">
        <v>265.10000000000002</v>
      </c>
      <c r="D155" s="347">
        <v>263.2</v>
      </c>
      <c r="E155" s="347">
        <v>256.95</v>
      </c>
      <c r="F155" s="347">
        <v>248.8</v>
      </c>
      <c r="G155" s="347">
        <v>242.55</v>
      </c>
      <c r="H155" s="347">
        <v>271.34999999999997</v>
      </c>
      <c r="I155" s="347">
        <v>277.59999999999997</v>
      </c>
      <c r="J155" s="347">
        <v>285.74999999999994</v>
      </c>
      <c r="K155" s="346">
        <v>269.45</v>
      </c>
      <c r="L155" s="346">
        <v>255.05</v>
      </c>
      <c r="M155" s="346">
        <v>3.2012299999999998</v>
      </c>
      <c r="N155" s="1"/>
      <c r="O155" s="1"/>
    </row>
    <row r="156" spans="1:15" ht="12.75" customHeight="1">
      <c r="A156" s="30">
        <v>146</v>
      </c>
      <c r="B156" s="375" t="s">
        <v>103</v>
      </c>
      <c r="C156" s="346">
        <v>93.85</v>
      </c>
      <c r="D156" s="347">
        <v>94.666666666666671</v>
      </c>
      <c r="E156" s="347">
        <v>91.783333333333346</v>
      </c>
      <c r="F156" s="347">
        <v>89.716666666666669</v>
      </c>
      <c r="G156" s="347">
        <v>86.833333333333343</v>
      </c>
      <c r="H156" s="347">
        <v>96.733333333333348</v>
      </c>
      <c r="I156" s="347">
        <v>99.616666666666674</v>
      </c>
      <c r="J156" s="347">
        <v>101.68333333333335</v>
      </c>
      <c r="K156" s="346">
        <v>97.55</v>
      </c>
      <c r="L156" s="346">
        <v>92.6</v>
      </c>
      <c r="M156" s="346">
        <v>396.43527</v>
      </c>
      <c r="N156" s="1"/>
      <c r="O156" s="1"/>
    </row>
    <row r="157" spans="1:15" ht="12.75" customHeight="1">
      <c r="A157" s="30">
        <v>147</v>
      </c>
      <c r="B157" s="375" t="s">
        <v>361</v>
      </c>
      <c r="C157" s="346">
        <v>395.85</v>
      </c>
      <c r="D157" s="347">
        <v>398.13333333333338</v>
      </c>
      <c r="E157" s="347">
        <v>372.11666666666679</v>
      </c>
      <c r="F157" s="347">
        <v>348.38333333333338</v>
      </c>
      <c r="G157" s="347">
        <v>322.36666666666679</v>
      </c>
      <c r="H157" s="347">
        <v>421.86666666666679</v>
      </c>
      <c r="I157" s="347">
        <v>447.88333333333333</v>
      </c>
      <c r="J157" s="347">
        <v>471.61666666666679</v>
      </c>
      <c r="K157" s="346">
        <v>424.15</v>
      </c>
      <c r="L157" s="346">
        <v>374.4</v>
      </c>
      <c r="M157" s="346">
        <v>2.0805899999999999</v>
      </c>
      <c r="N157" s="1"/>
      <c r="O157" s="1"/>
    </row>
    <row r="158" spans="1:15" ht="12.75" customHeight="1">
      <c r="A158" s="30">
        <v>148</v>
      </c>
      <c r="B158" s="375" t="s">
        <v>360</v>
      </c>
      <c r="C158" s="346">
        <v>3947.4</v>
      </c>
      <c r="D158" s="347">
        <v>3885.9833333333336</v>
      </c>
      <c r="E158" s="347">
        <v>3811.9666666666672</v>
      </c>
      <c r="F158" s="347">
        <v>3676.5333333333338</v>
      </c>
      <c r="G158" s="347">
        <v>3602.5166666666673</v>
      </c>
      <c r="H158" s="347">
        <v>4021.416666666667</v>
      </c>
      <c r="I158" s="347">
        <v>4095.4333333333334</v>
      </c>
      <c r="J158" s="347">
        <v>4230.8666666666668</v>
      </c>
      <c r="K158" s="346">
        <v>3960</v>
      </c>
      <c r="L158" s="346">
        <v>3750.55</v>
      </c>
      <c r="M158" s="346">
        <v>0.57972000000000001</v>
      </c>
      <c r="N158" s="1"/>
      <c r="O158" s="1"/>
    </row>
    <row r="159" spans="1:15" ht="12.75" customHeight="1">
      <c r="A159" s="30">
        <v>149</v>
      </c>
      <c r="B159" s="375" t="s">
        <v>362</v>
      </c>
      <c r="C159" s="346">
        <v>141.69999999999999</v>
      </c>
      <c r="D159" s="347">
        <v>143.71666666666667</v>
      </c>
      <c r="E159" s="347">
        <v>138.08333333333334</v>
      </c>
      <c r="F159" s="347">
        <v>134.46666666666667</v>
      </c>
      <c r="G159" s="347">
        <v>128.83333333333334</v>
      </c>
      <c r="H159" s="347">
        <v>147.33333333333334</v>
      </c>
      <c r="I159" s="347">
        <v>152.96666666666667</v>
      </c>
      <c r="J159" s="347">
        <v>156.58333333333334</v>
      </c>
      <c r="K159" s="346">
        <v>149.35</v>
      </c>
      <c r="L159" s="346">
        <v>140.1</v>
      </c>
      <c r="M159" s="346">
        <v>10.66878</v>
      </c>
      <c r="N159" s="1"/>
      <c r="O159" s="1"/>
    </row>
    <row r="160" spans="1:15" ht="12.75" customHeight="1">
      <c r="A160" s="30">
        <v>150</v>
      </c>
      <c r="B160" s="375" t="s">
        <v>379</v>
      </c>
      <c r="C160" s="346">
        <v>2561.5</v>
      </c>
      <c r="D160" s="347">
        <v>2591</v>
      </c>
      <c r="E160" s="347">
        <v>2532</v>
      </c>
      <c r="F160" s="347">
        <v>2502.5</v>
      </c>
      <c r="G160" s="347">
        <v>2443.5</v>
      </c>
      <c r="H160" s="347">
        <v>2620.5</v>
      </c>
      <c r="I160" s="347">
        <v>2679.5</v>
      </c>
      <c r="J160" s="347">
        <v>2709</v>
      </c>
      <c r="K160" s="346">
        <v>2650</v>
      </c>
      <c r="L160" s="346">
        <v>2561.5</v>
      </c>
      <c r="M160" s="346">
        <v>0.28998000000000002</v>
      </c>
      <c r="N160" s="1"/>
      <c r="O160" s="1"/>
    </row>
    <row r="161" spans="1:15" ht="12.75" customHeight="1">
      <c r="A161" s="30">
        <v>151</v>
      </c>
      <c r="B161" s="375" t="s">
        <v>257</v>
      </c>
      <c r="C161" s="346">
        <v>233.3</v>
      </c>
      <c r="D161" s="347">
        <v>233.78333333333333</v>
      </c>
      <c r="E161" s="347">
        <v>228.51666666666665</v>
      </c>
      <c r="F161" s="347">
        <v>223.73333333333332</v>
      </c>
      <c r="G161" s="347">
        <v>218.46666666666664</v>
      </c>
      <c r="H161" s="347">
        <v>238.56666666666666</v>
      </c>
      <c r="I161" s="347">
        <v>243.83333333333337</v>
      </c>
      <c r="J161" s="347">
        <v>248.61666666666667</v>
      </c>
      <c r="K161" s="346">
        <v>239.05</v>
      </c>
      <c r="L161" s="346">
        <v>229</v>
      </c>
      <c r="M161" s="346">
        <v>25.474889999999998</v>
      </c>
      <c r="N161" s="1"/>
      <c r="O161" s="1"/>
    </row>
    <row r="162" spans="1:15" ht="12.75" customHeight="1">
      <c r="A162" s="30">
        <v>152</v>
      </c>
      <c r="B162" s="375" t="s">
        <v>365</v>
      </c>
      <c r="C162" s="346">
        <v>43.15</v>
      </c>
      <c r="D162" s="347">
        <v>44.133333333333326</v>
      </c>
      <c r="E162" s="347">
        <v>41.816666666666649</v>
      </c>
      <c r="F162" s="347">
        <v>40.48333333333332</v>
      </c>
      <c r="G162" s="347">
        <v>38.166666666666643</v>
      </c>
      <c r="H162" s="347">
        <v>45.466666666666654</v>
      </c>
      <c r="I162" s="347">
        <v>47.783333333333331</v>
      </c>
      <c r="J162" s="347">
        <v>49.11666666666666</v>
      </c>
      <c r="K162" s="346">
        <v>46.45</v>
      </c>
      <c r="L162" s="346">
        <v>42.8</v>
      </c>
      <c r="M162" s="346">
        <v>51.419130000000003</v>
      </c>
      <c r="N162" s="1"/>
      <c r="O162" s="1"/>
    </row>
    <row r="163" spans="1:15" ht="12.75" customHeight="1">
      <c r="A163" s="30">
        <v>153</v>
      </c>
      <c r="B163" s="375" t="s">
        <v>363</v>
      </c>
      <c r="C163" s="346">
        <v>121.05</v>
      </c>
      <c r="D163" s="347">
        <v>126.18333333333334</v>
      </c>
      <c r="E163" s="347">
        <v>112.36666666666667</v>
      </c>
      <c r="F163" s="347">
        <v>103.68333333333334</v>
      </c>
      <c r="G163" s="347">
        <v>89.866666666666674</v>
      </c>
      <c r="H163" s="347">
        <v>134.86666666666667</v>
      </c>
      <c r="I163" s="347">
        <v>148.68333333333334</v>
      </c>
      <c r="J163" s="347">
        <v>157.36666666666667</v>
      </c>
      <c r="K163" s="346">
        <v>140</v>
      </c>
      <c r="L163" s="346">
        <v>117.5</v>
      </c>
      <c r="M163" s="346">
        <v>88.967299999999994</v>
      </c>
      <c r="N163" s="1"/>
      <c r="O163" s="1"/>
    </row>
    <row r="164" spans="1:15" ht="12.75" customHeight="1">
      <c r="A164" s="30">
        <v>154</v>
      </c>
      <c r="B164" s="375" t="s">
        <v>378</v>
      </c>
      <c r="C164" s="346">
        <v>177.35</v>
      </c>
      <c r="D164" s="347">
        <v>179.01666666666665</v>
      </c>
      <c r="E164" s="347">
        <v>172.83333333333331</v>
      </c>
      <c r="F164" s="347">
        <v>168.31666666666666</v>
      </c>
      <c r="G164" s="347">
        <v>162.13333333333333</v>
      </c>
      <c r="H164" s="347">
        <v>183.5333333333333</v>
      </c>
      <c r="I164" s="347">
        <v>189.71666666666664</v>
      </c>
      <c r="J164" s="347">
        <v>194.23333333333329</v>
      </c>
      <c r="K164" s="346">
        <v>185.2</v>
      </c>
      <c r="L164" s="346">
        <v>174.5</v>
      </c>
      <c r="M164" s="346">
        <v>6.4833499999999997</v>
      </c>
      <c r="N164" s="1"/>
      <c r="O164" s="1"/>
    </row>
    <row r="165" spans="1:15" ht="12.75" customHeight="1">
      <c r="A165" s="30">
        <v>155</v>
      </c>
      <c r="B165" s="375" t="s">
        <v>104</v>
      </c>
      <c r="C165" s="346">
        <v>129.75</v>
      </c>
      <c r="D165" s="347">
        <v>131.5</v>
      </c>
      <c r="E165" s="347">
        <v>126.85</v>
      </c>
      <c r="F165" s="347">
        <v>123.94999999999999</v>
      </c>
      <c r="G165" s="347">
        <v>119.29999999999998</v>
      </c>
      <c r="H165" s="347">
        <v>134.4</v>
      </c>
      <c r="I165" s="347">
        <v>139.04999999999998</v>
      </c>
      <c r="J165" s="347">
        <v>141.95000000000002</v>
      </c>
      <c r="K165" s="346">
        <v>136.15</v>
      </c>
      <c r="L165" s="346">
        <v>128.6</v>
      </c>
      <c r="M165" s="346">
        <v>134.01506000000001</v>
      </c>
      <c r="N165" s="1"/>
      <c r="O165" s="1"/>
    </row>
    <row r="166" spans="1:15" ht="12.75" customHeight="1">
      <c r="A166" s="30">
        <v>156</v>
      </c>
      <c r="B166" s="375" t="s">
        <v>367</v>
      </c>
      <c r="C166" s="346">
        <v>2707.8</v>
      </c>
      <c r="D166" s="347">
        <v>2727.0833333333335</v>
      </c>
      <c r="E166" s="347">
        <v>2668.2666666666669</v>
      </c>
      <c r="F166" s="347">
        <v>2628.7333333333336</v>
      </c>
      <c r="G166" s="347">
        <v>2569.916666666667</v>
      </c>
      <c r="H166" s="347">
        <v>2766.6166666666668</v>
      </c>
      <c r="I166" s="347">
        <v>2825.4333333333334</v>
      </c>
      <c r="J166" s="347">
        <v>2864.9666666666667</v>
      </c>
      <c r="K166" s="346">
        <v>2785.9</v>
      </c>
      <c r="L166" s="346">
        <v>2687.55</v>
      </c>
      <c r="M166" s="346">
        <v>0.23205000000000001</v>
      </c>
      <c r="N166" s="1"/>
      <c r="O166" s="1"/>
    </row>
    <row r="167" spans="1:15" ht="12.75" customHeight="1">
      <c r="A167" s="30">
        <v>157</v>
      </c>
      <c r="B167" s="375" t="s">
        <v>368</v>
      </c>
      <c r="C167" s="346">
        <v>2831.3</v>
      </c>
      <c r="D167" s="347">
        <v>2802.9833333333336</v>
      </c>
      <c r="E167" s="347">
        <v>2730.9666666666672</v>
      </c>
      <c r="F167" s="347">
        <v>2630.6333333333337</v>
      </c>
      <c r="G167" s="347">
        <v>2558.6166666666672</v>
      </c>
      <c r="H167" s="347">
        <v>2903.3166666666671</v>
      </c>
      <c r="I167" s="347">
        <v>2975.3333333333335</v>
      </c>
      <c r="J167" s="347">
        <v>3075.666666666667</v>
      </c>
      <c r="K167" s="346">
        <v>2875</v>
      </c>
      <c r="L167" s="346">
        <v>2702.65</v>
      </c>
      <c r="M167" s="346">
        <v>0.19242000000000001</v>
      </c>
      <c r="N167" s="1"/>
      <c r="O167" s="1"/>
    </row>
    <row r="168" spans="1:15" ht="12.75" customHeight="1">
      <c r="A168" s="30">
        <v>158</v>
      </c>
      <c r="B168" s="375" t="s">
        <v>374</v>
      </c>
      <c r="C168" s="346">
        <v>308.89999999999998</v>
      </c>
      <c r="D168" s="347">
        <v>309.2</v>
      </c>
      <c r="E168" s="347">
        <v>305.64999999999998</v>
      </c>
      <c r="F168" s="347">
        <v>302.39999999999998</v>
      </c>
      <c r="G168" s="347">
        <v>298.84999999999997</v>
      </c>
      <c r="H168" s="347">
        <v>312.45</v>
      </c>
      <c r="I168" s="347">
        <v>316.00000000000006</v>
      </c>
      <c r="J168" s="347">
        <v>319.25</v>
      </c>
      <c r="K168" s="346">
        <v>312.75</v>
      </c>
      <c r="L168" s="346">
        <v>305.95</v>
      </c>
      <c r="M168" s="346">
        <v>5.6413700000000002</v>
      </c>
      <c r="N168" s="1"/>
      <c r="O168" s="1"/>
    </row>
    <row r="169" spans="1:15" ht="12.75" customHeight="1">
      <c r="A169" s="30">
        <v>159</v>
      </c>
      <c r="B169" s="375" t="s">
        <v>369</v>
      </c>
      <c r="C169" s="346">
        <v>110.9</v>
      </c>
      <c r="D169" s="347">
        <v>113.21666666666665</v>
      </c>
      <c r="E169" s="347">
        <v>106.7833333333333</v>
      </c>
      <c r="F169" s="347">
        <v>102.66666666666664</v>
      </c>
      <c r="G169" s="347">
        <v>96.233333333333292</v>
      </c>
      <c r="H169" s="347">
        <v>117.33333333333331</v>
      </c>
      <c r="I169" s="347">
        <v>123.76666666666668</v>
      </c>
      <c r="J169" s="347">
        <v>127.88333333333333</v>
      </c>
      <c r="K169" s="346">
        <v>119.65</v>
      </c>
      <c r="L169" s="346">
        <v>109.1</v>
      </c>
      <c r="M169" s="346">
        <v>8.0831400000000002</v>
      </c>
      <c r="N169" s="1"/>
      <c r="O169" s="1"/>
    </row>
    <row r="170" spans="1:15" ht="12.75" customHeight="1">
      <c r="A170" s="30">
        <v>160</v>
      </c>
      <c r="B170" s="375" t="s">
        <v>370</v>
      </c>
      <c r="C170" s="346">
        <v>4903.3500000000004</v>
      </c>
      <c r="D170" s="347">
        <v>4911.7</v>
      </c>
      <c r="E170" s="347">
        <v>4828.3999999999996</v>
      </c>
      <c r="F170" s="347">
        <v>4753.45</v>
      </c>
      <c r="G170" s="347">
        <v>4670.1499999999996</v>
      </c>
      <c r="H170" s="347">
        <v>4986.6499999999996</v>
      </c>
      <c r="I170" s="347">
        <v>5069.9500000000007</v>
      </c>
      <c r="J170" s="347">
        <v>5144.8999999999996</v>
      </c>
      <c r="K170" s="346">
        <v>4995</v>
      </c>
      <c r="L170" s="346">
        <v>4836.75</v>
      </c>
      <c r="M170" s="346">
        <v>9.3659999999999993E-2</v>
      </c>
      <c r="N170" s="1"/>
      <c r="O170" s="1"/>
    </row>
    <row r="171" spans="1:15" ht="12.75" customHeight="1">
      <c r="A171" s="30">
        <v>161</v>
      </c>
      <c r="B171" s="375" t="s">
        <v>258</v>
      </c>
      <c r="C171" s="346">
        <v>3296.15</v>
      </c>
      <c r="D171" s="347">
        <v>3276.0499999999997</v>
      </c>
      <c r="E171" s="347">
        <v>3222.0999999999995</v>
      </c>
      <c r="F171" s="347">
        <v>3148.0499999999997</v>
      </c>
      <c r="G171" s="347">
        <v>3094.0999999999995</v>
      </c>
      <c r="H171" s="347">
        <v>3350.0999999999995</v>
      </c>
      <c r="I171" s="347">
        <v>3404.0499999999993</v>
      </c>
      <c r="J171" s="347">
        <v>3478.0999999999995</v>
      </c>
      <c r="K171" s="346">
        <v>3330</v>
      </c>
      <c r="L171" s="346">
        <v>3202</v>
      </c>
      <c r="M171" s="346">
        <v>1.49508</v>
      </c>
      <c r="N171" s="1"/>
      <c r="O171" s="1"/>
    </row>
    <row r="172" spans="1:15" ht="12.75" customHeight="1">
      <c r="A172" s="30">
        <v>162</v>
      </c>
      <c r="B172" s="375" t="s">
        <v>371</v>
      </c>
      <c r="C172" s="346">
        <v>1500.25</v>
      </c>
      <c r="D172" s="347">
        <v>1518.4833333333333</v>
      </c>
      <c r="E172" s="347">
        <v>1468.5666666666666</v>
      </c>
      <c r="F172" s="347">
        <v>1436.8833333333332</v>
      </c>
      <c r="G172" s="347">
        <v>1386.9666666666665</v>
      </c>
      <c r="H172" s="347">
        <v>1550.1666666666667</v>
      </c>
      <c r="I172" s="347">
        <v>1600.0833333333333</v>
      </c>
      <c r="J172" s="347">
        <v>1631.7666666666669</v>
      </c>
      <c r="K172" s="346">
        <v>1568.4</v>
      </c>
      <c r="L172" s="346">
        <v>1486.8</v>
      </c>
      <c r="M172" s="346">
        <v>0.45066000000000001</v>
      </c>
      <c r="N172" s="1"/>
      <c r="O172" s="1"/>
    </row>
    <row r="173" spans="1:15" ht="12.75" customHeight="1">
      <c r="A173" s="30">
        <v>163</v>
      </c>
      <c r="B173" s="375" t="s">
        <v>105</v>
      </c>
      <c r="C173" s="346">
        <v>429.8</v>
      </c>
      <c r="D173" s="347">
        <v>433.84999999999997</v>
      </c>
      <c r="E173" s="347">
        <v>418.94999999999993</v>
      </c>
      <c r="F173" s="347">
        <v>408.09999999999997</v>
      </c>
      <c r="G173" s="347">
        <v>393.19999999999993</v>
      </c>
      <c r="H173" s="347">
        <v>444.69999999999993</v>
      </c>
      <c r="I173" s="347">
        <v>459.59999999999991</v>
      </c>
      <c r="J173" s="347">
        <v>470.44999999999993</v>
      </c>
      <c r="K173" s="346">
        <v>448.75</v>
      </c>
      <c r="L173" s="346">
        <v>423</v>
      </c>
      <c r="M173" s="346">
        <v>13.3469</v>
      </c>
      <c r="N173" s="1"/>
      <c r="O173" s="1"/>
    </row>
    <row r="174" spans="1:15" ht="12.75" customHeight="1">
      <c r="A174" s="30">
        <v>164</v>
      </c>
      <c r="B174" s="375" t="s">
        <v>366</v>
      </c>
      <c r="C174" s="346">
        <v>4126</v>
      </c>
      <c r="D174" s="347">
        <v>4195.333333333333</v>
      </c>
      <c r="E174" s="347">
        <v>4040.6666666666661</v>
      </c>
      <c r="F174" s="347">
        <v>3955.333333333333</v>
      </c>
      <c r="G174" s="347">
        <v>3800.6666666666661</v>
      </c>
      <c r="H174" s="347">
        <v>4280.6666666666661</v>
      </c>
      <c r="I174" s="347">
        <v>4435.3333333333321</v>
      </c>
      <c r="J174" s="347">
        <v>4520.6666666666661</v>
      </c>
      <c r="K174" s="346">
        <v>4350</v>
      </c>
      <c r="L174" s="346">
        <v>4110</v>
      </c>
      <c r="M174" s="346">
        <v>0.38812000000000002</v>
      </c>
      <c r="N174" s="1"/>
      <c r="O174" s="1"/>
    </row>
    <row r="175" spans="1:15" ht="12.75" customHeight="1">
      <c r="A175" s="30">
        <v>165</v>
      </c>
      <c r="B175" s="375" t="s">
        <v>107</v>
      </c>
      <c r="C175" s="346">
        <v>34.5</v>
      </c>
      <c r="D175" s="347">
        <v>35.283333333333331</v>
      </c>
      <c r="E175" s="347">
        <v>33.066666666666663</v>
      </c>
      <c r="F175" s="347">
        <v>31.633333333333333</v>
      </c>
      <c r="G175" s="347">
        <v>29.416666666666664</v>
      </c>
      <c r="H175" s="347">
        <v>36.716666666666661</v>
      </c>
      <c r="I175" s="347">
        <v>38.93333333333333</v>
      </c>
      <c r="J175" s="347">
        <v>40.36666666666666</v>
      </c>
      <c r="K175" s="346">
        <v>37.5</v>
      </c>
      <c r="L175" s="346">
        <v>33.85</v>
      </c>
      <c r="M175" s="346">
        <v>185.05953</v>
      </c>
      <c r="N175" s="1"/>
      <c r="O175" s="1"/>
    </row>
    <row r="176" spans="1:15" ht="12.75" customHeight="1">
      <c r="A176" s="30">
        <v>166</v>
      </c>
      <c r="B176" s="375" t="s">
        <v>380</v>
      </c>
      <c r="C176" s="346">
        <v>508</v>
      </c>
      <c r="D176" s="347">
        <v>515.5</v>
      </c>
      <c r="E176" s="347">
        <v>497.5</v>
      </c>
      <c r="F176" s="347">
        <v>487</v>
      </c>
      <c r="G176" s="347">
        <v>469</v>
      </c>
      <c r="H176" s="347">
        <v>526</v>
      </c>
      <c r="I176" s="347">
        <v>544</v>
      </c>
      <c r="J176" s="347">
        <v>554.5</v>
      </c>
      <c r="K176" s="346">
        <v>533.5</v>
      </c>
      <c r="L176" s="346">
        <v>505</v>
      </c>
      <c r="M176" s="346">
        <v>26.820930000000001</v>
      </c>
      <c r="N176" s="1"/>
      <c r="O176" s="1"/>
    </row>
    <row r="177" spans="1:15" ht="12.75" customHeight="1">
      <c r="A177" s="30">
        <v>167</v>
      </c>
      <c r="B177" s="375" t="s">
        <v>372</v>
      </c>
      <c r="C177" s="346">
        <v>951.35</v>
      </c>
      <c r="D177" s="347">
        <v>964.13333333333333</v>
      </c>
      <c r="E177" s="347">
        <v>920.2166666666667</v>
      </c>
      <c r="F177" s="347">
        <v>889.08333333333337</v>
      </c>
      <c r="G177" s="347">
        <v>845.16666666666674</v>
      </c>
      <c r="H177" s="347">
        <v>995.26666666666665</v>
      </c>
      <c r="I177" s="347">
        <v>1039.1833333333334</v>
      </c>
      <c r="J177" s="347">
        <v>1070.3166666666666</v>
      </c>
      <c r="K177" s="346">
        <v>1008.05</v>
      </c>
      <c r="L177" s="346">
        <v>933</v>
      </c>
      <c r="M177" s="346">
        <v>0.42562</v>
      </c>
      <c r="N177" s="1"/>
      <c r="O177" s="1"/>
    </row>
    <row r="178" spans="1:15" ht="12.75" customHeight="1">
      <c r="A178" s="30">
        <v>168</v>
      </c>
      <c r="B178" s="375" t="s">
        <v>259</v>
      </c>
      <c r="C178" s="346">
        <v>465.4</v>
      </c>
      <c r="D178" s="347">
        <v>467.63333333333338</v>
      </c>
      <c r="E178" s="347">
        <v>457.76666666666677</v>
      </c>
      <c r="F178" s="347">
        <v>450.13333333333338</v>
      </c>
      <c r="G178" s="347">
        <v>440.26666666666677</v>
      </c>
      <c r="H178" s="347">
        <v>475.26666666666677</v>
      </c>
      <c r="I178" s="347">
        <v>485.13333333333344</v>
      </c>
      <c r="J178" s="347">
        <v>492.76666666666677</v>
      </c>
      <c r="K178" s="346">
        <v>477.5</v>
      </c>
      <c r="L178" s="346">
        <v>460</v>
      </c>
      <c r="M178" s="346">
        <v>1.20895</v>
      </c>
      <c r="N178" s="1"/>
      <c r="O178" s="1"/>
    </row>
    <row r="179" spans="1:15" ht="12.75" customHeight="1">
      <c r="A179" s="30">
        <v>169</v>
      </c>
      <c r="B179" s="375" t="s">
        <v>108</v>
      </c>
      <c r="C179" s="346">
        <v>771.15</v>
      </c>
      <c r="D179" s="347">
        <v>777.93333333333328</v>
      </c>
      <c r="E179" s="347">
        <v>759.81666666666661</v>
      </c>
      <c r="F179" s="347">
        <v>748.48333333333335</v>
      </c>
      <c r="G179" s="347">
        <v>730.36666666666667</v>
      </c>
      <c r="H179" s="347">
        <v>789.26666666666654</v>
      </c>
      <c r="I179" s="347">
        <v>807.3833333333331</v>
      </c>
      <c r="J179" s="347">
        <v>818.71666666666647</v>
      </c>
      <c r="K179" s="346">
        <v>796.05</v>
      </c>
      <c r="L179" s="346">
        <v>766.6</v>
      </c>
      <c r="M179" s="346">
        <v>8.8786100000000001</v>
      </c>
      <c r="N179" s="1"/>
      <c r="O179" s="1"/>
    </row>
    <row r="180" spans="1:15" ht="12.75" customHeight="1">
      <c r="A180" s="30">
        <v>170</v>
      </c>
      <c r="B180" s="375" t="s">
        <v>260</v>
      </c>
      <c r="C180" s="346">
        <v>509.7</v>
      </c>
      <c r="D180" s="347">
        <v>502.66666666666669</v>
      </c>
      <c r="E180" s="347">
        <v>482.03333333333342</v>
      </c>
      <c r="F180" s="347">
        <v>454.36666666666673</v>
      </c>
      <c r="G180" s="347">
        <v>433.73333333333346</v>
      </c>
      <c r="H180" s="347">
        <v>530.33333333333337</v>
      </c>
      <c r="I180" s="347">
        <v>550.9666666666667</v>
      </c>
      <c r="J180" s="347">
        <v>578.63333333333333</v>
      </c>
      <c r="K180" s="346">
        <v>523.29999999999995</v>
      </c>
      <c r="L180" s="346">
        <v>475</v>
      </c>
      <c r="M180" s="346">
        <v>5.0359499999999997</v>
      </c>
      <c r="N180" s="1"/>
      <c r="O180" s="1"/>
    </row>
    <row r="181" spans="1:15" ht="12.75" customHeight="1">
      <c r="A181" s="30">
        <v>171</v>
      </c>
      <c r="B181" s="375" t="s">
        <v>109</v>
      </c>
      <c r="C181" s="346">
        <v>1451.3</v>
      </c>
      <c r="D181" s="347">
        <v>1480.7666666666667</v>
      </c>
      <c r="E181" s="347">
        <v>1413.5333333333333</v>
      </c>
      <c r="F181" s="347">
        <v>1375.7666666666667</v>
      </c>
      <c r="G181" s="347">
        <v>1308.5333333333333</v>
      </c>
      <c r="H181" s="347">
        <v>1518.5333333333333</v>
      </c>
      <c r="I181" s="347">
        <v>1585.7666666666664</v>
      </c>
      <c r="J181" s="347">
        <v>1623.5333333333333</v>
      </c>
      <c r="K181" s="346">
        <v>1548</v>
      </c>
      <c r="L181" s="346">
        <v>1443</v>
      </c>
      <c r="M181" s="346">
        <v>17.885339999999999</v>
      </c>
      <c r="N181" s="1"/>
      <c r="O181" s="1"/>
    </row>
    <row r="182" spans="1:15" ht="12.75" customHeight="1">
      <c r="A182" s="30">
        <v>172</v>
      </c>
      <c r="B182" s="375" t="s">
        <v>381</v>
      </c>
      <c r="C182" s="346">
        <v>80.900000000000006</v>
      </c>
      <c r="D182" s="347">
        <v>81.433333333333337</v>
      </c>
      <c r="E182" s="347">
        <v>79.51666666666668</v>
      </c>
      <c r="F182" s="347">
        <v>78.13333333333334</v>
      </c>
      <c r="G182" s="347">
        <v>76.216666666666683</v>
      </c>
      <c r="H182" s="347">
        <v>82.816666666666677</v>
      </c>
      <c r="I182" s="347">
        <v>84.733333333333334</v>
      </c>
      <c r="J182" s="347">
        <v>86.116666666666674</v>
      </c>
      <c r="K182" s="346">
        <v>83.35</v>
      </c>
      <c r="L182" s="346">
        <v>80.05</v>
      </c>
      <c r="M182" s="346">
        <v>4.5584199999999999</v>
      </c>
      <c r="N182" s="1"/>
      <c r="O182" s="1"/>
    </row>
    <row r="183" spans="1:15" ht="12.75" customHeight="1">
      <c r="A183" s="30">
        <v>173</v>
      </c>
      <c r="B183" s="375" t="s">
        <v>110</v>
      </c>
      <c r="C183" s="346">
        <v>267.3</v>
      </c>
      <c r="D183" s="347">
        <v>271.15000000000003</v>
      </c>
      <c r="E183" s="347">
        <v>261.35000000000008</v>
      </c>
      <c r="F183" s="347">
        <v>255.40000000000003</v>
      </c>
      <c r="G183" s="347">
        <v>245.60000000000008</v>
      </c>
      <c r="H183" s="347">
        <v>277.10000000000008</v>
      </c>
      <c r="I183" s="347">
        <v>286.90000000000003</v>
      </c>
      <c r="J183" s="347">
        <v>292.85000000000008</v>
      </c>
      <c r="K183" s="346">
        <v>280.95</v>
      </c>
      <c r="L183" s="346">
        <v>265.2</v>
      </c>
      <c r="M183" s="346">
        <v>18.81016</v>
      </c>
      <c r="N183" s="1"/>
      <c r="O183" s="1"/>
    </row>
    <row r="184" spans="1:15" ht="12.75" customHeight="1">
      <c r="A184" s="30">
        <v>174</v>
      </c>
      <c r="B184" s="375" t="s">
        <v>373</v>
      </c>
      <c r="C184" s="346">
        <v>425.75</v>
      </c>
      <c r="D184" s="347">
        <v>435.55</v>
      </c>
      <c r="E184" s="347">
        <v>409.20000000000005</v>
      </c>
      <c r="F184" s="347">
        <v>392.65000000000003</v>
      </c>
      <c r="G184" s="347">
        <v>366.30000000000007</v>
      </c>
      <c r="H184" s="347">
        <v>452.1</v>
      </c>
      <c r="I184" s="347">
        <v>478.45000000000005</v>
      </c>
      <c r="J184" s="347">
        <v>495</v>
      </c>
      <c r="K184" s="346">
        <v>461.9</v>
      </c>
      <c r="L184" s="346">
        <v>419</v>
      </c>
      <c r="M184" s="346">
        <v>10.01573</v>
      </c>
      <c r="N184" s="1"/>
      <c r="O184" s="1"/>
    </row>
    <row r="185" spans="1:15" ht="12.75" customHeight="1">
      <c r="A185" s="30">
        <v>175</v>
      </c>
      <c r="B185" s="375" t="s">
        <v>111</v>
      </c>
      <c r="C185" s="346">
        <v>1544.35</v>
      </c>
      <c r="D185" s="347">
        <v>1577.4333333333334</v>
      </c>
      <c r="E185" s="347">
        <v>1501.9166666666667</v>
      </c>
      <c r="F185" s="347">
        <v>1459.4833333333333</v>
      </c>
      <c r="G185" s="347">
        <v>1383.9666666666667</v>
      </c>
      <c r="H185" s="347">
        <v>1619.8666666666668</v>
      </c>
      <c r="I185" s="347">
        <v>1695.3833333333332</v>
      </c>
      <c r="J185" s="347">
        <v>1737.8166666666668</v>
      </c>
      <c r="K185" s="346">
        <v>1652.95</v>
      </c>
      <c r="L185" s="346">
        <v>1535</v>
      </c>
      <c r="M185" s="346">
        <v>12.556010000000001</v>
      </c>
      <c r="N185" s="1"/>
      <c r="O185" s="1"/>
    </row>
    <row r="186" spans="1:15" ht="12.75" customHeight="1">
      <c r="A186" s="30">
        <v>176</v>
      </c>
      <c r="B186" s="375" t="s">
        <v>375</v>
      </c>
      <c r="C186" s="346">
        <v>159.85</v>
      </c>
      <c r="D186" s="347">
        <v>162.04999999999998</v>
      </c>
      <c r="E186" s="347">
        <v>154.69999999999996</v>
      </c>
      <c r="F186" s="347">
        <v>149.54999999999998</v>
      </c>
      <c r="G186" s="347">
        <v>142.19999999999996</v>
      </c>
      <c r="H186" s="347">
        <v>167.19999999999996</v>
      </c>
      <c r="I186" s="347">
        <v>174.54999999999998</v>
      </c>
      <c r="J186" s="347">
        <v>179.69999999999996</v>
      </c>
      <c r="K186" s="346">
        <v>169.4</v>
      </c>
      <c r="L186" s="346">
        <v>156.9</v>
      </c>
      <c r="M186" s="346">
        <v>38.092820000000003</v>
      </c>
      <c r="N186" s="1"/>
      <c r="O186" s="1"/>
    </row>
    <row r="187" spans="1:15" ht="12.75" customHeight="1">
      <c r="A187" s="30">
        <v>177</v>
      </c>
      <c r="B187" s="375" t="s">
        <v>376</v>
      </c>
      <c r="C187" s="346">
        <v>1540.4</v>
      </c>
      <c r="D187" s="347">
        <v>1553.3833333333334</v>
      </c>
      <c r="E187" s="347">
        <v>1491.8166666666668</v>
      </c>
      <c r="F187" s="347">
        <v>1443.2333333333333</v>
      </c>
      <c r="G187" s="347">
        <v>1381.6666666666667</v>
      </c>
      <c r="H187" s="347">
        <v>1601.9666666666669</v>
      </c>
      <c r="I187" s="347">
        <v>1663.5333333333335</v>
      </c>
      <c r="J187" s="347">
        <v>1712.116666666667</v>
      </c>
      <c r="K187" s="346">
        <v>1614.95</v>
      </c>
      <c r="L187" s="346">
        <v>1504.8</v>
      </c>
      <c r="M187" s="346">
        <v>2.28139</v>
      </c>
      <c r="N187" s="1"/>
      <c r="O187" s="1"/>
    </row>
    <row r="188" spans="1:15" ht="12.75" customHeight="1">
      <c r="A188" s="30">
        <v>178</v>
      </c>
      <c r="B188" s="375" t="s">
        <v>382</v>
      </c>
      <c r="C188" s="346">
        <v>116.7</v>
      </c>
      <c r="D188" s="347">
        <v>117.88333333333333</v>
      </c>
      <c r="E188" s="347">
        <v>114.21666666666665</v>
      </c>
      <c r="F188" s="347">
        <v>111.73333333333333</v>
      </c>
      <c r="G188" s="347">
        <v>108.06666666666666</v>
      </c>
      <c r="H188" s="347">
        <v>120.36666666666665</v>
      </c>
      <c r="I188" s="347">
        <v>124.03333333333333</v>
      </c>
      <c r="J188" s="347">
        <v>126.51666666666664</v>
      </c>
      <c r="K188" s="346">
        <v>121.55</v>
      </c>
      <c r="L188" s="346">
        <v>115.4</v>
      </c>
      <c r="M188" s="346">
        <v>21.56474</v>
      </c>
      <c r="N188" s="1"/>
      <c r="O188" s="1"/>
    </row>
    <row r="189" spans="1:15" ht="12.75" customHeight="1">
      <c r="A189" s="30">
        <v>179</v>
      </c>
      <c r="B189" s="375" t="s">
        <v>261</v>
      </c>
      <c r="C189" s="346">
        <v>269.64999999999998</v>
      </c>
      <c r="D189" s="347">
        <v>274</v>
      </c>
      <c r="E189" s="347">
        <v>261</v>
      </c>
      <c r="F189" s="347">
        <v>252.35000000000002</v>
      </c>
      <c r="G189" s="347">
        <v>239.35000000000002</v>
      </c>
      <c r="H189" s="347">
        <v>282.64999999999998</v>
      </c>
      <c r="I189" s="347">
        <v>295.64999999999998</v>
      </c>
      <c r="J189" s="347">
        <v>304.29999999999995</v>
      </c>
      <c r="K189" s="346">
        <v>287</v>
      </c>
      <c r="L189" s="346">
        <v>265.35000000000002</v>
      </c>
      <c r="M189" s="346">
        <v>7.6135700000000002</v>
      </c>
      <c r="N189" s="1"/>
      <c r="O189" s="1"/>
    </row>
    <row r="190" spans="1:15" ht="12.75" customHeight="1">
      <c r="A190" s="30">
        <v>180</v>
      </c>
      <c r="B190" s="375" t="s">
        <v>377</v>
      </c>
      <c r="C190" s="346">
        <v>602.1</v>
      </c>
      <c r="D190" s="347">
        <v>617.85</v>
      </c>
      <c r="E190" s="347">
        <v>582.55000000000007</v>
      </c>
      <c r="F190" s="347">
        <v>563</v>
      </c>
      <c r="G190" s="347">
        <v>527.70000000000005</v>
      </c>
      <c r="H190" s="347">
        <v>637.40000000000009</v>
      </c>
      <c r="I190" s="347">
        <v>672.7</v>
      </c>
      <c r="J190" s="347">
        <v>692.25000000000011</v>
      </c>
      <c r="K190" s="346">
        <v>653.15</v>
      </c>
      <c r="L190" s="346">
        <v>598.29999999999995</v>
      </c>
      <c r="M190" s="346">
        <v>3.9466100000000002</v>
      </c>
      <c r="N190" s="1"/>
      <c r="O190" s="1"/>
    </row>
    <row r="191" spans="1:15" ht="12.75" customHeight="1">
      <c r="A191" s="30">
        <v>181</v>
      </c>
      <c r="B191" s="375" t="s">
        <v>112</v>
      </c>
      <c r="C191" s="346">
        <v>572.75</v>
      </c>
      <c r="D191" s="347">
        <v>583.13333333333333</v>
      </c>
      <c r="E191" s="347">
        <v>554.86666666666667</v>
      </c>
      <c r="F191" s="347">
        <v>536.98333333333335</v>
      </c>
      <c r="G191" s="347">
        <v>508.7166666666667</v>
      </c>
      <c r="H191" s="347">
        <v>601.01666666666665</v>
      </c>
      <c r="I191" s="347">
        <v>629.2833333333333</v>
      </c>
      <c r="J191" s="347">
        <v>647.16666666666663</v>
      </c>
      <c r="K191" s="346">
        <v>611.4</v>
      </c>
      <c r="L191" s="346">
        <v>565.25</v>
      </c>
      <c r="M191" s="346">
        <v>17.729890000000001</v>
      </c>
      <c r="N191" s="1"/>
      <c r="O191" s="1"/>
    </row>
    <row r="192" spans="1:15" ht="12.75" customHeight="1">
      <c r="A192" s="30">
        <v>182</v>
      </c>
      <c r="B192" s="375" t="s">
        <v>262</v>
      </c>
      <c r="C192" s="346">
        <v>1276.25</v>
      </c>
      <c r="D192" s="347">
        <v>1271.8500000000001</v>
      </c>
      <c r="E192" s="347">
        <v>1244.4000000000003</v>
      </c>
      <c r="F192" s="347">
        <v>1212.5500000000002</v>
      </c>
      <c r="G192" s="347">
        <v>1185.1000000000004</v>
      </c>
      <c r="H192" s="347">
        <v>1303.7000000000003</v>
      </c>
      <c r="I192" s="347">
        <v>1331.15</v>
      </c>
      <c r="J192" s="347">
        <v>1363.0000000000002</v>
      </c>
      <c r="K192" s="346">
        <v>1299.3</v>
      </c>
      <c r="L192" s="346">
        <v>1240</v>
      </c>
      <c r="M192" s="346">
        <v>6.9202500000000002</v>
      </c>
      <c r="N192" s="1"/>
      <c r="O192" s="1"/>
    </row>
    <row r="193" spans="1:15" ht="12.75" customHeight="1">
      <c r="A193" s="30">
        <v>183</v>
      </c>
      <c r="B193" s="375" t="s">
        <v>386</v>
      </c>
      <c r="C193" s="346">
        <v>944.5</v>
      </c>
      <c r="D193" s="347">
        <v>954.61666666666667</v>
      </c>
      <c r="E193" s="347">
        <v>934.38333333333333</v>
      </c>
      <c r="F193" s="347">
        <v>924.26666666666665</v>
      </c>
      <c r="G193" s="347">
        <v>904.0333333333333</v>
      </c>
      <c r="H193" s="347">
        <v>964.73333333333335</v>
      </c>
      <c r="I193" s="347">
        <v>984.9666666666667</v>
      </c>
      <c r="J193" s="347">
        <v>995.08333333333337</v>
      </c>
      <c r="K193" s="346">
        <v>974.85</v>
      </c>
      <c r="L193" s="346">
        <v>944.5</v>
      </c>
      <c r="M193" s="346">
        <v>3.8599600000000001</v>
      </c>
      <c r="N193" s="1"/>
      <c r="O193" s="1"/>
    </row>
    <row r="194" spans="1:15" ht="12.75" customHeight="1">
      <c r="A194" s="30">
        <v>184</v>
      </c>
      <c r="B194" s="375" t="s">
        <v>835</v>
      </c>
      <c r="C194" s="346">
        <v>17.05</v>
      </c>
      <c r="D194" s="347">
        <v>17.349999999999998</v>
      </c>
      <c r="E194" s="347">
        <v>16.499999999999996</v>
      </c>
      <c r="F194" s="347">
        <v>15.95</v>
      </c>
      <c r="G194" s="347">
        <v>15.099999999999998</v>
      </c>
      <c r="H194" s="347">
        <v>17.899999999999995</v>
      </c>
      <c r="I194" s="347">
        <v>18.749999999999996</v>
      </c>
      <c r="J194" s="347">
        <v>19.299999999999994</v>
      </c>
      <c r="K194" s="346">
        <v>18.2</v>
      </c>
      <c r="L194" s="346">
        <v>16.8</v>
      </c>
      <c r="M194" s="346">
        <v>80.626270000000005</v>
      </c>
      <c r="N194" s="1"/>
      <c r="O194" s="1"/>
    </row>
    <row r="195" spans="1:15" ht="12.75" customHeight="1">
      <c r="A195" s="30">
        <v>185</v>
      </c>
      <c r="B195" s="375" t="s">
        <v>387</v>
      </c>
      <c r="C195" s="346">
        <v>1077.5</v>
      </c>
      <c r="D195" s="347">
        <v>1079.1000000000001</v>
      </c>
      <c r="E195" s="347">
        <v>1050.7000000000003</v>
      </c>
      <c r="F195" s="347">
        <v>1023.9000000000001</v>
      </c>
      <c r="G195" s="347">
        <v>995.50000000000023</v>
      </c>
      <c r="H195" s="347">
        <v>1105.9000000000003</v>
      </c>
      <c r="I195" s="347">
        <v>1134.3000000000004</v>
      </c>
      <c r="J195" s="347">
        <v>1161.1000000000004</v>
      </c>
      <c r="K195" s="346">
        <v>1107.5</v>
      </c>
      <c r="L195" s="346">
        <v>1052.3</v>
      </c>
      <c r="M195" s="346">
        <v>0.92813999999999997</v>
      </c>
      <c r="N195" s="1"/>
      <c r="O195" s="1"/>
    </row>
    <row r="196" spans="1:15" ht="12.75" customHeight="1">
      <c r="A196" s="30">
        <v>186</v>
      </c>
      <c r="B196" s="375" t="s">
        <v>113</v>
      </c>
      <c r="C196" s="346">
        <v>1147.4000000000001</v>
      </c>
      <c r="D196" s="347">
        <v>1155.8999999999999</v>
      </c>
      <c r="E196" s="347">
        <v>1131.5499999999997</v>
      </c>
      <c r="F196" s="347">
        <v>1115.6999999999998</v>
      </c>
      <c r="G196" s="347">
        <v>1091.3499999999997</v>
      </c>
      <c r="H196" s="347">
        <v>1171.7499999999998</v>
      </c>
      <c r="I196" s="347">
        <v>1196.0999999999997</v>
      </c>
      <c r="J196" s="347">
        <v>1211.9499999999998</v>
      </c>
      <c r="K196" s="346">
        <v>1180.25</v>
      </c>
      <c r="L196" s="346">
        <v>1140.05</v>
      </c>
      <c r="M196" s="346">
        <v>16.585450000000002</v>
      </c>
      <c r="N196" s="1"/>
      <c r="O196" s="1"/>
    </row>
    <row r="197" spans="1:15" ht="12.75" customHeight="1">
      <c r="A197" s="30">
        <v>187</v>
      </c>
      <c r="B197" s="375" t="s">
        <v>114</v>
      </c>
      <c r="C197" s="346">
        <v>1098.55</v>
      </c>
      <c r="D197" s="347">
        <v>1108.5</v>
      </c>
      <c r="E197" s="347">
        <v>1082.05</v>
      </c>
      <c r="F197" s="347">
        <v>1065.55</v>
      </c>
      <c r="G197" s="347">
        <v>1039.0999999999999</v>
      </c>
      <c r="H197" s="347">
        <v>1125</v>
      </c>
      <c r="I197" s="347">
        <v>1151.4499999999998</v>
      </c>
      <c r="J197" s="347">
        <v>1167.95</v>
      </c>
      <c r="K197" s="346">
        <v>1134.95</v>
      </c>
      <c r="L197" s="346">
        <v>1092</v>
      </c>
      <c r="M197" s="346">
        <v>54.690840000000001</v>
      </c>
      <c r="N197" s="1"/>
      <c r="O197" s="1"/>
    </row>
    <row r="198" spans="1:15" ht="12.75" customHeight="1">
      <c r="A198" s="30">
        <v>188</v>
      </c>
      <c r="B198" s="375" t="s">
        <v>115</v>
      </c>
      <c r="C198" s="346">
        <v>2343.0500000000002</v>
      </c>
      <c r="D198" s="347">
        <v>2358.35</v>
      </c>
      <c r="E198" s="347">
        <v>2315.6999999999998</v>
      </c>
      <c r="F198" s="347">
        <v>2288.35</v>
      </c>
      <c r="G198" s="347">
        <v>2245.6999999999998</v>
      </c>
      <c r="H198" s="347">
        <v>2385.6999999999998</v>
      </c>
      <c r="I198" s="347">
        <v>2428.3500000000004</v>
      </c>
      <c r="J198" s="347">
        <v>2455.6999999999998</v>
      </c>
      <c r="K198" s="346">
        <v>2401</v>
      </c>
      <c r="L198" s="346">
        <v>2331</v>
      </c>
      <c r="M198" s="346">
        <v>50.582299999999996</v>
      </c>
      <c r="N198" s="1"/>
      <c r="O198" s="1"/>
    </row>
    <row r="199" spans="1:15" ht="12.75" customHeight="1">
      <c r="A199" s="30">
        <v>189</v>
      </c>
      <c r="B199" s="375" t="s">
        <v>116</v>
      </c>
      <c r="C199" s="346">
        <v>2021.05</v>
      </c>
      <c r="D199" s="347">
        <v>2059.6166666666668</v>
      </c>
      <c r="E199" s="347">
        <v>1971.4333333333334</v>
      </c>
      <c r="F199" s="347">
        <v>1921.8166666666666</v>
      </c>
      <c r="G199" s="347">
        <v>1833.6333333333332</v>
      </c>
      <c r="H199" s="347">
        <v>2109.2333333333336</v>
      </c>
      <c r="I199" s="347">
        <v>2197.416666666667</v>
      </c>
      <c r="J199" s="347">
        <v>2247.0333333333338</v>
      </c>
      <c r="K199" s="346">
        <v>2147.8000000000002</v>
      </c>
      <c r="L199" s="346">
        <v>2010</v>
      </c>
      <c r="M199" s="346">
        <v>6.0692899999999996</v>
      </c>
      <c r="N199" s="1"/>
      <c r="O199" s="1"/>
    </row>
    <row r="200" spans="1:15" ht="12.75" customHeight="1">
      <c r="A200" s="30">
        <v>190</v>
      </c>
      <c r="B200" s="375" t="s">
        <v>117</v>
      </c>
      <c r="C200" s="346">
        <v>1419.4</v>
      </c>
      <c r="D200" s="347">
        <v>1433.8333333333333</v>
      </c>
      <c r="E200" s="347">
        <v>1392.7166666666665</v>
      </c>
      <c r="F200" s="347">
        <v>1366.0333333333333</v>
      </c>
      <c r="G200" s="347">
        <v>1324.9166666666665</v>
      </c>
      <c r="H200" s="347">
        <v>1460.5166666666664</v>
      </c>
      <c r="I200" s="347">
        <v>1501.6333333333332</v>
      </c>
      <c r="J200" s="347">
        <v>1528.3166666666664</v>
      </c>
      <c r="K200" s="346">
        <v>1474.95</v>
      </c>
      <c r="L200" s="346">
        <v>1407.15</v>
      </c>
      <c r="M200" s="346">
        <v>118.15383</v>
      </c>
      <c r="N200" s="1"/>
      <c r="O200" s="1"/>
    </row>
    <row r="201" spans="1:15" ht="12.75" customHeight="1">
      <c r="A201" s="30">
        <v>191</v>
      </c>
      <c r="B201" s="375" t="s">
        <v>118</v>
      </c>
      <c r="C201" s="346">
        <v>532.95000000000005</v>
      </c>
      <c r="D201" s="347">
        <v>540.66666666666663</v>
      </c>
      <c r="E201" s="347">
        <v>521.33333333333326</v>
      </c>
      <c r="F201" s="347">
        <v>509.71666666666658</v>
      </c>
      <c r="G201" s="347">
        <v>490.38333333333321</v>
      </c>
      <c r="H201" s="347">
        <v>552.2833333333333</v>
      </c>
      <c r="I201" s="347">
        <v>571.61666666666656</v>
      </c>
      <c r="J201" s="347">
        <v>583.23333333333335</v>
      </c>
      <c r="K201" s="346">
        <v>560</v>
      </c>
      <c r="L201" s="346">
        <v>529.04999999999995</v>
      </c>
      <c r="M201" s="346">
        <v>55.15851</v>
      </c>
      <c r="N201" s="1"/>
      <c r="O201" s="1"/>
    </row>
    <row r="202" spans="1:15" ht="12.75" customHeight="1">
      <c r="A202" s="30">
        <v>192</v>
      </c>
      <c r="B202" s="375" t="s">
        <v>384</v>
      </c>
      <c r="C202" s="346">
        <v>1043.8</v>
      </c>
      <c r="D202" s="347">
        <v>1081.95</v>
      </c>
      <c r="E202" s="347">
        <v>993.85000000000014</v>
      </c>
      <c r="F202" s="347">
        <v>943.90000000000009</v>
      </c>
      <c r="G202" s="347">
        <v>855.80000000000018</v>
      </c>
      <c r="H202" s="347">
        <v>1131.9000000000001</v>
      </c>
      <c r="I202" s="347">
        <v>1220</v>
      </c>
      <c r="J202" s="347">
        <v>1269.95</v>
      </c>
      <c r="K202" s="346">
        <v>1170.05</v>
      </c>
      <c r="L202" s="346">
        <v>1032</v>
      </c>
      <c r="M202" s="346">
        <v>5.3690800000000003</v>
      </c>
      <c r="N202" s="1"/>
      <c r="O202" s="1"/>
    </row>
    <row r="203" spans="1:15" ht="12.75" customHeight="1">
      <c r="A203" s="30">
        <v>193</v>
      </c>
      <c r="B203" s="375" t="s">
        <v>388</v>
      </c>
      <c r="C203" s="346">
        <v>188.35</v>
      </c>
      <c r="D203" s="347">
        <v>189.63333333333333</v>
      </c>
      <c r="E203" s="347">
        <v>183.71666666666664</v>
      </c>
      <c r="F203" s="347">
        <v>179.08333333333331</v>
      </c>
      <c r="G203" s="347">
        <v>173.16666666666663</v>
      </c>
      <c r="H203" s="347">
        <v>194.26666666666665</v>
      </c>
      <c r="I203" s="347">
        <v>200.18333333333334</v>
      </c>
      <c r="J203" s="347">
        <v>204.81666666666666</v>
      </c>
      <c r="K203" s="346">
        <v>195.55</v>
      </c>
      <c r="L203" s="346">
        <v>185</v>
      </c>
      <c r="M203" s="346">
        <v>2.29915</v>
      </c>
      <c r="N203" s="1"/>
      <c r="O203" s="1"/>
    </row>
    <row r="204" spans="1:15" ht="12.75" customHeight="1">
      <c r="A204" s="30">
        <v>194</v>
      </c>
      <c r="B204" s="375" t="s">
        <v>389</v>
      </c>
      <c r="C204" s="346">
        <v>99.9</v>
      </c>
      <c r="D204" s="347">
        <v>101.95</v>
      </c>
      <c r="E204" s="347">
        <v>97</v>
      </c>
      <c r="F204" s="347">
        <v>94.1</v>
      </c>
      <c r="G204" s="347">
        <v>89.149999999999991</v>
      </c>
      <c r="H204" s="347">
        <v>104.85000000000001</v>
      </c>
      <c r="I204" s="347">
        <v>109.80000000000003</v>
      </c>
      <c r="J204" s="347">
        <v>112.70000000000002</v>
      </c>
      <c r="K204" s="346">
        <v>106.9</v>
      </c>
      <c r="L204" s="346">
        <v>99.05</v>
      </c>
      <c r="M204" s="346">
        <v>19.36083</v>
      </c>
      <c r="N204" s="1"/>
      <c r="O204" s="1"/>
    </row>
    <row r="205" spans="1:15" ht="12.75" customHeight="1">
      <c r="A205" s="30">
        <v>195</v>
      </c>
      <c r="B205" s="375" t="s">
        <v>119</v>
      </c>
      <c r="C205" s="346">
        <v>2490.4</v>
      </c>
      <c r="D205" s="347">
        <v>2518.3333333333335</v>
      </c>
      <c r="E205" s="347">
        <v>2412.0666666666671</v>
      </c>
      <c r="F205" s="347">
        <v>2333.7333333333336</v>
      </c>
      <c r="G205" s="347">
        <v>2227.4666666666672</v>
      </c>
      <c r="H205" s="347">
        <v>2596.666666666667</v>
      </c>
      <c r="I205" s="347">
        <v>2702.9333333333334</v>
      </c>
      <c r="J205" s="347">
        <v>2781.2666666666669</v>
      </c>
      <c r="K205" s="346">
        <v>2624.6</v>
      </c>
      <c r="L205" s="346">
        <v>2440</v>
      </c>
      <c r="M205" s="346">
        <v>19.343610000000002</v>
      </c>
      <c r="N205" s="1"/>
      <c r="O205" s="1"/>
    </row>
    <row r="206" spans="1:15" ht="12.75" customHeight="1">
      <c r="A206" s="30">
        <v>196</v>
      </c>
      <c r="B206" s="375" t="s">
        <v>385</v>
      </c>
      <c r="C206" s="346">
        <v>63.85</v>
      </c>
      <c r="D206" s="347">
        <v>65.38333333333334</v>
      </c>
      <c r="E206" s="347">
        <v>61.466666666666683</v>
      </c>
      <c r="F206" s="347">
        <v>59.083333333333343</v>
      </c>
      <c r="G206" s="347">
        <v>55.166666666666686</v>
      </c>
      <c r="H206" s="347">
        <v>67.76666666666668</v>
      </c>
      <c r="I206" s="347">
        <v>71.683333333333337</v>
      </c>
      <c r="J206" s="347">
        <v>74.066666666666677</v>
      </c>
      <c r="K206" s="346">
        <v>69.3</v>
      </c>
      <c r="L206" s="346">
        <v>63</v>
      </c>
      <c r="M206" s="346">
        <v>189.06002000000001</v>
      </c>
      <c r="N206" s="1"/>
      <c r="O206" s="1"/>
    </row>
    <row r="207" spans="1:15" ht="12.75" customHeight="1">
      <c r="A207" s="30">
        <v>197</v>
      </c>
      <c r="B207" s="375" t="s">
        <v>836</v>
      </c>
      <c r="C207" s="346">
        <v>1207.8499999999999</v>
      </c>
      <c r="D207" s="347">
        <v>1228.8</v>
      </c>
      <c r="E207" s="347">
        <v>1179.0999999999999</v>
      </c>
      <c r="F207" s="347">
        <v>1150.3499999999999</v>
      </c>
      <c r="G207" s="347">
        <v>1100.6499999999999</v>
      </c>
      <c r="H207" s="347">
        <v>1257.55</v>
      </c>
      <c r="I207" s="347">
        <v>1307.2500000000002</v>
      </c>
      <c r="J207" s="347">
        <v>1336</v>
      </c>
      <c r="K207" s="346">
        <v>1278.5</v>
      </c>
      <c r="L207" s="346">
        <v>1200.05</v>
      </c>
      <c r="M207" s="346">
        <v>0.78842999999999996</v>
      </c>
      <c r="N207" s="1"/>
      <c r="O207" s="1"/>
    </row>
    <row r="208" spans="1:15" ht="12.75" customHeight="1">
      <c r="A208" s="30">
        <v>198</v>
      </c>
      <c r="B208" s="375" t="s">
        <v>824</v>
      </c>
      <c r="C208" s="346">
        <v>359.3</v>
      </c>
      <c r="D208" s="347">
        <v>362.39999999999992</v>
      </c>
      <c r="E208" s="347">
        <v>352.54999999999984</v>
      </c>
      <c r="F208" s="347">
        <v>345.7999999999999</v>
      </c>
      <c r="G208" s="347">
        <v>335.94999999999982</v>
      </c>
      <c r="H208" s="347">
        <v>369.14999999999986</v>
      </c>
      <c r="I208" s="347">
        <v>378.99999999999989</v>
      </c>
      <c r="J208" s="347">
        <v>385.74999999999989</v>
      </c>
      <c r="K208" s="346">
        <v>372.25</v>
      </c>
      <c r="L208" s="346">
        <v>355.65</v>
      </c>
      <c r="M208" s="346">
        <v>2.84863</v>
      </c>
      <c r="N208" s="1"/>
      <c r="O208" s="1"/>
    </row>
    <row r="209" spans="1:15" ht="12.75" customHeight="1">
      <c r="A209" s="30">
        <v>199</v>
      </c>
      <c r="B209" s="375" t="s">
        <v>121</v>
      </c>
      <c r="C209" s="346">
        <v>517.65</v>
      </c>
      <c r="D209" s="347">
        <v>516.7166666666667</v>
      </c>
      <c r="E209" s="347">
        <v>506.03333333333342</v>
      </c>
      <c r="F209" s="347">
        <v>494.41666666666674</v>
      </c>
      <c r="G209" s="347">
        <v>483.73333333333346</v>
      </c>
      <c r="H209" s="347">
        <v>528.33333333333337</v>
      </c>
      <c r="I209" s="347">
        <v>539.01666666666677</v>
      </c>
      <c r="J209" s="347">
        <v>550.63333333333333</v>
      </c>
      <c r="K209" s="346">
        <v>527.4</v>
      </c>
      <c r="L209" s="346">
        <v>505.1</v>
      </c>
      <c r="M209" s="346">
        <v>248.19208</v>
      </c>
      <c r="N209" s="1"/>
      <c r="O209" s="1"/>
    </row>
    <row r="210" spans="1:15" ht="12.75" customHeight="1">
      <c r="A210" s="30">
        <v>200</v>
      </c>
      <c r="B210" s="375" t="s">
        <v>390</v>
      </c>
      <c r="C210" s="346">
        <v>105.65</v>
      </c>
      <c r="D210" s="347">
        <v>108.16666666666667</v>
      </c>
      <c r="E210" s="347">
        <v>102.48333333333335</v>
      </c>
      <c r="F210" s="347">
        <v>99.316666666666677</v>
      </c>
      <c r="G210" s="347">
        <v>93.633333333333354</v>
      </c>
      <c r="H210" s="347">
        <v>111.33333333333334</v>
      </c>
      <c r="I210" s="347">
        <v>117.01666666666665</v>
      </c>
      <c r="J210" s="347">
        <v>120.18333333333334</v>
      </c>
      <c r="K210" s="346">
        <v>113.85</v>
      </c>
      <c r="L210" s="346">
        <v>105</v>
      </c>
      <c r="M210" s="346">
        <v>103.95146</v>
      </c>
      <c r="N210" s="1"/>
      <c r="O210" s="1"/>
    </row>
    <row r="211" spans="1:15" ht="12.75" customHeight="1">
      <c r="A211" s="30">
        <v>201</v>
      </c>
      <c r="B211" s="375" t="s">
        <v>122</v>
      </c>
      <c r="C211" s="346">
        <v>272.14999999999998</v>
      </c>
      <c r="D211" s="347">
        <v>276.41666666666669</v>
      </c>
      <c r="E211" s="347">
        <v>266.68333333333339</v>
      </c>
      <c r="F211" s="347">
        <v>261.2166666666667</v>
      </c>
      <c r="G211" s="347">
        <v>251.48333333333341</v>
      </c>
      <c r="H211" s="347">
        <v>281.88333333333338</v>
      </c>
      <c r="I211" s="347">
        <v>291.61666666666662</v>
      </c>
      <c r="J211" s="347">
        <v>297.08333333333337</v>
      </c>
      <c r="K211" s="346">
        <v>286.14999999999998</v>
      </c>
      <c r="L211" s="346">
        <v>270.95</v>
      </c>
      <c r="M211" s="346">
        <v>53.47242</v>
      </c>
      <c r="N211" s="1"/>
      <c r="O211" s="1"/>
    </row>
    <row r="212" spans="1:15" ht="12.75" customHeight="1">
      <c r="A212" s="30">
        <v>202</v>
      </c>
      <c r="B212" s="375" t="s">
        <v>123</v>
      </c>
      <c r="C212" s="346">
        <v>2171.4</v>
      </c>
      <c r="D212" s="347">
        <v>2191.2333333333331</v>
      </c>
      <c r="E212" s="347">
        <v>2140.4666666666662</v>
      </c>
      <c r="F212" s="347">
        <v>2109.5333333333333</v>
      </c>
      <c r="G212" s="347">
        <v>2058.7666666666664</v>
      </c>
      <c r="H212" s="347">
        <v>2222.1666666666661</v>
      </c>
      <c r="I212" s="347">
        <v>2272.9333333333334</v>
      </c>
      <c r="J212" s="347">
        <v>2303.8666666666659</v>
      </c>
      <c r="K212" s="346">
        <v>2242</v>
      </c>
      <c r="L212" s="346">
        <v>2160.3000000000002</v>
      </c>
      <c r="M212" s="346">
        <v>29.976289999999999</v>
      </c>
      <c r="N212" s="1"/>
      <c r="O212" s="1"/>
    </row>
    <row r="213" spans="1:15" ht="12.75" customHeight="1">
      <c r="A213" s="30">
        <v>203</v>
      </c>
      <c r="B213" s="375" t="s">
        <v>263</v>
      </c>
      <c r="C213" s="346">
        <v>298.7</v>
      </c>
      <c r="D213" s="347">
        <v>301.34999999999997</v>
      </c>
      <c r="E213" s="347">
        <v>293.39999999999992</v>
      </c>
      <c r="F213" s="347">
        <v>288.09999999999997</v>
      </c>
      <c r="G213" s="347">
        <v>280.14999999999992</v>
      </c>
      <c r="H213" s="347">
        <v>306.64999999999992</v>
      </c>
      <c r="I213" s="347">
        <v>314.59999999999997</v>
      </c>
      <c r="J213" s="347">
        <v>319.89999999999992</v>
      </c>
      <c r="K213" s="346">
        <v>309.3</v>
      </c>
      <c r="L213" s="346">
        <v>296.05</v>
      </c>
      <c r="M213" s="346">
        <v>7.3300400000000003</v>
      </c>
      <c r="N213" s="1"/>
      <c r="O213" s="1"/>
    </row>
    <row r="214" spans="1:15" ht="12.75" customHeight="1">
      <c r="A214" s="30">
        <v>204</v>
      </c>
      <c r="B214" s="375" t="s">
        <v>837</v>
      </c>
      <c r="C214" s="346">
        <v>683</v>
      </c>
      <c r="D214" s="347">
        <v>686.9666666666667</v>
      </c>
      <c r="E214" s="347">
        <v>671.88333333333344</v>
      </c>
      <c r="F214" s="347">
        <v>660.76666666666677</v>
      </c>
      <c r="G214" s="347">
        <v>645.68333333333351</v>
      </c>
      <c r="H214" s="347">
        <v>698.08333333333337</v>
      </c>
      <c r="I214" s="347">
        <v>713.16666666666663</v>
      </c>
      <c r="J214" s="347">
        <v>724.2833333333333</v>
      </c>
      <c r="K214" s="346">
        <v>702.05</v>
      </c>
      <c r="L214" s="346">
        <v>675.85</v>
      </c>
      <c r="M214" s="346">
        <v>0.65337999999999996</v>
      </c>
      <c r="N214" s="1"/>
      <c r="O214" s="1"/>
    </row>
    <row r="215" spans="1:15" ht="12.75" customHeight="1">
      <c r="A215" s="30">
        <v>205</v>
      </c>
      <c r="B215" s="375" t="s">
        <v>391</v>
      </c>
      <c r="C215" s="346">
        <v>39768.050000000003</v>
      </c>
      <c r="D215" s="347">
        <v>40018.883333333331</v>
      </c>
      <c r="E215" s="347">
        <v>39149.266666666663</v>
      </c>
      <c r="F215" s="347">
        <v>38530.48333333333</v>
      </c>
      <c r="G215" s="347">
        <v>37660.866666666661</v>
      </c>
      <c r="H215" s="347">
        <v>40637.666666666664</v>
      </c>
      <c r="I215" s="347">
        <v>41507.283333333333</v>
      </c>
      <c r="J215" s="347">
        <v>42126.066666666666</v>
      </c>
      <c r="K215" s="346">
        <v>40888.5</v>
      </c>
      <c r="L215" s="346">
        <v>39400.1</v>
      </c>
      <c r="M215" s="346">
        <v>9.2990000000000003E-2</v>
      </c>
      <c r="N215" s="1"/>
      <c r="O215" s="1"/>
    </row>
    <row r="216" spans="1:15" ht="12.75" customHeight="1">
      <c r="A216" s="30">
        <v>206</v>
      </c>
      <c r="B216" s="375" t="s">
        <v>392</v>
      </c>
      <c r="C216" s="346">
        <v>31.45</v>
      </c>
      <c r="D216" s="347">
        <v>31.766666666666669</v>
      </c>
      <c r="E216" s="347">
        <v>30.283333333333339</v>
      </c>
      <c r="F216" s="347">
        <v>29.116666666666671</v>
      </c>
      <c r="G216" s="347">
        <v>27.63333333333334</v>
      </c>
      <c r="H216" s="347">
        <v>32.933333333333337</v>
      </c>
      <c r="I216" s="347">
        <v>34.416666666666664</v>
      </c>
      <c r="J216" s="347">
        <v>35.583333333333336</v>
      </c>
      <c r="K216" s="346">
        <v>33.25</v>
      </c>
      <c r="L216" s="346">
        <v>30.6</v>
      </c>
      <c r="M216" s="346">
        <v>26.170069999999999</v>
      </c>
      <c r="N216" s="1"/>
      <c r="O216" s="1"/>
    </row>
    <row r="217" spans="1:15" ht="12.75" customHeight="1">
      <c r="A217" s="30">
        <v>207</v>
      </c>
      <c r="B217" s="375" t="s">
        <v>404</v>
      </c>
      <c r="C217" s="346">
        <v>101.75</v>
      </c>
      <c r="D217" s="347">
        <v>103.93333333333334</v>
      </c>
      <c r="E217" s="347">
        <v>97.866666666666674</v>
      </c>
      <c r="F217" s="347">
        <v>93.983333333333334</v>
      </c>
      <c r="G217" s="347">
        <v>87.916666666666671</v>
      </c>
      <c r="H217" s="347">
        <v>107.81666666666668</v>
      </c>
      <c r="I217" s="347">
        <v>113.88333333333334</v>
      </c>
      <c r="J217" s="347">
        <v>117.76666666666668</v>
      </c>
      <c r="K217" s="346">
        <v>110</v>
      </c>
      <c r="L217" s="346">
        <v>100.05</v>
      </c>
      <c r="M217" s="346">
        <v>251.21612999999999</v>
      </c>
      <c r="N217" s="1"/>
      <c r="O217" s="1"/>
    </row>
    <row r="218" spans="1:15" ht="12.75" customHeight="1">
      <c r="A218" s="30">
        <v>208</v>
      </c>
      <c r="B218" s="375" t="s">
        <v>124</v>
      </c>
      <c r="C218" s="346">
        <v>148.55000000000001</v>
      </c>
      <c r="D218" s="347">
        <v>146.65</v>
      </c>
      <c r="E218" s="347">
        <v>137.30000000000001</v>
      </c>
      <c r="F218" s="347">
        <v>126.05000000000001</v>
      </c>
      <c r="G218" s="347">
        <v>116.70000000000002</v>
      </c>
      <c r="H218" s="347">
        <v>157.9</v>
      </c>
      <c r="I218" s="347">
        <v>167.24999999999997</v>
      </c>
      <c r="J218" s="347">
        <v>178.5</v>
      </c>
      <c r="K218" s="346">
        <v>156</v>
      </c>
      <c r="L218" s="346">
        <v>135.4</v>
      </c>
      <c r="M218" s="346">
        <v>484.08123000000001</v>
      </c>
      <c r="N218" s="1"/>
      <c r="O218" s="1"/>
    </row>
    <row r="219" spans="1:15" ht="12.75" customHeight="1">
      <c r="A219" s="30">
        <v>209</v>
      </c>
      <c r="B219" s="375" t="s">
        <v>125</v>
      </c>
      <c r="C219" s="346">
        <v>707.4</v>
      </c>
      <c r="D219" s="347">
        <v>712.26666666666677</v>
      </c>
      <c r="E219" s="347">
        <v>697.43333333333351</v>
      </c>
      <c r="F219" s="347">
        <v>687.4666666666667</v>
      </c>
      <c r="G219" s="347">
        <v>672.63333333333344</v>
      </c>
      <c r="H219" s="347">
        <v>722.23333333333358</v>
      </c>
      <c r="I219" s="347">
        <v>737.06666666666683</v>
      </c>
      <c r="J219" s="347">
        <v>747.03333333333364</v>
      </c>
      <c r="K219" s="346">
        <v>727.1</v>
      </c>
      <c r="L219" s="346">
        <v>702.3</v>
      </c>
      <c r="M219" s="346">
        <v>280.23104000000001</v>
      </c>
      <c r="N219" s="1"/>
      <c r="O219" s="1"/>
    </row>
    <row r="220" spans="1:15" ht="12.75" customHeight="1">
      <c r="A220" s="30">
        <v>210</v>
      </c>
      <c r="B220" s="375" t="s">
        <v>126</v>
      </c>
      <c r="C220" s="346">
        <v>1240.8499999999999</v>
      </c>
      <c r="D220" s="347">
        <v>1248.6166666666666</v>
      </c>
      <c r="E220" s="347">
        <v>1227.2333333333331</v>
      </c>
      <c r="F220" s="347">
        <v>1213.6166666666666</v>
      </c>
      <c r="G220" s="347">
        <v>1192.2333333333331</v>
      </c>
      <c r="H220" s="347">
        <v>1262.2333333333331</v>
      </c>
      <c r="I220" s="347">
        <v>1283.6166666666668</v>
      </c>
      <c r="J220" s="347">
        <v>1297.2333333333331</v>
      </c>
      <c r="K220" s="346">
        <v>1270</v>
      </c>
      <c r="L220" s="346">
        <v>1235</v>
      </c>
      <c r="M220" s="346">
        <v>8.3879900000000003</v>
      </c>
      <c r="N220" s="1"/>
      <c r="O220" s="1"/>
    </row>
    <row r="221" spans="1:15" ht="12.75" customHeight="1">
      <c r="A221" s="30">
        <v>211</v>
      </c>
      <c r="B221" s="375" t="s">
        <v>127</v>
      </c>
      <c r="C221" s="346">
        <v>467.15</v>
      </c>
      <c r="D221" s="347">
        <v>472.01666666666665</v>
      </c>
      <c r="E221" s="347">
        <v>460.13333333333333</v>
      </c>
      <c r="F221" s="347">
        <v>453.11666666666667</v>
      </c>
      <c r="G221" s="347">
        <v>441.23333333333335</v>
      </c>
      <c r="H221" s="347">
        <v>479.0333333333333</v>
      </c>
      <c r="I221" s="347">
        <v>490.91666666666663</v>
      </c>
      <c r="J221" s="347">
        <v>497.93333333333328</v>
      </c>
      <c r="K221" s="346">
        <v>483.9</v>
      </c>
      <c r="L221" s="346">
        <v>465</v>
      </c>
      <c r="M221" s="346">
        <v>27.976749999999999</v>
      </c>
      <c r="N221" s="1"/>
      <c r="O221" s="1"/>
    </row>
    <row r="222" spans="1:15" ht="12.75" customHeight="1">
      <c r="A222" s="30">
        <v>212</v>
      </c>
      <c r="B222" s="375" t="s">
        <v>408</v>
      </c>
      <c r="C222" s="346">
        <v>162.25</v>
      </c>
      <c r="D222" s="347">
        <v>167.61666666666667</v>
      </c>
      <c r="E222" s="347">
        <v>154.28333333333336</v>
      </c>
      <c r="F222" s="347">
        <v>146.31666666666669</v>
      </c>
      <c r="G222" s="347">
        <v>132.98333333333338</v>
      </c>
      <c r="H222" s="347">
        <v>175.58333333333334</v>
      </c>
      <c r="I222" s="347">
        <v>188.91666666666666</v>
      </c>
      <c r="J222" s="347">
        <v>196.88333333333333</v>
      </c>
      <c r="K222" s="346">
        <v>180.95</v>
      </c>
      <c r="L222" s="346">
        <v>159.65</v>
      </c>
      <c r="M222" s="346">
        <v>4.4758800000000001</v>
      </c>
      <c r="N222" s="1"/>
      <c r="O222" s="1"/>
    </row>
    <row r="223" spans="1:15" ht="12.75" customHeight="1">
      <c r="A223" s="30">
        <v>213</v>
      </c>
      <c r="B223" s="375" t="s">
        <v>394</v>
      </c>
      <c r="C223" s="346">
        <v>41.15</v>
      </c>
      <c r="D223" s="347">
        <v>41.916666666666664</v>
      </c>
      <c r="E223" s="347">
        <v>39.983333333333327</v>
      </c>
      <c r="F223" s="347">
        <v>38.816666666666663</v>
      </c>
      <c r="G223" s="347">
        <v>36.883333333333326</v>
      </c>
      <c r="H223" s="347">
        <v>43.083333333333329</v>
      </c>
      <c r="I223" s="347">
        <v>45.016666666666666</v>
      </c>
      <c r="J223" s="347">
        <v>46.18333333333333</v>
      </c>
      <c r="K223" s="346">
        <v>43.85</v>
      </c>
      <c r="L223" s="346">
        <v>40.75</v>
      </c>
      <c r="M223" s="346">
        <v>136.22228999999999</v>
      </c>
      <c r="N223" s="1"/>
      <c r="O223" s="1"/>
    </row>
    <row r="224" spans="1:15" ht="12.75" customHeight="1">
      <c r="A224" s="30">
        <v>214</v>
      </c>
      <c r="B224" s="375" t="s">
        <v>128</v>
      </c>
      <c r="C224" s="346">
        <v>9.65</v>
      </c>
      <c r="D224" s="347">
        <v>9.9666666666666668</v>
      </c>
      <c r="E224" s="347">
        <v>9.1333333333333329</v>
      </c>
      <c r="F224" s="347">
        <v>8.6166666666666654</v>
      </c>
      <c r="G224" s="347">
        <v>7.7833333333333314</v>
      </c>
      <c r="H224" s="347">
        <v>10.483333333333334</v>
      </c>
      <c r="I224" s="347">
        <v>11.316666666666666</v>
      </c>
      <c r="J224" s="347">
        <v>11.833333333333336</v>
      </c>
      <c r="K224" s="346">
        <v>10.8</v>
      </c>
      <c r="L224" s="346">
        <v>9.4499999999999993</v>
      </c>
      <c r="M224" s="346">
        <v>4871.0869499999999</v>
      </c>
      <c r="N224" s="1"/>
      <c r="O224" s="1"/>
    </row>
    <row r="225" spans="1:15" ht="12.75" customHeight="1">
      <c r="A225" s="30">
        <v>215</v>
      </c>
      <c r="B225" s="375" t="s">
        <v>395</v>
      </c>
      <c r="C225" s="346">
        <v>52.05</v>
      </c>
      <c r="D225" s="347">
        <v>53.050000000000004</v>
      </c>
      <c r="E225" s="347">
        <v>50.500000000000007</v>
      </c>
      <c r="F225" s="347">
        <v>48.95</v>
      </c>
      <c r="G225" s="347">
        <v>46.400000000000006</v>
      </c>
      <c r="H225" s="347">
        <v>54.600000000000009</v>
      </c>
      <c r="I225" s="347">
        <v>57.150000000000006</v>
      </c>
      <c r="J225" s="347">
        <v>58.70000000000001</v>
      </c>
      <c r="K225" s="346">
        <v>55.6</v>
      </c>
      <c r="L225" s="346">
        <v>51.5</v>
      </c>
      <c r="M225" s="346">
        <v>165.11171999999999</v>
      </c>
      <c r="N225" s="1"/>
      <c r="O225" s="1"/>
    </row>
    <row r="226" spans="1:15" ht="12.75" customHeight="1">
      <c r="A226" s="30">
        <v>216</v>
      </c>
      <c r="B226" s="375" t="s">
        <v>129</v>
      </c>
      <c r="C226" s="346">
        <v>38.9</v>
      </c>
      <c r="D226" s="347">
        <v>39.733333333333327</v>
      </c>
      <c r="E226" s="347">
        <v>36.766666666666652</v>
      </c>
      <c r="F226" s="347">
        <v>34.633333333333326</v>
      </c>
      <c r="G226" s="347">
        <v>31.66666666666665</v>
      </c>
      <c r="H226" s="347">
        <v>41.866666666666653</v>
      </c>
      <c r="I226" s="347">
        <v>44.833333333333336</v>
      </c>
      <c r="J226" s="347">
        <v>46.966666666666654</v>
      </c>
      <c r="K226" s="346">
        <v>42.7</v>
      </c>
      <c r="L226" s="346">
        <v>37.6</v>
      </c>
      <c r="M226" s="346">
        <v>628.63486</v>
      </c>
      <c r="N226" s="1"/>
      <c r="O226" s="1"/>
    </row>
    <row r="227" spans="1:15" ht="12.75" customHeight="1">
      <c r="A227" s="30">
        <v>217</v>
      </c>
      <c r="B227" s="375" t="s">
        <v>406</v>
      </c>
      <c r="C227" s="346">
        <v>193.45</v>
      </c>
      <c r="D227" s="347">
        <v>196.45000000000002</v>
      </c>
      <c r="E227" s="347">
        <v>189.00000000000003</v>
      </c>
      <c r="F227" s="347">
        <v>184.55</v>
      </c>
      <c r="G227" s="347">
        <v>177.10000000000002</v>
      </c>
      <c r="H227" s="347">
        <v>200.90000000000003</v>
      </c>
      <c r="I227" s="347">
        <v>208.35000000000002</v>
      </c>
      <c r="J227" s="347">
        <v>212.80000000000004</v>
      </c>
      <c r="K227" s="346">
        <v>203.9</v>
      </c>
      <c r="L227" s="346">
        <v>192</v>
      </c>
      <c r="M227" s="346">
        <v>180.74028999999999</v>
      </c>
      <c r="N227" s="1"/>
      <c r="O227" s="1"/>
    </row>
    <row r="228" spans="1:15" ht="12.75" customHeight="1">
      <c r="A228" s="30">
        <v>218</v>
      </c>
      <c r="B228" s="375" t="s">
        <v>396</v>
      </c>
      <c r="C228" s="346">
        <v>886.05</v>
      </c>
      <c r="D228" s="347">
        <v>888.69999999999993</v>
      </c>
      <c r="E228" s="347">
        <v>867.39999999999986</v>
      </c>
      <c r="F228" s="347">
        <v>848.74999999999989</v>
      </c>
      <c r="G228" s="347">
        <v>827.44999999999982</v>
      </c>
      <c r="H228" s="347">
        <v>907.34999999999991</v>
      </c>
      <c r="I228" s="347">
        <v>928.64999999999986</v>
      </c>
      <c r="J228" s="347">
        <v>947.3</v>
      </c>
      <c r="K228" s="346">
        <v>910</v>
      </c>
      <c r="L228" s="346">
        <v>870.05</v>
      </c>
      <c r="M228" s="346">
        <v>0.15772</v>
      </c>
      <c r="N228" s="1"/>
      <c r="O228" s="1"/>
    </row>
    <row r="229" spans="1:15" ht="12.75" customHeight="1">
      <c r="A229" s="30">
        <v>219</v>
      </c>
      <c r="B229" s="375" t="s">
        <v>130</v>
      </c>
      <c r="C229" s="346">
        <v>334.3</v>
      </c>
      <c r="D229" s="347">
        <v>339.20000000000005</v>
      </c>
      <c r="E229" s="347">
        <v>326.30000000000007</v>
      </c>
      <c r="F229" s="347">
        <v>318.3</v>
      </c>
      <c r="G229" s="347">
        <v>305.40000000000003</v>
      </c>
      <c r="H229" s="347">
        <v>347.2000000000001</v>
      </c>
      <c r="I229" s="347">
        <v>360.10000000000008</v>
      </c>
      <c r="J229" s="347">
        <v>368.10000000000014</v>
      </c>
      <c r="K229" s="346">
        <v>352.1</v>
      </c>
      <c r="L229" s="346">
        <v>331.2</v>
      </c>
      <c r="M229" s="346">
        <v>59.508960000000002</v>
      </c>
      <c r="N229" s="1"/>
      <c r="O229" s="1"/>
    </row>
    <row r="230" spans="1:15" ht="12.75" customHeight="1">
      <c r="A230" s="30">
        <v>220</v>
      </c>
      <c r="B230" s="375" t="s">
        <v>397</v>
      </c>
      <c r="C230" s="346">
        <v>288.60000000000002</v>
      </c>
      <c r="D230" s="347">
        <v>290</v>
      </c>
      <c r="E230" s="347">
        <v>280</v>
      </c>
      <c r="F230" s="347">
        <v>271.39999999999998</v>
      </c>
      <c r="G230" s="347">
        <v>261.39999999999998</v>
      </c>
      <c r="H230" s="347">
        <v>298.60000000000002</v>
      </c>
      <c r="I230" s="347">
        <v>308.60000000000002</v>
      </c>
      <c r="J230" s="347">
        <v>317.20000000000005</v>
      </c>
      <c r="K230" s="346">
        <v>300</v>
      </c>
      <c r="L230" s="346">
        <v>281.39999999999998</v>
      </c>
      <c r="M230" s="346">
        <v>8.2901600000000002</v>
      </c>
      <c r="N230" s="1"/>
      <c r="O230" s="1"/>
    </row>
    <row r="231" spans="1:15" ht="12.75" customHeight="1">
      <c r="A231" s="30">
        <v>221</v>
      </c>
      <c r="B231" s="375" t="s">
        <v>398</v>
      </c>
      <c r="C231" s="346">
        <v>1475.45</v>
      </c>
      <c r="D231" s="347">
        <v>1477.1166666666668</v>
      </c>
      <c r="E231" s="347">
        <v>1448.2833333333335</v>
      </c>
      <c r="F231" s="347">
        <v>1421.1166666666668</v>
      </c>
      <c r="G231" s="347">
        <v>1392.2833333333335</v>
      </c>
      <c r="H231" s="347">
        <v>1504.2833333333335</v>
      </c>
      <c r="I231" s="347">
        <v>1533.1166666666666</v>
      </c>
      <c r="J231" s="347">
        <v>1560.2833333333335</v>
      </c>
      <c r="K231" s="346">
        <v>1505.95</v>
      </c>
      <c r="L231" s="346">
        <v>1449.95</v>
      </c>
      <c r="M231" s="346">
        <v>0.80940999999999996</v>
      </c>
      <c r="N231" s="1"/>
      <c r="O231" s="1"/>
    </row>
    <row r="232" spans="1:15" ht="12.75" customHeight="1">
      <c r="A232" s="30">
        <v>222</v>
      </c>
      <c r="B232" s="375" t="s">
        <v>131</v>
      </c>
      <c r="C232" s="346">
        <v>194.3</v>
      </c>
      <c r="D232" s="347">
        <v>195.65</v>
      </c>
      <c r="E232" s="347">
        <v>190.60000000000002</v>
      </c>
      <c r="F232" s="347">
        <v>186.9</v>
      </c>
      <c r="G232" s="347">
        <v>181.85000000000002</v>
      </c>
      <c r="H232" s="347">
        <v>199.35000000000002</v>
      </c>
      <c r="I232" s="347">
        <v>204.40000000000003</v>
      </c>
      <c r="J232" s="347">
        <v>208.10000000000002</v>
      </c>
      <c r="K232" s="346">
        <v>200.7</v>
      </c>
      <c r="L232" s="346">
        <v>191.95</v>
      </c>
      <c r="M232" s="346">
        <v>73.895150000000001</v>
      </c>
      <c r="N232" s="1"/>
      <c r="O232" s="1"/>
    </row>
    <row r="233" spans="1:15" ht="12.75" customHeight="1">
      <c r="A233" s="30">
        <v>223</v>
      </c>
      <c r="B233" s="375" t="s">
        <v>403</v>
      </c>
      <c r="C233" s="346">
        <v>187.3</v>
      </c>
      <c r="D233" s="347">
        <v>190.21666666666667</v>
      </c>
      <c r="E233" s="347">
        <v>178.83333333333334</v>
      </c>
      <c r="F233" s="347">
        <v>170.36666666666667</v>
      </c>
      <c r="G233" s="347">
        <v>158.98333333333335</v>
      </c>
      <c r="H233" s="347">
        <v>198.68333333333334</v>
      </c>
      <c r="I233" s="347">
        <v>210.06666666666666</v>
      </c>
      <c r="J233" s="347">
        <v>218.53333333333333</v>
      </c>
      <c r="K233" s="346">
        <v>201.6</v>
      </c>
      <c r="L233" s="346">
        <v>181.75</v>
      </c>
      <c r="M233" s="346">
        <v>54.551020000000001</v>
      </c>
      <c r="N233" s="1"/>
      <c r="O233" s="1"/>
    </row>
    <row r="234" spans="1:15" ht="12.75" customHeight="1">
      <c r="A234" s="30">
        <v>224</v>
      </c>
      <c r="B234" s="375" t="s">
        <v>265</v>
      </c>
      <c r="C234" s="346">
        <v>4794.6000000000004</v>
      </c>
      <c r="D234" s="347">
        <v>4783.2</v>
      </c>
      <c r="E234" s="347">
        <v>4616.3999999999996</v>
      </c>
      <c r="F234" s="347">
        <v>4438.2</v>
      </c>
      <c r="G234" s="347">
        <v>4271.3999999999996</v>
      </c>
      <c r="H234" s="347">
        <v>4961.3999999999996</v>
      </c>
      <c r="I234" s="347">
        <v>5128.2000000000007</v>
      </c>
      <c r="J234" s="347">
        <v>5306.4</v>
      </c>
      <c r="K234" s="346">
        <v>4950</v>
      </c>
      <c r="L234" s="346">
        <v>4605</v>
      </c>
      <c r="M234" s="346">
        <v>1.9901599999999999</v>
      </c>
      <c r="N234" s="1"/>
      <c r="O234" s="1"/>
    </row>
    <row r="235" spans="1:15" ht="12.75" customHeight="1">
      <c r="A235" s="30">
        <v>225</v>
      </c>
      <c r="B235" s="375" t="s">
        <v>405</v>
      </c>
      <c r="C235" s="346">
        <v>136.65</v>
      </c>
      <c r="D235" s="347">
        <v>139.15</v>
      </c>
      <c r="E235" s="347">
        <v>132.5</v>
      </c>
      <c r="F235" s="347">
        <v>128.35</v>
      </c>
      <c r="G235" s="347">
        <v>121.69999999999999</v>
      </c>
      <c r="H235" s="347">
        <v>143.30000000000001</v>
      </c>
      <c r="I235" s="347">
        <v>149.95000000000005</v>
      </c>
      <c r="J235" s="347">
        <v>154.10000000000002</v>
      </c>
      <c r="K235" s="346">
        <v>145.80000000000001</v>
      </c>
      <c r="L235" s="346">
        <v>135</v>
      </c>
      <c r="M235" s="346">
        <v>39.174509999999998</v>
      </c>
      <c r="N235" s="1"/>
      <c r="O235" s="1"/>
    </row>
    <row r="236" spans="1:15" ht="12.75" customHeight="1">
      <c r="A236" s="30">
        <v>226</v>
      </c>
      <c r="B236" s="375" t="s">
        <v>132</v>
      </c>
      <c r="C236" s="346">
        <v>1830.55</v>
      </c>
      <c r="D236" s="347">
        <v>1872.8500000000001</v>
      </c>
      <c r="E236" s="347">
        <v>1757.7000000000003</v>
      </c>
      <c r="F236" s="347">
        <v>1684.8500000000001</v>
      </c>
      <c r="G236" s="347">
        <v>1569.7000000000003</v>
      </c>
      <c r="H236" s="347">
        <v>1945.7000000000003</v>
      </c>
      <c r="I236" s="347">
        <v>2060.8500000000004</v>
      </c>
      <c r="J236" s="347">
        <v>2133.7000000000003</v>
      </c>
      <c r="K236" s="346">
        <v>1988</v>
      </c>
      <c r="L236" s="346">
        <v>1800</v>
      </c>
      <c r="M236" s="346">
        <v>24.001529999999999</v>
      </c>
      <c r="N236" s="1"/>
      <c r="O236" s="1"/>
    </row>
    <row r="237" spans="1:15" ht="12.75" customHeight="1">
      <c r="A237" s="30">
        <v>227</v>
      </c>
      <c r="B237" s="375" t="s">
        <v>838</v>
      </c>
      <c r="C237" s="346">
        <v>1795.75</v>
      </c>
      <c r="D237" s="347">
        <v>1778.5666666666666</v>
      </c>
      <c r="E237" s="347">
        <v>1717.1833333333332</v>
      </c>
      <c r="F237" s="347">
        <v>1638.6166666666666</v>
      </c>
      <c r="G237" s="347">
        <v>1577.2333333333331</v>
      </c>
      <c r="H237" s="347">
        <v>1857.1333333333332</v>
      </c>
      <c r="I237" s="347">
        <v>1918.5166666666664</v>
      </c>
      <c r="J237" s="347">
        <v>1997.0833333333333</v>
      </c>
      <c r="K237" s="346">
        <v>1839.95</v>
      </c>
      <c r="L237" s="346">
        <v>1700</v>
      </c>
      <c r="M237" s="346">
        <v>2.4120300000000001</v>
      </c>
      <c r="N237" s="1"/>
      <c r="O237" s="1"/>
    </row>
    <row r="238" spans="1:15" ht="12.75" customHeight="1">
      <c r="A238" s="30">
        <v>228</v>
      </c>
      <c r="B238" s="375" t="s">
        <v>409</v>
      </c>
      <c r="C238" s="346">
        <v>379.8</v>
      </c>
      <c r="D238" s="347">
        <v>382.15000000000003</v>
      </c>
      <c r="E238" s="347">
        <v>373.65000000000009</v>
      </c>
      <c r="F238" s="347">
        <v>367.50000000000006</v>
      </c>
      <c r="G238" s="347">
        <v>359.00000000000011</v>
      </c>
      <c r="H238" s="347">
        <v>388.30000000000007</v>
      </c>
      <c r="I238" s="347">
        <v>396.79999999999995</v>
      </c>
      <c r="J238" s="347">
        <v>402.95000000000005</v>
      </c>
      <c r="K238" s="346">
        <v>390.65</v>
      </c>
      <c r="L238" s="346">
        <v>376</v>
      </c>
      <c r="M238" s="346">
        <v>1.8985700000000001</v>
      </c>
      <c r="N238" s="1"/>
      <c r="O238" s="1"/>
    </row>
    <row r="239" spans="1:15" ht="12.75" customHeight="1">
      <c r="A239" s="30">
        <v>229</v>
      </c>
      <c r="B239" s="375" t="s">
        <v>133</v>
      </c>
      <c r="C239" s="346">
        <v>875.65</v>
      </c>
      <c r="D239" s="347">
        <v>892.93333333333328</v>
      </c>
      <c r="E239" s="347">
        <v>851.56666666666661</v>
      </c>
      <c r="F239" s="347">
        <v>827.48333333333335</v>
      </c>
      <c r="G239" s="347">
        <v>786.11666666666667</v>
      </c>
      <c r="H239" s="347">
        <v>917.01666666666654</v>
      </c>
      <c r="I239" s="347">
        <v>958.3833333333331</v>
      </c>
      <c r="J239" s="347">
        <v>982.46666666666647</v>
      </c>
      <c r="K239" s="346">
        <v>934.3</v>
      </c>
      <c r="L239" s="346">
        <v>868.85</v>
      </c>
      <c r="M239" s="346">
        <v>73.054490000000001</v>
      </c>
      <c r="N239" s="1"/>
      <c r="O239" s="1"/>
    </row>
    <row r="240" spans="1:15" ht="12.75" customHeight="1">
      <c r="A240" s="30">
        <v>230</v>
      </c>
      <c r="B240" s="375" t="s">
        <v>134</v>
      </c>
      <c r="C240" s="346">
        <v>206</v>
      </c>
      <c r="D240" s="347">
        <v>216.03333333333333</v>
      </c>
      <c r="E240" s="347">
        <v>193.06666666666666</v>
      </c>
      <c r="F240" s="347">
        <v>180.13333333333333</v>
      </c>
      <c r="G240" s="347">
        <v>157.16666666666666</v>
      </c>
      <c r="H240" s="347">
        <v>228.96666666666667</v>
      </c>
      <c r="I240" s="347">
        <v>251.93333333333331</v>
      </c>
      <c r="J240" s="347">
        <v>264.86666666666667</v>
      </c>
      <c r="K240" s="346">
        <v>239</v>
      </c>
      <c r="L240" s="346">
        <v>203.1</v>
      </c>
      <c r="M240" s="346">
        <v>1052.8374699999999</v>
      </c>
      <c r="N240" s="1"/>
      <c r="O240" s="1"/>
    </row>
    <row r="241" spans="1:15" ht="12.75" customHeight="1">
      <c r="A241" s="30">
        <v>231</v>
      </c>
      <c r="B241" s="375" t="s">
        <v>410</v>
      </c>
      <c r="C241" s="346">
        <v>36.65</v>
      </c>
      <c r="D241" s="347">
        <v>37.383333333333333</v>
      </c>
      <c r="E241" s="347">
        <v>35.766666666666666</v>
      </c>
      <c r="F241" s="347">
        <v>34.883333333333333</v>
      </c>
      <c r="G241" s="347">
        <v>33.266666666666666</v>
      </c>
      <c r="H241" s="347">
        <v>38.266666666666666</v>
      </c>
      <c r="I241" s="347">
        <v>39.883333333333326</v>
      </c>
      <c r="J241" s="347">
        <v>40.766666666666666</v>
      </c>
      <c r="K241" s="346">
        <v>39</v>
      </c>
      <c r="L241" s="346">
        <v>36.5</v>
      </c>
      <c r="M241" s="346">
        <v>30.614080000000001</v>
      </c>
      <c r="N241" s="1"/>
      <c r="O241" s="1"/>
    </row>
    <row r="242" spans="1:15" ht="12.75" customHeight="1">
      <c r="A242" s="30">
        <v>232</v>
      </c>
      <c r="B242" s="375" t="s">
        <v>135</v>
      </c>
      <c r="C242" s="346">
        <v>1678.15</v>
      </c>
      <c r="D242" s="347">
        <v>1687.8666666666668</v>
      </c>
      <c r="E242" s="347">
        <v>1660.7833333333335</v>
      </c>
      <c r="F242" s="347">
        <v>1643.4166666666667</v>
      </c>
      <c r="G242" s="347">
        <v>1616.3333333333335</v>
      </c>
      <c r="H242" s="347">
        <v>1705.2333333333336</v>
      </c>
      <c r="I242" s="347">
        <v>1732.3166666666666</v>
      </c>
      <c r="J242" s="347">
        <v>1749.6833333333336</v>
      </c>
      <c r="K242" s="346">
        <v>1714.95</v>
      </c>
      <c r="L242" s="346">
        <v>1670.5</v>
      </c>
      <c r="M242" s="346">
        <v>135.92379</v>
      </c>
      <c r="N242" s="1"/>
      <c r="O242" s="1"/>
    </row>
    <row r="243" spans="1:15" ht="12.75" customHeight="1">
      <c r="A243" s="30">
        <v>233</v>
      </c>
      <c r="B243" s="375" t="s">
        <v>411</v>
      </c>
      <c r="C243" s="346">
        <v>1273.55</v>
      </c>
      <c r="D243" s="347">
        <v>1298.7</v>
      </c>
      <c r="E243" s="347">
        <v>1237.5</v>
      </c>
      <c r="F243" s="347">
        <v>1201.45</v>
      </c>
      <c r="G243" s="347">
        <v>1140.25</v>
      </c>
      <c r="H243" s="347">
        <v>1334.75</v>
      </c>
      <c r="I243" s="347">
        <v>1395.9500000000003</v>
      </c>
      <c r="J243" s="347">
        <v>1432</v>
      </c>
      <c r="K243" s="346">
        <v>1359.9</v>
      </c>
      <c r="L243" s="346">
        <v>1262.6500000000001</v>
      </c>
      <c r="M243" s="346">
        <v>0.25834000000000001</v>
      </c>
      <c r="N243" s="1"/>
      <c r="O243" s="1"/>
    </row>
    <row r="244" spans="1:15" ht="12.75" customHeight="1">
      <c r="A244" s="30">
        <v>234</v>
      </c>
      <c r="B244" s="375" t="s">
        <v>412</v>
      </c>
      <c r="C244" s="346">
        <v>390.15</v>
      </c>
      <c r="D244" s="347">
        <v>391.66666666666669</v>
      </c>
      <c r="E244" s="347">
        <v>383.48333333333335</v>
      </c>
      <c r="F244" s="347">
        <v>376.81666666666666</v>
      </c>
      <c r="G244" s="347">
        <v>368.63333333333333</v>
      </c>
      <c r="H244" s="347">
        <v>398.33333333333337</v>
      </c>
      <c r="I244" s="347">
        <v>406.51666666666665</v>
      </c>
      <c r="J244" s="347">
        <v>413.18333333333339</v>
      </c>
      <c r="K244" s="346">
        <v>399.85</v>
      </c>
      <c r="L244" s="346">
        <v>385</v>
      </c>
      <c r="M244" s="346">
        <v>5.4349499999999997</v>
      </c>
      <c r="N244" s="1"/>
      <c r="O244" s="1"/>
    </row>
    <row r="245" spans="1:15" ht="12.75" customHeight="1">
      <c r="A245" s="30">
        <v>235</v>
      </c>
      <c r="B245" s="375" t="s">
        <v>413</v>
      </c>
      <c r="C245" s="346">
        <v>621.04999999999995</v>
      </c>
      <c r="D245" s="347">
        <v>627.05000000000007</v>
      </c>
      <c r="E245" s="347">
        <v>610.25000000000011</v>
      </c>
      <c r="F245" s="347">
        <v>599.45000000000005</v>
      </c>
      <c r="G245" s="347">
        <v>582.65000000000009</v>
      </c>
      <c r="H245" s="347">
        <v>637.85000000000014</v>
      </c>
      <c r="I245" s="347">
        <v>654.65000000000009</v>
      </c>
      <c r="J245" s="347">
        <v>665.45000000000016</v>
      </c>
      <c r="K245" s="346">
        <v>643.85</v>
      </c>
      <c r="L245" s="346">
        <v>616.25</v>
      </c>
      <c r="M245" s="346">
        <v>4.9075300000000004</v>
      </c>
      <c r="N245" s="1"/>
      <c r="O245" s="1"/>
    </row>
    <row r="246" spans="1:15" ht="12.75" customHeight="1">
      <c r="A246" s="30">
        <v>236</v>
      </c>
      <c r="B246" s="375" t="s">
        <v>407</v>
      </c>
      <c r="C246" s="346">
        <v>16.850000000000001</v>
      </c>
      <c r="D246" s="347">
        <v>17.233333333333334</v>
      </c>
      <c r="E246" s="347">
        <v>16.216666666666669</v>
      </c>
      <c r="F246" s="347">
        <v>15.583333333333336</v>
      </c>
      <c r="G246" s="347">
        <v>14.56666666666667</v>
      </c>
      <c r="H246" s="347">
        <v>17.866666666666667</v>
      </c>
      <c r="I246" s="347">
        <v>18.883333333333333</v>
      </c>
      <c r="J246" s="347">
        <v>19.516666666666666</v>
      </c>
      <c r="K246" s="346">
        <v>18.25</v>
      </c>
      <c r="L246" s="346">
        <v>16.600000000000001</v>
      </c>
      <c r="M246" s="346">
        <v>64.373140000000006</v>
      </c>
      <c r="N246" s="1"/>
      <c r="O246" s="1"/>
    </row>
    <row r="247" spans="1:15" ht="12.75" customHeight="1">
      <c r="A247" s="30">
        <v>237</v>
      </c>
      <c r="B247" s="375" t="s">
        <v>136</v>
      </c>
      <c r="C247" s="346">
        <v>110</v>
      </c>
      <c r="D247" s="347">
        <v>111.83333333333333</v>
      </c>
      <c r="E247" s="347">
        <v>107.46666666666665</v>
      </c>
      <c r="F247" s="347">
        <v>104.93333333333332</v>
      </c>
      <c r="G247" s="347">
        <v>100.56666666666665</v>
      </c>
      <c r="H247" s="347">
        <v>114.36666666666666</v>
      </c>
      <c r="I247" s="347">
        <v>118.73333333333333</v>
      </c>
      <c r="J247" s="347">
        <v>121.26666666666667</v>
      </c>
      <c r="K247" s="346">
        <v>116.2</v>
      </c>
      <c r="L247" s="346">
        <v>109.3</v>
      </c>
      <c r="M247" s="346">
        <v>132.32094000000001</v>
      </c>
      <c r="N247" s="1"/>
      <c r="O247" s="1"/>
    </row>
    <row r="248" spans="1:15" ht="12.75" customHeight="1">
      <c r="A248" s="30">
        <v>238</v>
      </c>
      <c r="B248" s="375" t="s">
        <v>399</v>
      </c>
      <c r="C248" s="346">
        <v>331.75</v>
      </c>
      <c r="D248" s="347">
        <v>341.09999999999997</v>
      </c>
      <c r="E248" s="347">
        <v>320.69999999999993</v>
      </c>
      <c r="F248" s="347">
        <v>309.64999999999998</v>
      </c>
      <c r="G248" s="347">
        <v>289.24999999999994</v>
      </c>
      <c r="H248" s="347">
        <v>352.14999999999992</v>
      </c>
      <c r="I248" s="347">
        <v>372.5499999999999</v>
      </c>
      <c r="J248" s="347">
        <v>383.59999999999991</v>
      </c>
      <c r="K248" s="346">
        <v>361.5</v>
      </c>
      <c r="L248" s="346">
        <v>330.05</v>
      </c>
      <c r="M248" s="346">
        <v>4.6871799999999997</v>
      </c>
      <c r="N248" s="1"/>
      <c r="O248" s="1"/>
    </row>
    <row r="249" spans="1:15" ht="12.75" customHeight="1">
      <c r="A249" s="30">
        <v>239</v>
      </c>
      <c r="B249" s="375" t="s">
        <v>266</v>
      </c>
      <c r="C249" s="346">
        <v>936.75</v>
      </c>
      <c r="D249" s="347">
        <v>939.33333333333337</v>
      </c>
      <c r="E249" s="347">
        <v>922.61666666666679</v>
      </c>
      <c r="F249" s="347">
        <v>908.48333333333346</v>
      </c>
      <c r="G249" s="347">
        <v>891.76666666666688</v>
      </c>
      <c r="H249" s="347">
        <v>953.4666666666667</v>
      </c>
      <c r="I249" s="347">
        <v>970.18333333333317</v>
      </c>
      <c r="J249" s="347">
        <v>984.31666666666661</v>
      </c>
      <c r="K249" s="346">
        <v>956.05</v>
      </c>
      <c r="L249" s="346">
        <v>925.2</v>
      </c>
      <c r="M249" s="346">
        <v>4.8271899999999999</v>
      </c>
      <c r="N249" s="1"/>
      <c r="O249" s="1"/>
    </row>
    <row r="250" spans="1:15" ht="12.75" customHeight="1">
      <c r="A250" s="30">
        <v>240</v>
      </c>
      <c r="B250" s="375" t="s">
        <v>400</v>
      </c>
      <c r="C250" s="346">
        <v>224.2</v>
      </c>
      <c r="D250" s="347">
        <v>225.11666666666665</v>
      </c>
      <c r="E250" s="347">
        <v>223.2833333333333</v>
      </c>
      <c r="F250" s="347">
        <v>222.36666666666665</v>
      </c>
      <c r="G250" s="347">
        <v>220.5333333333333</v>
      </c>
      <c r="H250" s="347">
        <v>226.0333333333333</v>
      </c>
      <c r="I250" s="347">
        <v>227.86666666666662</v>
      </c>
      <c r="J250" s="347">
        <v>228.7833333333333</v>
      </c>
      <c r="K250" s="346">
        <v>226.95</v>
      </c>
      <c r="L250" s="346">
        <v>224.2</v>
      </c>
      <c r="M250" s="346">
        <v>7.5196500000000004</v>
      </c>
      <c r="N250" s="1"/>
      <c r="O250" s="1"/>
    </row>
    <row r="251" spans="1:15" ht="12.75" customHeight="1">
      <c r="A251" s="30">
        <v>241</v>
      </c>
      <c r="B251" s="375" t="s">
        <v>401</v>
      </c>
      <c r="C251" s="346">
        <v>39.35</v>
      </c>
      <c r="D251" s="347">
        <v>39.9</v>
      </c>
      <c r="E251" s="347">
        <v>38.549999999999997</v>
      </c>
      <c r="F251" s="347">
        <v>37.75</v>
      </c>
      <c r="G251" s="347">
        <v>36.4</v>
      </c>
      <c r="H251" s="347">
        <v>40.699999999999996</v>
      </c>
      <c r="I251" s="347">
        <v>42.050000000000004</v>
      </c>
      <c r="J251" s="347">
        <v>42.849999999999994</v>
      </c>
      <c r="K251" s="346">
        <v>41.25</v>
      </c>
      <c r="L251" s="346">
        <v>39.1</v>
      </c>
      <c r="M251" s="346">
        <v>26.866399999999999</v>
      </c>
      <c r="N251" s="1"/>
      <c r="O251" s="1"/>
    </row>
    <row r="252" spans="1:15" ht="12.75" customHeight="1">
      <c r="A252" s="30">
        <v>242</v>
      </c>
      <c r="B252" s="375" t="s">
        <v>137</v>
      </c>
      <c r="C252" s="346">
        <v>738.05</v>
      </c>
      <c r="D252" s="347">
        <v>755.80000000000007</v>
      </c>
      <c r="E252" s="347">
        <v>717.25000000000011</v>
      </c>
      <c r="F252" s="347">
        <v>696.45</v>
      </c>
      <c r="G252" s="347">
        <v>657.90000000000009</v>
      </c>
      <c r="H252" s="347">
        <v>776.60000000000014</v>
      </c>
      <c r="I252" s="347">
        <v>815.15000000000009</v>
      </c>
      <c r="J252" s="347">
        <v>835.95000000000016</v>
      </c>
      <c r="K252" s="346">
        <v>794.35</v>
      </c>
      <c r="L252" s="346">
        <v>735</v>
      </c>
      <c r="M252" s="346">
        <v>100.21435</v>
      </c>
      <c r="N252" s="1"/>
      <c r="O252" s="1"/>
    </row>
    <row r="253" spans="1:15" ht="12.75" customHeight="1">
      <c r="A253" s="30">
        <v>243</v>
      </c>
      <c r="B253" s="375" t="s">
        <v>831</v>
      </c>
      <c r="C253" s="346">
        <v>21</v>
      </c>
      <c r="D253" s="347">
        <v>21.183333333333334</v>
      </c>
      <c r="E253" s="347">
        <v>20.716666666666669</v>
      </c>
      <c r="F253" s="347">
        <v>20.433333333333334</v>
      </c>
      <c r="G253" s="347">
        <v>19.966666666666669</v>
      </c>
      <c r="H253" s="347">
        <v>21.466666666666669</v>
      </c>
      <c r="I253" s="347">
        <v>21.93333333333333</v>
      </c>
      <c r="J253" s="347">
        <v>22.216666666666669</v>
      </c>
      <c r="K253" s="346">
        <v>21.65</v>
      </c>
      <c r="L253" s="346">
        <v>20.9</v>
      </c>
      <c r="M253" s="346">
        <v>155.62872999999999</v>
      </c>
      <c r="N253" s="1"/>
      <c r="O253" s="1"/>
    </row>
    <row r="254" spans="1:15" ht="12.75" customHeight="1">
      <c r="A254" s="30">
        <v>244</v>
      </c>
      <c r="B254" s="375" t="s">
        <v>264</v>
      </c>
      <c r="C254" s="346">
        <v>632.20000000000005</v>
      </c>
      <c r="D254" s="347">
        <v>634.01666666666665</v>
      </c>
      <c r="E254" s="347">
        <v>618.73333333333335</v>
      </c>
      <c r="F254" s="347">
        <v>605.26666666666665</v>
      </c>
      <c r="G254" s="347">
        <v>589.98333333333335</v>
      </c>
      <c r="H254" s="347">
        <v>647.48333333333335</v>
      </c>
      <c r="I254" s="347">
        <v>662.76666666666665</v>
      </c>
      <c r="J254" s="347">
        <v>676.23333333333335</v>
      </c>
      <c r="K254" s="346">
        <v>649.29999999999995</v>
      </c>
      <c r="L254" s="346">
        <v>620.54999999999995</v>
      </c>
      <c r="M254" s="346">
        <v>4.10609</v>
      </c>
      <c r="N254" s="1"/>
      <c r="O254" s="1"/>
    </row>
    <row r="255" spans="1:15" ht="12.75" customHeight="1">
      <c r="A255" s="30">
        <v>245</v>
      </c>
      <c r="B255" s="375" t="s">
        <v>138</v>
      </c>
      <c r="C255" s="346">
        <v>208.5</v>
      </c>
      <c r="D255" s="347">
        <v>209.6</v>
      </c>
      <c r="E255" s="347">
        <v>205.89999999999998</v>
      </c>
      <c r="F255" s="347">
        <v>203.29999999999998</v>
      </c>
      <c r="G255" s="347">
        <v>199.59999999999997</v>
      </c>
      <c r="H255" s="347">
        <v>212.2</v>
      </c>
      <c r="I255" s="347">
        <v>215.89999999999998</v>
      </c>
      <c r="J255" s="347">
        <v>218.5</v>
      </c>
      <c r="K255" s="346">
        <v>213.3</v>
      </c>
      <c r="L255" s="346">
        <v>207</v>
      </c>
      <c r="M255" s="346">
        <v>413.41523000000001</v>
      </c>
      <c r="N255" s="1"/>
      <c r="O255" s="1"/>
    </row>
    <row r="256" spans="1:15" ht="12.75" customHeight="1">
      <c r="A256" s="30">
        <v>246</v>
      </c>
      <c r="B256" s="375" t="s">
        <v>402</v>
      </c>
      <c r="C256" s="346">
        <v>90.6</v>
      </c>
      <c r="D256" s="347">
        <v>93.516666666666666</v>
      </c>
      <c r="E256" s="347">
        <v>87.083333333333329</v>
      </c>
      <c r="F256" s="347">
        <v>83.566666666666663</v>
      </c>
      <c r="G256" s="347">
        <v>77.133333333333326</v>
      </c>
      <c r="H256" s="347">
        <v>97.033333333333331</v>
      </c>
      <c r="I256" s="347">
        <v>103.46666666666667</v>
      </c>
      <c r="J256" s="347">
        <v>106.98333333333333</v>
      </c>
      <c r="K256" s="346">
        <v>99.95</v>
      </c>
      <c r="L256" s="346">
        <v>90</v>
      </c>
      <c r="M256" s="346">
        <v>5.7590899999999996</v>
      </c>
      <c r="N256" s="1"/>
      <c r="O256" s="1"/>
    </row>
    <row r="257" spans="1:15" ht="12.75" customHeight="1">
      <c r="A257" s="30">
        <v>247</v>
      </c>
      <c r="B257" s="375" t="s">
        <v>420</v>
      </c>
      <c r="C257" s="346">
        <v>95.25</v>
      </c>
      <c r="D257" s="347">
        <v>95.899999999999991</v>
      </c>
      <c r="E257" s="347">
        <v>93.84999999999998</v>
      </c>
      <c r="F257" s="347">
        <v>92.449999999999989</v>
      </c>
      <c r="G257" s="347">
        <v>90.399999999999977</v>
      </c>
      <c r="H257" s="347">
        <v>97.299999999999983</v>
      </c>
      <c r="I257" s="347">
        <v>99.35</v>
      </c>
      <c r="J257" s="347">
        <v>100.74999999999999</v>
      </c>
      <c r="K257" s="346">
        <v>97.95</v>
      </c>
      <c r="L257" s="346">
        <v>94.5</v>
      </c>
      <c r="M257" s="346">
        <v>16.582170000000001</v>
      </c>
      <c r="N257" s="1"/>
      <c r="O257" s="1"/>
    </row>
    <row r="258" spans="1:15" ht="12.75" customHeight="1">
      <c r="A258" s="30">
        <v>248</v>
      </c>
      <c r="B258" s="375" t="s">
        <v>414</v>
      </c>
      <c r="C258" s="346">
        <v>1586.05</v>
      </c>
      <c r="D258" s="347">
        <v>1596.1499999999999</v>
      </c>
      <c r="E258" s="347">
        <v>1570.8999999999996</v>
      </c>
      <c r="F258" s="347">
        <v>1555.7499999999998</v>
      </c>
      <c r="G258" s="347">
        <v>1530.4999999999995</v>
      </c>
      <c r="H258" s="347">
        <v>1611.2999999999997</v>
      </c>
      <c r="I258" s="347">
        <v>1636.5500000000002</v>
      </c>
      <c r="J258" s="347">
        <v>1651.6999999999998</v>
      </c>
      <c r="K258" s="346">
        <v>1621.4</v>
      </c>
      <c r="L258" s="346">
        <v>1581</v>
      </c>
      <c r="M258" s="346">
        <v>1.56395</v>
      </c>
      <c r="N258" s="1"/>
      <c r="O258" s="1"/>
    </row>
    <row r="259" spans="1:15" ht="12.75" customHeight="1">
      <c r="A259" s="30">
        <v>249</v>
      </c>
      <c r="B259" s="375" t="s">
        <v>424</v>
      </c>
      <c r="C259" s="346">
        <v>1686.55</v>
      </c>
      <c r="D259" s="347">
        <v>1701.1166666666668</v>
      </c>
      <c r="E259" s="347">
        <v>1652.2333333333336</v>
      </c>
      <c r="F259" s="347">
        <v>1617.9166666666667</v>
      </c>
      <c r="G259" s="347">
        <v>1569.0333333333335</v>
      </c>
      <c r="H259" s="347">
        <v>1735.4333333333336</v>
      </c>
      <c r="I259" s="347">
        <v>1784.3166666666668</v>
      </c>
      <c r="J259" s="347">
        <v>1818.6333333333337</v>
      </c>
      <c r="K259" s="346">
        <v>1750</v>
      </c>
      <c r="L259" s="346">
        <v>1666.8</v>
      </c>
      <c r="M259" s="346">
        <v>0.19766</v>
      </c>
      <c r="N259" s="1"/>
      <c r="O259" s="1"/>
    </row>
    <row r="260" spans="1:15" ht="12.75" customHeight="1">
      <c r="A260" s="30">
        <v>250</v>
      </c>
      <c r="B260" s="375" t="s">
        <v>421</v>
      </c>
      <c r="C260" s="346">
        <v>80.599999999999994</v>
      </c>
      <c r="D260" s="347">
        <v>82.183333333333337</v>
      </c>
      <c r="E260" s="347">
        <v>78.416666666666671</v>
      </c>
      <c r="F260" s="347">
        <v>76.233333333333334</v>
      </c>
      <c r="G260" s="347">
        <v>72.466666666666669</v>
      </c>
      <c r="H260" s="347">
        <v>84.366666666666674</v>
      </c>
      <c r="I260" s="347">
        <v>88.133333333333326</v>
      </c>
      <c r="J260" s="347">
        <v>90.316666666666677</v>
      </c>
      <c r="K260" s="346">
        <v>85.95</v>
      </c>
      <c r="L260" s="346">
        <v>80</v>
      </c>
      <c r="M260" s="346">
        <v>14.32128</v>
      </c>
      <c r="N260" s="1"/>
      <c r="O260" s="1"/>
    </row>
    <row r="261" spans="1:15" ht="12.75" customHeight="1">
      <c r="A261" s="30">
        <v>251</v>
      </c>
      <c r="B261" s="375" t="s">
        <v>139</v>
      </c>
      <c r="C261" s="346">
        <v>369.8</v>
      </c>
      <c r="D261" s="347">
        <v>377.66666666666669</v>
      </c>
      <c r="E261" s="347">
        <v>359.88333333333338</v>
      </c>
      <c r="F261" s="347">
        <v>349.9666666666667</v>
      </c>
      <c r="G261" s="347">
        <v>332.18333333333339</v>
      </c>
      <c r="H261" s="347">
        <v>387.58333333333337</v>
      </c>
      <c r="I261" s="347">
        <v>405.36666666666667</v>
      </c>
      <c r="J261" s="347">
        <v>415.28333333333336</v>
      </c>
      <c r="K261" s="346">
        <v>395.45</v>
      </c>
      <c r="L261" s="346">
        <v>367.75</v>
      </c>
      <c r="M261" s="346">
        <v>91.46123</v>
      </c>
      <c r="N261" s="1"/>
      <c r="O261" s="1"/>
    </row>
    <row r="262" spans="1:15" ht="12.75" customHeight="1">
      <c r="A262" s="30">
        <v>252</v>
      </c>
      <c r="B262" s="375" t="s">
        <v>415</v>
      </c>
      <c r="C262" s="346">
        <v>2786.95</v>
      </c>
      <c r="D262" s="347">
        <v>2809.0666666666671</v>
      </c>
      <c r="E262" s="347">
        <v>2733.1333333333341</v>
      </c>
      <c r="F262" s="347">
        <v>2679.3166666666671</v>
      </c>
      <c r="G262" s="347">
        <v>2603.3833333333341</v>
      </c>
      <c r="H262" s="347">
        <v>2862.8833333333341</v>
      </c>
      <c r="I262" s="347">
        <v>2938.8166666666675</v>
      </c>
      <c r="J262" s="347">
        <v>2992.6333333333341</v>
      </c>
      <c r="K262" s="346">
        <v>2885</v>
      </c>
      <c r="L262" s="346">
        <v>2755.25</v>
      </c>
      <c r="M262" s="346">
        <v>1.7871900000000001</v>
      </c>
      <c r="N262" s="1"/>
      <c r="O262" s="1"/>
    </row>
    <row r="263" spans="1:15" ht="12.75" customHeight="1">
      <c r="A263" s="30">
        <v>253</v>
      </c>
      <c r="B263" s="375" t="s">
        <v>416</v>
      </c>
      <c r="C263" s="346">
        <v>438.6</v>
      </c>
      <c r="D263" s="347">
        <v>435.68333333333334</v>
      </c>
      <c r="E263" s="347">
        <v>425.61666666666667</v>
      </c>
      <c r="F263" s="347">
        <v>412.63333333333333</v>
      </c>
      <c r="G263" s="347">
        <v>402.56666666666666</v>
      </c>
      <c r="H263" s="347">
        <v>448.66666666666669</v>
      </c>
      <c r="I263" s="347">
        <v>458.73333333333341</v>
      </c>
      <c r="J263" s="347">
        <v>471.7166666666667</v>
      </c>
      <c r="K263" s="346">
        <v>445.75</v>
      </c>
      <c r="L263" s="346">
        <v>422.7</v>
      </c>
      <c r="M263" s="346">
        <v>2.1260400000000002</v>
      </c>
      <c r="N263" s="1"/>
      <c r="O263" s="1"/>
    </row>
    <row r="264" spans="1:15" ht="12.75" customHeight="1">
      <c r="A264" s="30">
        <v>254</v>
      </c>
      <c r="B264" s="375" t="s">
        <v>417</v>
      </c>
      <c r="C264" s="346">
        <v>205.05</v>
      </c>
      <c r="D264" s="347">
        <v>207.85</v>
      </c>
      <c r="E264" s="347">
        <v>200.7</v>
      </c>
      <c r="F264" s="347">
        <v>196.35</v>
      </c>
      <c r="G264" s="347">
        <v>189.2</v>
      </c>
      <c r="H264" s="347">
        <v>212.2</v>
      </c>
      <c r="I264" s="347">
        <v>219.35000000000002</v>
      </c>
      <c r="J264" s="347">
        <v>223.7</v>
      </c>
      <c r="K264" s="346">
        <v>215</v>
      </c>
      <c r="L264" s="346">
        <v>203.5</v>
      </c>
      <c r="M264" s="346">
        <v>10.12209</v>
      </c>
      <c r="N264" s="1"/>
      <c r="O264" s="1"/>
    </row>
    <row r="265" spans="1:15" ht="12.75" customHeight="1">
      <c r="A265" s="30">
        <v>255</v>
      </c>
      <c r="B265" s="375" t="s">
        <v>418</v>
      </c>
      <c r="C265" s="346">
        <v>106.15</v>
      </c>
      <c r="D265" s="347">
        <v>107.16666666666667</v>
      </c>
      <c r="E265" s="347">
        <v>103.78333333333335</v>
      </c>
      <c r="F265" s="347">
        <v>101.41666666666667</v>
      </c>
      <c r="G265" s="347">
        <v>98.033333333333346</v>
      </c>
      <c r="H265" s="347">
        <v>109.53333333333335</v>
      </c>
      <c r="I265" s="347">
        <v>112.91666666666667</v>
      </c>
      <c r="J265" s="347">
        <v>115.28333333333335</v>
      </c>
      <c r="K265" s="346">
        <v>110.55</v>
      </c>
      <c r="L265" s="346">
        <v>104.8</v>
      </c>
      <c r="M265" s="346">
        <v>8.7967700000000004</v>
      </c>
      <c r="N265" s="1"/>
      <c r="O265" s="1"/>
    </row>
    <row r="266" spans="1:15" ht="12.75" customHeight="1">
      <c r="A266" s="30">
        <v>256</v>
      </c>
      <c r="B266" s="375" t="s">
        <v>419</v>
      </c>
      <c r="C266" s="346">
        <v>61.25</v>
      </c>
      <c r="D266" s="347">
        <v>61.533333333333339</v>
      </c>
      <c r="E266" s="347">
        <v>59.916666666666679</v>
      </c>
      <c r="F266" s="347">
        <v>58.583333333333343</v>
      </c>
      <c r="G266" s="347">
        <v>56.966666666666683</v>
      </c>
      <c r="H266" s="347">
        <v>62.866666666666674</v>
      </c>
      <c r="I266" s="347">
        <v>64.483333333333334</v>
      </c>
      <c r="J266" s="347">
        <v>65.816666666666663</v>
      </c>
      <c r="K266" s="346">
        <v>63.15</v>
      </c>
      <c r="L266" s="346">
        <v>60.2</v>
      </c>
      <c r="M266" s="346">
        <v>11.620939999999999</v>
      </c>
      <c r="N266" s="1"/>
      <c r="O266" s="1"/>
    </row>
    <row r="267" spans="1:15" ht="12.75" customHeight="1">
      <c r="A267" s="30">
        <v>257</v>
      </c>
      <c r="B267" s="375" t="s">
        <v>423</v>
      </c>
      <c r="C267" s="346">
        <v>176.65</v>
      </c>
      <c r="D267" s="347">
        <v>179.26666666666665</v>
      </c>
      <c r="E267" s="347">
        <v>170.8833333333333</v>
      </c>
      <c r="F267" s="347">
        <v>165.11666666666665</v>
      </c>
      <c r="G267" s="347">
        <v>156.73333333333329</v>
      </c>
      <c r="H267" s="347">
        <v>185.0333333333333</v>
      </c>
      <c r="I267" s="347">
        <v>193.41666666666663</v>
      </c>
      <c r="J267" s="347">
        <v>199.18333333333331</v>
      </c>
      <c r="K267" s="346">
        <v>187.65</v>
      </c>
      <c r="L267" s="346">
        <v>173.5</v>
      </c>
      <c r="M267" s="346">
        <v>15.027670000000001</v>
      </c>
      <c r="N267" s="1"/>
      <c r="O267" s="1"/>
    </row>
    <row r="268" spans="1:15" ht="12.75" customHeight="1">
      <c r="A268" s="30">
        <v>258</v>
      </c>
      <c r="B268" s="375" t="s">
        <v>422</v>
      </c>
      <c r="C268" s="346">
        <v>303.64999999999998</v>
      </c>
      <c r="D268" s="347">
        <v>311.38333333333333</v>
      </c>
      <c r="E268" s="347">
        <v>289.76666666666665</v>
      </c>
      <c r="F268" s="347">
        <v>275.88333333333333</v>
      </c>
      <c r="G268" s="347">
        <v>254.26666666666665</v>
      </c>
      <c r="H268" s="347">
        <v>325.26666666666665</v>
      </c>
      <c r="I268" s="347">
        <v>346.88333333333333</v>
      </c>
      <c r="J268" s="347">
        <v>360.76666666666665</v>
      </c>
      <c r="K268" s="346">
        <v>333</v>
      </c>
      <c r="L268" s="346">
        <v>297.5</v>
      </c>
      <c r="M268" s="346">
        <v>7.7406100000000002</v>
      </c>
      <c r="N268" s="1"/>
      <c r="O268" s="1"/>
    </row>
    <row r="269" spans="1:15" ht="12.75" customHeight="1">
      <c r="A269" s="30">
        <v>259</v>
      </c>
      <c r="B269" s="375" t="s">
        <v>267</v>
      </c>
      <c r="C269" s="346">
        <v>320.25</v>
      </c>
      <c r="D269" s="347">
        <v>322.66666666666669</v>
      </c>
      <c r="E269" s="347">
        <v>317.83333333333337</v>
      </c>
      <c r="F269" s="347">
        <v>315.41666666666669</v>
      </c>
      <c r="G269" s="347">
        <v>310.58333333333337</v>
      </c>
      <c r="H269" s="347">
        <v>325.08333333333337</v>
      </c>
      <c r="I269" s="347">
        <v>329.91666666666674</v>
      </c>
      <c r="J269" s="347">
        <v>332.33333333333337</v>
      </c>
      <c r="K269" s="346">
        <v>327.5</v>
      </c>
      <c r="L269" s="346">
        <v>320.25</v>
      </c>
      <c r="M269" s="346">
        <v>5.8947200000000004</v>
      </c>
      <c r="N269" s="1"/>
      <c r="O269" s="1"/>
    </row>
    <row r="270" spans="1:15" ht="12.75" customHeight="1">
      <c r="A270" s="30">
        <v>260</v>
      </c>
      <c r="B270" s="375" t="s">
        <v>140</v>
      </c>
      <c r="C270" s="346">
        <v>569.35</v>
      </c>
      <c r="D270" s="347">
        <v>579.94999999999993</v>
      </c>
      <c r="E270" s="347">
        <v>555.39999999999986</v>
      </c>
      <c r="F270" s="347">
        <v>541.44999999999993</v>
      </c>
      <c r="G270" s="347">
        <v>516.89999999999986</v>
      </c>
      <c r="H270" s="347">
        <v>593.89999999999986</v>
      </c>
      <c r="I270" s="347">
        <v>618.44999999999982</v>
      </c>
      <c r="J270" s="347">
        <v>632.39999999999986</v>
      </c>
      <c r="K270" s="346">
        <v>604.5</v>
      </c>
      <c r="L270" s="346">
        <v>566</v>
      </c>
      <c r="M270" s="346">
        <v>54.874809999999997</v>
      </c>
      <c r="N270" s="1"/>
      <c r="O270" s="1"/>
    </row>
    <row r="271" spans="1:15" ht="12.75" customHeight="1">
      <c r="A271" s="30">
        <v>261</v>
      </c>
      <c r="B271" s="375" t="s">
        <v>141</v>
      </c>
      <c r="C271" s="346">
        <v>2884.6</v>
      </c>
      <c r="D271" s="347">
        <v>2911.8666666666668</v>
      </c>
      <c r="E271" s="347">
        <v>2824.7333333333336</v>
      </c>
      <c r="F271" s="347">
        <v>2764.8666666666668</v>
      </c>
      <c r="G271" s="347">
        <v>2677.7333333333336</v>
      </c>
      <c r="H271" s="347">
        <v>2971.7333333333336</v>
      </c>
      <c r="I271" s="347">
        <v>3058.8666666666668</v>
      </c>
      <c r="J271" s="347">
        <v>3118.7333333333336</v>
      </c>
      <c r="K271" s="346">
        <v>2999</v>
      </c>
      <c r="L271" s="346">
        <v>2852</v>
      </c>
      <c r="M271" s="346">
        <v>12.57837</v>
      </c>
      <c r="N271" s="1"/>
      <c r="O271" s="1"/>
    </row>
    <row r="272" spans="1:15" ht="12.75" customHeight="1">
      <c r="A272" s="30">
        <v>262</v>
      </c>
      <c r="B272" s="375" t="s">
        <v>839</v>
      </c>
      <c r="C272" s="346">
        <v>461.75</v>
      </c>
      <c r="D272" s="347">
        <v>469.93333333333334</v>
      </c>
      <c r="E272" s="347">
        <v>447.81666666666666</v>
      </c>
      <c r="F272" s="347">
        <v>433.88333333333333</v>
      </c>
      <c r="G272" s="347">
        <v>411.76666666666665</v>
      </c>
      <c r="H272" s="347">
        <v>483.86666666666667</v>
      </c>
      <c r="I272" s="347">
        <v>505.98333333333335</v>
      </c>
      <c r="J272" s="347">
        <v>519.91666666666674</v>
      </c>
      <c r="K272" s="346">
        <v>492.05</v>
      </c>
      <c r="L272" s="346">
        <v>456</v>
      </c>
      <c r="M272" s="346">
        <v>7.18065</v>
      </c>
      <c r="N272" s="1"/>
      <c r="O272" s="1"/>
    </row>
    <row r="273" spans="1:15" ht="12.75" customHeight="1">
      <c r="A273" s="30">
        <v>263</v>
      </c>
      <c r="B273" s="375" t="s">
        <v>840</v>
      </c>
      <c r="C273" s="346">
        <v>401.15</v>
      </c>
      <c r="D273" s="347">
        <v>407.76666666666665</v>
      </c>
      <c r="E273" s="347">
        <v>388.5333333333333</v>
      </c>
      <c r="F273" s="347">
        <v>375.91666666666663</v>
      </c>
      <c r="G273" s="347">
        <v>356.68333333333328</v>
      </c>
      <c r="H273" s="347">
        <v>420.38333333333333</v>
      </c>
      <c r="I273" s="347">
        <v>439.61666666666667</v>
      </c>
      <c r="J273" s="347">
        <v>452.23333333333335</v>
      </c>
      <c r="K273" s="346">
        <v>427</v>
      </c>
      <c r="L273" s="346">
        <v>395.15</v>
      </c>
      <c r="M273" s="346">
        <v>2.7608899999999998</v>
      </c>
      <c r="N273" s="1"/>
      <c r="O273" s="1"/>
    </row>
    <row r="274" spans="1:15" ht="12.75" customHeight="1">
      <c r="A274" s="30">
        <v>264</v>
      </c>
      <c r="B274" s="375" t="s">
        <v>425</v>
      </c>
      <c r="C274" s="346">
        <v>712.6</v>
      </c>
      <c r="D274" s="347">
        <v>713.19999999999993</v>
      </c>
      <c r="E274" s="347">
        <v>681.39999999999986</v>
      </c>
      <c r="F274" s="347">
        <v>650.19999999999993</v>
      </c>
      <c r="G274" s="347">
        <v>618.39999999999986</v>
      </c>
      <c r="H274" s="347">
        <v>744.39999999999986</v>
      </c>
      <c r="I274" s="347">
        <v>776.19999999999982</v>
      </c>
      <c r="J274" s="347">
        <v>807.39999999999986</v>
      </c>
      <c r="K274" s="346">
        <v>745</v>
      </c>
      <c r="L274" s="346">
        <v>682</v>
      </c>
      <c r="M274" s="346">
        <v>6.4063999999999997</v>
      </c>
      <c r="N274" s="1"/>
      <c r="O274" s="1"/>
    </row>
    <row r="275" spans="1:15" ht="12.75" customHeight="1">
      <c r="A275" s="30">
        <v>265</v>
      </c>
      <c r="B275" s="375" t="s">
        <v>426</v>
      </c>
      <c r="C275" s="346">
        <v>131.6</v>
      </c>
      <c r="D275" s="347">
        <v>131.91666666666666</v>
      </c>
      <c r="E275" s="347">
        <v>129.83333333333331</v>
      </c>
      <c r="F275" s="347">
        <v>128.06666666666666</v>
      </c>
      <c r="G275" s="347">
        <v>125.98333333333332</v>
      </c>
      <c r="H275" s="347">
        <v>133.68333333333331</v>
      </c>
      <c r="I275" s="347">
        <v>135.76666666666662</v>
      </c>
      <c r="J275" s="347">
        <v>137.5333333333333</v>
      </c>
      <c r="K275" s="346">
        <v>134</v>
      </c>
      <c r="L275" s="346">
        <v>130.15</v>
      </c>
      <c r="M275" s="346">
        <v>3.3843399999999999</v>
      </c>
      <c r="N275" s="1"/>
      <c r="O275" s="1"/>
    </row>
    <row r="276" spans="1:15" ht="12.75" customHeight="1">
      <c r="A276" s="30">
        <v>266</v>
      </c>
      <c r="B276" s="375" t="s">
        <v>433</v>
      </c>
      <c r="C276" s="346">
        <v>1122.1500000000001</v>
      </c>
      <c r="D276" s="347">
        <v>1139.2</v>
      </c>
      <c r="E276" s="347">
        <v>1094.45</v>
      </c>
      <c r="F276" s="347">
        <v>1066.75</v>
      </c>
      <c r="G276" s="347">
        <v>1022</v>
      </c>
      <c r="H276" s="347">
        <v>1166.9000000000001</v>
      </c>
      <c r="I276" s="347">
        <v>1211.6500000000001</v>
      </c>
      <c r="J276" s="347">
        <v>1239.3500000000001</v>
      </c>
      <c r="K276" s="346">
        <v>1183.95</v>
      </c>
      <c r="L276" s="346">
        <v>1111.5</v>
      </c>
      <c r="M276" s="346">
        <v>1.5993299999999999</v>
      </c>
      <c r="N276" s="1"/>
      <c r="O276" s="1"/>
    </row>
    <row r="277" spans="1:15" ht="12.75" customHeight="1">
      <c r="A277" s="30">
        <v>267</v>
      </c>
      <c r="B277" s="375" t="s">
        <v>434</v>
      </c>
      <c r="C277" s="346">
        <v>390.75</v>
      </c>
      <c r="D277" s="347">
        <v>379.16666666666669</v>
      </c>
      <c r="E277" s="347">
        <v>356.58333333333337</v>
      </c>
      <c r="F277" s="347">
        <v>322.41666666666669</v>
      </c>
      <c r="G277" s="347">
        <v>299.83333333333337</v>
      </c>
      <c r="H277" s="347">
        <v>413.33333333333337</v>
      </c>
      <c r="I277" s="347">
        <v>435.91666666666674</v>
      </c>
      <c r="J277" s="347">
        <v>470.08333333333337</v>
      </c>
      <c r="K277" s="346">
        <v>401.75</v>
      </c>
      <c r="L277" s="346">
        <v>345</v>
      </c>
      <c r="M277" s="346">
        <v>4.0683100000000003</v>
      </c>
      <c r="N277" s="1"/>
      <c r="O277" s="1"/>
    </row>
    <row r="278" spans="1:15" ht="12.75" customHeight="1">
      <c r="A278" s="30">
        <v>268</v>
      </c>
      <c r="B278" s="375" t="s">
        <v>841</v>
      </c>
      <c r="C278" s="346">
        <v>55.95</v>
      </c>
      <c r="D278" s="347">
        <v>56.6</v>
      </c>
      <c r="E278" s="347">
        <v>55</v>
      </c>
      <c r="F278" s="347">
        <v>54.05</v>
      </c>
      <c r="G278" s="347">
        <v>52.449999999999996</v>
      </c>
      <c r="H278" s="347">
        <v>57.550000000000004</v>
      </c>
      <c r="I278" s="347">
        <v>59.150000000000013</v>
      </c>
      <c r="J278" s="347">
        <v>60.100000000000009</v>
      </c>
      <c r="K278" s="346">
        <v>58.2</v>
      </c>
      <c r="L278" s="346">
        <v>55.65</v>
      </c>
      <c r="M278" s="346">
        <v>15.772130000000001</v>
      </c>
      <c r="N278" s="1"/>
      <c r="O278" s="1"/>
    </row>
    <row r="279" spans="1:15" ht="12.75" customHeight="1">
      <c r="A279" s="30">
        <v>269</v>
      </c>
      <c r="B279" s="375" t="s">
        <v>435</v>
      </c>
      <c r="C279" s="346">
        <v>453.4</v>
      </c>
      <c r="D279" s="347">
        <v>452.40000000000003</v>
      </c>
      <c r="E279" s="347">
        <v>441.00000000000006</v>
      </c>
      <c r="F279" s="347">
        <v>428.6</v>
      </c>
      <c r="G279" s="347">
        <v>417.20000000000005</v>
      </c>
      <c r="H279" s="347">
        <v>464.80000000000007</v>
      </c>
      <c r="I279" s="347">
        <v>476.20000000000005</v>
      </c>
      <c r="J279" s="347">
        <v>488.60000000000008</v>
      </c>
      <c r="K279" s="346">
        <v>463.8</v>
      </c>
      <c r="L279" s="346">
        <v>440</v>
      </c>
      <c r="M279" s="346">
        <v>4.8354699999999999</v>
      </c>
      <c r="N279" s="1"/>
      <c r="O279" s="1"/>
    </row>
    <row r="280" spans="1:15" ht="12.75" customHeight="1">
      <c r="A280" s="30">
        <v>270</v>
      </c>
      <c r="B280" s="375" t="s">
        <v>436</v>
      </c>
      <c r="C280" s="346">
        <v>43.75</v>
      </c>
      <c r="D280" s="347">
        <v>45</v>
      </c>
      <c r="E280" s="347">
        <v>41.65</v>
      </c>
      <c r="F280" s="347">
        <v>39.549999999999997</v>
      </c>
      <c r="G280" s="347">
        <v>36.199999999999996</v>
      </c>
      <c r="H280" s="347">
        <v>47.1</v>
      </c>
      <c r="I280" s="347">
        <v>50.449999999999996</v>
      </c>
      <c r="J280" s="347">
        <v>52.550000000000004</v>
      </c>
      <c r="K280" s="346">
        <v>48.35</v>
      </c>
      <c r="L280" s="346">
        <v>42.9</v>
      </c>
      <c r="M280" s="346">
        <v>49.833620000000003</v>
      </c>
      <c r="N280" s="1"/>
      <c r="O280" s="1"/>
    </row>
    <row r="281" spans="1:15" ht="12.75" customHeight="1">
      <c r="A281" s="30">
        <v>271</v>
      </c>
      <c r="B281" s="375" t="s">
        <v>438</v>
      </c>
      <c r="C281" s="346">
        <v>443.4</v>
      </c>
      <c r="D281" s="347">
        <v>441.8</v>
      </c>
      <c r="E281" s="347">
        <v>419.6</v>
      </c>
      <c r="F281" s="347">
        <v>395.8</v>
      </c>
      <c r="G281" s="347">
        <v>373.6</v>
      </c>
      <c r="H281" s="347">
        <v>465.6</v>
      </c>
      <c r="I281" s="347">
        <v>487.79999999999995</v>
      </c>
      <c r="J281" s="347">
        <v>511.6</v>
      </c>
      <c r="K281" s="346">
        <v>464</v>
      </c>
      <c r="L281" s="346">
        <v>418</v>
      </c>
      <c r="M281" s="346">
        <v>2.8817499999999998</v>
      </c>
      <c r="N281" s="1"/>
      <c r="O281" s="1"/>
    </row>
    <row r="282" spans="1:15" ht="12.75" customHeight="1">
      <c r="A282" s="30">
        <v>272</v>
      </c>
      <c r="B282" s="375" t="s">
        <v>428</v>
      </c>
      <c r="C282" s="346">
        <v>993.4</v>
      </c>
      <c r="D282" s="347">
        <v>998.16666666666663</v>
      </c>
      <c r="E282" s="347">
        <v>975.23333333333323</v>
      </c>
      <c r="F282" s="347">
        <v>957.06666666666661</v>
      </c>
      <c r="G282" s="347">
        <v>934.13333333333321</v>
      </c>
      <c r="H282" s="347">
        <v>1016.3333333333333</v>
      </c>
      <c r="I282" s="347">
        <v>1039.2666666666667</v>
      </c>
      <c r="J282" s="347">
        <v>1057.4333333333334</v>
      </c>
      <c r="K282" s="346">
        <v>1021.1</v>
      </c>
      <c r="L282" s="346">
        <v>980</v>
      </c>
      <c r="M282" s="346">
        <v>2.8168600000000001</v>
      </c>
      <c r="N282" s="1"/>
      <c r="O282" s="1"/>
    </row>
    <row r="283" spans="1:15" ht="12.75" customHeight="1">
      <c r="A283" s="30">
        <v>273</v>
      </c>
      <c r="B283" s="375" t="s">
        <v>429</v>
      </c>
      <c r="C283" s="346">
        <v>295.89999999999998</v>
      </c>
      <c r="D283" s="347">
        <v>297.95</v>
      </c>
      <c r="E283" s="347">
        <v>290.54999999999995</v>
      </c>
      <c r="F283" s="347">
        <v>285.2</v>
      </c>
      <c r="G283" s="347">
        <v>277.79999999999995</v>
      </c>
      <c r="H283" s="347">
        <v>303.29999999999995</v>
      </c>
      <c r="I283" s="347">
        <v>310.69999999999993</v>
      </c>
      <c r="J283" s="347">
        <v>316.04999999999995</v>
      </c>
      <c r="K283" s="346">
        <v>305.35000000000002</v>
      </c>
      <c r="L283" s="346">
        <v>292.60000000000002</v>
      </c>
      <c r="M283" s="346">
        <v>4.8821399999999997</v>
      </c>
      <c r="N283" s="1"/>
      <c r="O283" s="1"/>
    </row>
    <row r="284" spans="1:15" ht="12.75" customHeight="1">
      <c r="A284" s="30">
        <v>274</v>
      </c>
      <c r="B284" s="375" t="s">
        <v>142</v>
      </c>
      <c r="C284" s="346">
        <v>1794.85</v>
      </c>
      <c r="D284" s="347">
        <v>1815.3333333333333</v>
      </c>
      <c r="E284" s="347">
        <v>1756.2666666666664</v>
      </c>
      <c r="F284" s="347">
        <v>1717.6833333333332</v>
      </c>
      <c r="G284" s="347">
        <v>1658.6166666666663</v>
      </c>
      <c r="H284" s="347">
        <v>1853.9166666666665</v>
      </c>
      <c r="I284" s="347">
        <v>1912.9833333333336</v>
      </c>
      <c r="J284" s="347">
        <v>1951.5666666666666</v>
      </c>
      <c r="K284" s="346">
        <v>1874.4</v>
      </c>
      <c r="L284" s="346">
        <v>1776.75</v>
      </c>
      <c r="M284" s="346">
        <v>49.560429999999997</v>
      </c>
      <c r="N284" s="1"/>
      <c r="O284" s="1"/>
    </row>
    <row r="285" spans="1:15" ht="12.75" customHeight="1">
      <c r="A285" s="30">
        <v>275</v>
      </c>
      <c r="B285" s="375" t="s">
        <v>430</v>
      </c>
      <c r="C285" s="346">
        <v>543.35</v>
      </c>
      <c r="D285" s="347">
        <v>546.29999999999995</v>
      </c>
      <c r="E285" s="347">
        <v>528.59999999999991</v>
      </c>
      <c r="F285" s="347">
        <v>513.84999999999991</v>
      </c>
      <c r="G285" s="347">
        <v>496.14999999999986</v>
      </c>
      <c r="H285" s="347">
        <v>561.04999999999995</v>
      </c>
      <c r="I285" s="347">
        <v>578.75</v>
      </c>
      <c r="J285" s="347">
        <v>593.5</v>
      </c>
      <c r="K285" s="346">
        <v>564</v>
      </c>
      <c r="L285" s="346">
        <v>531.54999999999995</v>
      </c>
      <c r="M285" s="346">
        <v>27.62058</v>
      </c>
      <c r="N285" s="1"/>
      <c r="O285" s="1"/>
    </row>
    <row r="286" spans="1:15" ht="12.75" customHeight="1">
      <c r="A286" s="30">
        <v>276</v>
      </c>
      <c r="B286" s="375" t="s">
        <v>427</v>
      </c>
      <c r="C286" s="346">
        <v>599.6</v>
      </c>
      <c r="D286" s="347">
        <v>611.25</v>
      </c>
      <c r="E286" s="347">
        <v>579.85</v>
      </c>
      <c r="F286" s="347">
        <v>560.1</v>
      </c>
      <c r="G286" s="347">
        <v>528.70000000000005</v>
      </c>
      <c r="H286" s="347">
        <v>631</v>
      </c>
      <c r="I286" s="347">
        <v>662.40000000000009</v>
      </c>
      <c r="J286" s="347">
        <v>682.15</v>
      </c>
      <c r="K286" s="346">
        <v>642.65</v>
      </c>
      <c r="L286" s="346">
        <v>591.5</v>
      </c>
      <c r="M286" s="346">
        <v>7.0693700000000002</v>
      </c>
      <c r="N286" s="1"/>
      <c r="O286" s="1"/>
    </row>
    <row r="287" spans="1:15" ht="12.75" customHeight="1">
      <c r="A287" s="30">
        <v>277</v>
      </c>
      <c r="B287" s="375" t="s">
        <v>431</v>
      </c>
      <c r="C287" s="346">
        <v>187.55</v>
      </c>
      <c r="D287" s="347">
        <v>189.4</v>
      </c>
      <c r="E287" s="347">
        <v>183.15</v>
      </c>
      <c r="F287" s="347">
        <v>178.75</v>
      </c>
      <c r="G287" s="347">
        <v>172.5</v>
      </c>
      <c r="H287" s="347">
        <v>193.8</v>
      </c>
      <c r="I287" s="347">
        <v>200.05</v>
      </c>
      <c r="J287" s="347">
        <v>204.45000000000002</v>
      </c>
      <c r="K287" s="346">
        <v>195.65</v>
      </c>
      <c r="L287" s="346">
        <v>185</v>
      </c>
      <c r="M287" s="346">
        <v>10.85197</v>
      </c>
      <c r="N287" s="1"/>
      <c r="O287" s="1"/>
    </row>
    <row r="288" spans="1:15" ht="12.75" customHeight="1">
      <c r="A288" s="30">
        <v>278</v>
      </c>
      <c r="B288" s="375" t="s">
        <v>432</v>
      </c>
      <c r="C288" s="346">
        <v>967.4</v>
      </c>
      <c r="D288" s="347">
        <v>984.98333333333323</v>
      </c>
      <c r="E288" s="347">
        <v>942.41666666666652</v>
      </c>
      <c r="F288" s="347">
        <v>917.43333333333328</v>
      </c>
      <c r="G288" s="347">
        <v>874.86666666666656</v>
      </c>
      <c r="H288" s="347">
        <v>1009.9666666666665</v>
      </c>
      <c r="I288" s="347">
        <v>1052.5333333333333</v>
      </c>
      <c r="J288" s="347">
        <v>1077.5166666666664</v>
      </c>
      <c r="K288" s="346">
        <v>1027.55</v>
      </c>
      <c r="L288" s="346">
        <v>960</v>
      </c>
      <c r="M288" s="346">
        <v>0.76012999999999997</v>
      </c>
      <c r="N288" s="1"/>
      <c r="O288" s="1"/>
    </row>
    <row r="289" spans="1:15" ht="12.75" customHeight="1">
      <c r="A289" s="30">
        <v>279</v>
      </c>
      <c r="B289" s="375" t="s">
        <v>437</v>
      </c>
      <c r="C289" s="346">
        <v>484</v>
      </c>
      <c r="D289" s="347">
        <v>488.8</v>
      </c>
      <c r="E289" s="347">
        <v>475.25</v>
      </c>
      <c r="F289" s="347">
        <v>466.5</v>
      </c>
      <c r="G289" s="347">
        <v>452.95</v>
      </c>
      <c r="H289" s="347">
        <v>497.55</v>
      </c>
      <c r="I289" s="347">
        <v>511.10000000000008</v>
      </c>
      <c r="J289" s="347">
        <v>519.85</v>
      </c>
      <c r="K289" s="346">
        <v>502.35</v>
      </c>
      <c r="L289" s="346">
        <v>480.05</v>
      </c>
      <c r="M289" s="346">
        <v>1.3074699999999999</v>
      </c>
      <c r="N289" s="1"/>
      <c r="O289" s="1"/>
    </row>
    <row r="290" spans="1:15" ht="12.75" customHeight="1">
      <c r="A290" s="30">
        <v>280</v>
      </c>
      <c r="B290" s="375" t="s">
        <v>143</v>
      </c>
      <c r="C290" s="346">
        <v>62.3</v>
      </c>
      <c r="D290" s="347">
        <v>64</v>
      </c>
      <c r="E290" s="347">
        <v>60.099999999999994</v>
      </c>
      <c r="F290" s="347">
        <v>57.899999999999991</v>
      </c>
      <c r="G290" s="347">
        <v>53.999999999999986</v>
      </c>
      <c r="H290" s="347">
        <v>66.2</v>
      </c>
      <c r="I290" s="347">
        <v>70.100000000000009</v>
      </c>
      <c r="J290" s="347">
        <v>72.300000000000011</v>
      </c>
      <c r="K290" s="346">
        <v>67.900000000000006</v>
      </c>
      <c r="L290" s="346">
        <v>61.8</v>
      </c>
      <c r="M290" s="346">
        <v>149.26651000000001</v>
      </c>
      <c r="N290" s="1"/>
      <c r="O290" s="1"/>
    </row>
    <row r="291" spans="1:15" ht="12.75" customHeight="1">
      <c r="A291" s="30">
        <v>281</v>
      </c>
      <c r="B291" s="375" t="s">
        <v>144</v>
      </c>
      <c r="C291" s="346">
        <v>2547.85</v>
      </c>
      <c r="D291" s="347">
        <v>2555.2833333333333</v>
      </c>
      <c r="E291" s="347">
        <v>2487.5666666666666</v>
      </c>
      <c r="F291" s="347">
        <v>2427.2833333333333</v>
      </c>
      <c r="G291" s="347">
        <v>2359.5666666666666</v>
      </c>
      <c r="H291" s="347">
        <v>2615.5666666666666</v>
      </c>
      <c r="I291" s="347">
        <v>2683.2833333333328</v>
      </c>
      <c r="J291" s="347">
        <v>2743.5666666666666</v>
      </c>
      <c r="K291" s="346">
        <v>2623</v>
      </c>
      <c r="L291" s="346">
        <v>2495</v>
      </c>
      <c r="M291" s="346">
        <v>4.09361</v>
      </c>
      <c r="N291" s="1"/>
      <c r="O291" s="1"/>
    </row>
    <row r="292" spans="1:15" ht="12.75" customHeight="1">
      <c r="A292" s="30">
        <v>282</v>
      </c>
      <c r="B292" s="375" t="s">
        <v>439</v>
      </c>
      <c r="C292" s="346">
        <v>318.14999999999998</v>
      </c>
      <c r="D292" s="347">
        <v>323.71666666666664</v>
      </c>
      <c r="E292" s="347">
        <v>309.43333333333328</v>
      </c>
      <c r="F292" s="347">
        <v>300.71666666666664</v>
      </c>
      <c r="G292" s="347">
        <v>286.43333333333328</v>
      </c>
      <c r="H292" s="347">
        <v>332.43333333333328</v>
      </c>
      <c r="I292" s="347">
        <v>346.7166666666667</v>
      </c>
      <c r="J292" s="347">
        <v>355.43333333333328</v>
      </c>
      <c r="K292" s="346">
        <v>338</v>
      </c>
      <c r="L292" s="346">
        <v>315</v>
      </c>
      <c r="M292" s="346">
        <v>2.0165000000000002</v>
      </c>
      <c r="N292" s="1"/>
      <c r="O292" s="1"/>
    </row>
    <row r="293" spans="1:15" ht="12.75" customHeight="1">
      <c r="A293" s="30">
        <v>283</v>
      </c>
      <c r="B293" s="375" t="s">
        <v>268</v>
      </c>
      <c r="C293" s="346">
        <v>500.85</v>
      </c>
      <c r="D293" s="347">
        <v>506.58333333333331</v>
      </c>
      <c r="E293" s="347">
        <v>490.26666666666665</v>
      </c>
      <c r="F293" s="347">
        <v>479.68333333333334</v>
      </c>
      <c r="G293" s="347">
        <v>463.36666666666667</v>
      </c>
      <c r="H293" s="347">
        <v>517.16666666666663</v>
      </c>
      <c r="I293" s="347">
        <v>533.48333333333335</v>
      </c>
      <c r="J293" s="347">
        <v>544.06666666666661</v>
      </c>
      <c r="K293" s="346">
        <v>522.9</v>
      </c>
      <c r="L293" s="346">
        <v>496</v>
      </c>
      <c r="M293" s="346">
        <v>40.521979999999999</v>
      </c>
      <c r="N293" s="1"/>
      <c r="O293" s="1"/>
    </row>
    <row r="294" spans="1:15" ht="12.75" customHeight="1">
      <c r="A294" s="30">
        <v>284</v>
      </c>
      <c r="B294" s="375" t="s">
        <v>440</v>
      </c>
      <c r="C294" s="346">
        <v>9615.25</v>
      </c>
      <c r="D294" s="347">
        <v>9568.4166666666661</v>
      </c>
      <c r="E294" s="347">
        <v>9456.8333333333321</v>
      </c>
      <c r="F294" s="347">
        <v>9298.4166666666661</v>
      </c>
      <c r="G294" s="347">
        <v>9186.8333333333321</v>
      </c>
      <c r="H294" s="347">
        <v>9726.8333333333321</v>
      </c>
      <c r="I294" s="347">
        <v>9838.4166666666642</v>
      </c>
      <c r="J294" s="347">
        <v>9996.8333333333321</v>
      </c>
      <c r="K294" s="346">
        <v>9680</v>
      </c>
      <c r="L294" s="346">
        <v>9410</v>
      </c>
      <c r="M294" s="346">
        <v>0.22322</v>
      </c>
      <c r="N294" s="1"/>
      <c r="O294" s="1"/>
    </row>
    <row r="295" spans="1:15" ht="12.75" customHeight="1">
      <c r="A295" s="30">
        <v>285</v>
      </c>
      <c r="B295" s="375" t="s">
        <v>441</v>
      </c>
      <c r="C295" s="346">
        <v>45.8</v>
      </c>
      <c r="D295" s="347">
        <v>46.533333333333331</v>
      </c>
      <c r="E295" s="347">
        <v>44.566666666666663</v>
      </c>
      <c r="F295" s="347">
        <v>43.333333333333329</v>
      </c>
      <c r="G295" s="347">
        <v>41.36666666666666</v>
      </c>
      <c r="H295" s="347">
        <v>47.766666666666666</v>
      </c>
      <c r="I295" s="347">
        <v>49.733333333333334</v>
      </c>
      <c r="J295" s="347">
        <v>50.966666666666669</v>
      </c>
      <c r="K295" s="346">
        <v>48.5</v>
      </c>
      <c r="L295" s="346">
        <v>45.3</v>
      </c>
      <c r="M295" s="346">
        <v>68.317939999999993</v>
      </c>
      <c r="N295" s="1"/>
      <c r="O295" s="1"/>
    </row>
    <row r="296" spans="1:15" ht="12.75" customHeight="1">
      <c r="A296" s="30">
        <v>286</v>
      </c>
      <c r="B296" s="375" t="s">
        <v>145</v>
      </c>
      <c r="C296" s="346">
        <v>330.1</v>
      </c>
      <c r="D296" s="347">
        <v>337.65000000000003</v>
      </c>
      <c r="E296" s="347">
        <v>320.55000000000007</v>
      </c>
      <c r="F296" s="347">
        <v>311.00000000000006</v>
      </c>
      <c r="G296" s="347">
        <v>293.90000000000009</v>
      </c>
      <c r="H296" s="347">
        <v>347.20000000000005</v>
      </c>
      <c r="I296" s="347">
        <v>364.30000000000007</v>
      </c>
      <c r="J296" s="347">
        <v>373.85</v>
      </c>
      <c r="K296" s="346">
        <v>354.75</v>
      </c>
      <c r="L296" s="346">
        <v>328.1</v>
      </c>
      <c r="M296" s="346">
        <v>67.651439999999994</v>
      </c>
      <c r="N296" s="1"/>
      <c r="O296" s="1"/>
    </row>
    <row r="297" spans="1:15" ht="12.75" customHeight="1">
      <c r="A297" s="30">
        <v>287</v>
      </c>
      <c r="B297" s="375" t="s">
        <v>442</v>
      </c>
      <c r="C297" s="346">
        <v>2687.35</v>
      </c>
      <c r="D297" s="347">
        <v>2714.7000000000003</v>
      </c>
      <c r="E297" s="347">
        <v>2612.7500000000005</v>
      </c>
      <c r="F297" s="347">
        <v>2538.15</v>
      </c>
      <c r="G297" s="347">
        <v>2436.2000000000003</v>
      </c>
      <c r="H297" s="347">
        <v>2789.3000000000006</v>
      </c>
      <c r="I297" s="347">
        <v>2891.2500000000005</v>
      </c>
      <c r="J297" s="347">
        <v>2965.8500000000008</v>
      </c>
      <c r="K297" s="346">
        <v>2816.65</v>
      </c>
      <c r="L297" s="346">
        <v>2640.1</v>
      </c>
      <c r="M297" s="346">
        <v>3.2247400000000002</v>
      </c>
      <c r="N297" s="1"/>
      <c r="O297" s="1"/>
    </row>
    <row r="298" spans="1:15" ht="12.75" customHeight="1">
      <c r="A298" s="30">
        <v>288</v>
      </c>
      <c r="B298" s="375" t="s">
        <v>842</v>
      </c>
      <c r="C298" s="346">
        <v>1054.0999999999999</v>
      </c>
      <c r="D298" s="347">
        <v>1079.3</v>
      </c>
      <c r="E298" s="347">
        <v>999.8</v>
      </c>
      <c r="F298" s="347">
        <v>945.5</v>
      </c>
      <c r="G298" s="347">
        <v>866</v>
      </c>
      <c r="H298" s="347">
        <v>1133.5999999999999</v>
      </c>
      <c r="I298" s="347">
        <v>1213.0999999999999</v>
      </c>
      <c r="J298" s="347">
        <v>1267.3999999999999</v>
      </c>
      <c r="K298" s="346">
        <v>1158.8</v>
      </c>
      <c r="L298" s="346">
        <v>1025</v>
      </c>
      <c r="M298" s="346">
        <v>11.2804</v>
      </c>
      <c r="N298" s="1"/>
      <c r="O298" s="1"/>
    </row>
    <row r="299" spans="1:15" ht="12.75" customHeight="1">
      <c r="A299" s="30">
        <v>289</v>
      </c>
      <c r="B299" s="375" t="s">
        <v>146</v>
      </c>
      <c r="C299" s="346">
        <v>1757.35</v>
      </c>
      <c r="D299" s="347">
        <v>1769.45</v>
      </c>
      <c r="E299" s="347">
        <v>1738.9</v>
      </c>
      <c r="F299" s="347">
        <v>1720.45</v>
      </c>
      <c r="G299" s="347">
        <v>1689.9</v>
      </c>
      <c r="H299" s="347">
        <v>1787.9</v>
      </c>
      <c r="I299" s="347">
        <v>1818.4499999999998</v>
      </c>
      <c r="J299" s="347">
        <v>1836.9</v>
      </c>
      <c r="K299" s="346">
        <v>1800</v>
      </c>
      <c r="L299" s="346">
        <v>1751</v>
      </c>
      <c r="M299" s="346">
        <v>36.163550000000001</v>
      </c>
      <c r="N299" s="1"/>
      <c r="O299" s="1"/>
    </row>
    <row r="300" spans="1:15" ht="12.75" customHeight="1">
      <c r="A300" s="30">
        <v>290</v>
      </c>
      <c r="B300" s="375" t="s">
        <v>147</v>
      </c>
      <c r="C300" s="346">
        <v>5600.95</v>
      </c>
      <c r="D300" s="347">
        <v>5656.0666666666666</v>
      </c>
      <c r="E300" s="347">
        <v>5524.8833333333332</v>
      </c>
      <c r="F300" s="347">
        <v>5448.8166666666666</v>
      </c>
      <c r="G300" s="347">
        <v>5317.6333333333332</v>
      </c>
      <c r="H300" s="347">
        <v>5732.1333333333332</v>
      </c>
      <c r="I300" s="347">
        <v>5863.3166666666657</v>
      </c>
      <c r="J300" s="347">
        <v>5939.3833333333332</v>
      </c>
      <c r="K300" s="346">
        <v>5787.25</v>
      </c>
      <c r="L300" s="346">
        <v>5580</v>
      </c>
      <c r="M300" s="346">
        <v>4.0300700000000003</v>
      </c>
      <c r="N300" s="1"/>
      <c r="O300" s="1"/>
    </row>
    <row r="301" spans="1:15" ht="12.75" customHeight="1">
      <c r="A301" s="30">
        <v>291</v>
      </c>
      <c r="B301" s="375" t="s">
        <v>148</v>
      </c>
      <c r="C301" s="346">
        <v>4290.6000000000004</v>
      </c>
      <c r="D301" s="347">
        <v>4298.05</v>
      </c>
      <c r="E301" s="347">
        <v>4234.05</v>
      </c>
      <c r="F301" s="347">
        <v>4177.5</v>
      </c>
      <c r="G301" s="347">
        <v>4113.5</v>
      </c>
      <c r="H301" s="347">
        <v>4354.6000000000004</v>
      </c>
      <c r="I301" s="347">
        <v>4418.6000000000004</v>
      </c>
      <c r="J301" s="347">
        <v>4475.1500000000005</v>
      </c>
      <c r="K301" s="346">
        <v>4362.05</v>
      </c>
      <c r="L301" s="346">
        <v>4241.5</v>
      </c>
      <c r="M301" s="346">
        <v>4.0530200000000001</v>
      </c>
      <c r="N301" s="1"/>
      <c r="O301" s="1"/>
    </row>
    <row r="302" spans="1:15" ht="12.75" customHeight="1">
      <c r="A302" s="30">
        <v>292</v>
      </c>
      <c r="B302" s="375" t="s">
        <v>149</v>
      </c>
      <c r="C302" s="346">
        <v>713.2</v>
      </c>
      <c r="D302" s="347">
        <v>722.06666666666661</v>
      </c>
      <c r="E302" s="347">
        <v>702.13333333333321</v>
      </c>
      <c r="F302" s="347">
        <v>691.06666666666661</v>
      </c>
      <c r="G302" s="347">
        <v>671.13333333333321</v>
      </c>
      <c r="H302" s="347">
        <v>733.13333333333321</v>
      </c>
      <c r="I302" s="347">
        <v>753.06666666666661</v>
      </c>
      <c r="J302" s="347">
        <v>764.13333333333321</v>
      </c>
      <c r="K302" s="346">
        <v>742</v>
      </c>
      <c r="L302" s="346">
        <v>711</v>
      </c>
      <c r="M302" s="346">
        <v>19.77871</v>
      </c>
      <c r="N302" s="1"/>
      <c r="O302" s="1"/>
    </row>
    <row r="303" spans="1:15" ht="12.75" customHeight="1">
      <c r="A303" s="30">
        <v>293</v>
      </c>
      <c r="B303" s="375" t="s">
        <v>443</v>
      </c>
      <c r="C303" s="346">
        <v>2443.1</v>
      </c>
      <c r="D303" s="347">
        <v>2463.7666666666664</v>
      </c>
      <c r="E303" s="347">
        <v>2407.4333333333329</v>
      </c>
      <c r="F303" s="347">
        <v>2371.7666666666664</v>
      </c>
      <c r="G303" s="347">
        <v>2315.4333333333329</v>
      </c>
      <c r="H303" s="347">
        <v>2499.4333333333329</v>
      </c>
      <c r="I303" s="347">
        <v>2555.7666666666669</v>
      </c>
      <c r="J303" s="347">
        <v>2591.4333333333329</v>
      </c>
      <c r="K303" s="346">
        <v>2520.1</v>
      </c>
      <c r="L303" s="346">
        <v>2428.1</v>
      </c>
      <c r="M303" s="346">
        <v>0.61956</v>
      </c>
      <c r="N303" s="1"/>
      <c r="O303" s="1"/>
    </row>
    <row r="304" spans="1:15" ht="12.75" customHeight="1">
      <c r="A304" s="30">
        <v>294</v>
      </c>
      <c r="B304" s="375" t="s">
        <v>843</v>
      </c>
      <c r="C304" s="346">
        <v>371.8</v>
      </c>
      <c r="D304" s="347">
        <v>381.45000000000005</v>
      </c>
      <c r="E304" s="347">
        <v>360.80000000000007</v>
      </c>
      <c r="F304" s="347">
        <v>349.8</v>
      </c>
      <c r="G304" s="347">
        <v>329.15000000000003</v>
      </c>
      <c r="H304" s="347">
        <v>392.4500000000001</v>
      </c>
      <c r="I304" s="347">
        <v>413.10000000000008</v>
      </c>
      <c r="J304" s="347">
        <v>424.10000000000014</v>
      </c>
      <c r="K304" s="346">
        <v>402.1</v>
      </c>
      <c r="L304" s="346">
        <v>370.45</v>
      </c>
      <c r="M304" s="346">
        <v>15.67679</v>
      </c>
      <c r="N304" s="1"/>
      <c r="O304" s="1"/>
    </row>
    <row r="305" spans="1:15" ht="12.75" customHeight="1">
      <c r="A305" s="30">
        <v>295</v>
      </c>
      <c r="B305" s="375" t="s">
        <v>150</v>
      </c>
      <c r="C305" s="346">
        <v>795.8</v>
      </c>
      <c r="D305" s="347">
        <v>806.06666666666661</v>
      </c>
      <c r="E305" s="347">
        <v>780.23333333333323</v>
      </c>
      <c r="F305" s="347">
        <v>764.66666666666663</v>
      </c>
      <c r="G305" s="347">
        <v>738.83333333333326</v>
      </c>
      <c r="H305" s="347">
        <v>821.63333333333321</v>
      </c>
      <c r="I305" s="347">
        <v>847.4666666666667</v>
      </c>
      <c r="J305" s="347">
        <v>863.03333333333319</v>
      </c>
      <c r="K305" s="346">
        <v>831.9</v>
      </c>
      <c r="L305" s="346">
        <v>790.5</v>
      </c>
      <c r="M305" s="346">
        <v>56.778979999999997</v>
      </c>
      <c r="N305" s="1"/>
      <c r="O305" s="1"/>
    </row>
    <row r="306" spans="1:15" ht="12.75" customHeight="1">
      <c r="A306" s="30">
        <v>296</v>
      </c>
      <c r="B306" s="375" t="s">
        <v>151</v>
      </c>
      <c r="C306" s="346">
        <v>140.75</v>
      </c>
      <c r="D306" s="347">
        <v>143.36666666666667</v>
      </c>
      <c r="E306" s="347">
        <v>136.38333333333335</v>
      </c>
      <c r="F306" s="347">
        <v>132.01666666666668</v>
      </c>
      <c r="G306" s="347">
        <v>125.03333333333336</v>
      </c>
      <c r="H306" s="347">
        <v>147.73333333333335</v>
      </c>
      <c r="I306" s="347">
        <v>154.7166666666667</v>
      </c>
      <c r="J306" s="347">
        <v>159.08333333333334</v>
      </c>
      <c r="K306" s="346">
        <v>150.35</v>
      </c>
      <c r="L306" s="346">
        <v>139</v>
      </c>
      <c r="M306" s="346">
        <v>108.30538</v>
      </c>
      <c r="N306" s="1"/>
      <c r="O306" s="1"/>
    </row>
    <row r="307" spans="1:15" ht="12.75" customHeight="1">
      <c r="A307" s="30">
        <v>297</v>
      </c>
      <c r="B307" s="375" t="s">
        <v>317</v>
      </c>
      <c r="C307" s="346">
        <v>17.3</v>
      </c>
      <c r="D307" s="347">
        <v>17.450000000000003</v>
      </c>
      <c r="E307" s="347">
        <v>16.800000000000004</v>
      </c>
      <c r="F307" s="347">
        <v>16.3</v>
      </c>
      <c r="G307" s="347">
        <v>15.650000000000002</v>
      </c>
      <c r="H307" s="347">
        <v>17.950000000000006</v>
      </c>
      <c r="I307" s="347">
        <v>18.600000000000005</v>
      </c>
      <c r="J307" s="347">
        <v>19.100000000000009</v>
      </c>
      <c r="K307" s="346">
        <v>18.100000000000001</v>
      </c>
      <c r="L307" s="346">
        <v>16.95</v>
      </c>
      <c r="M307" s="346">
        <v>72.352369999999993</v>
      </c>
      <c r="N307" s="1"/>
      <c r="O307" s="1"/>
    </row>
    <row r="308" spans="1:15" ht="12.75" customHeight="1">
      <c r="A308" s="30">
        <v>298</v>
      </c>
      <c r="B308" s="375" t="s">
        <v>446</v>
      </c>
      <c r="C308" s="346">
        <v>188.45</v>
      </c>
      <c r="D308" s="347">
        <v>188.81666666666669</v>
      </c>
      <c r="E308" s="347">
        <v>179.63333333333338</v>
      </c>
      <c r="F308" s="347">
        <v>170.81666666666669</v>
      </c>
      <c r="G308" s="347">
        <v>161.63333333333338</v>
      </c>
      <c r="H308" s="347">
        <v>197.63333333333338</v>
      </c>
      <c r="I308" s="347">
        <v>206.81666666666672</v>
      </c>
      <c r="J308" s="347">
        <v>215.63333333333338</v>
      </c>
      <c r="K308" s="346">
        <v>198</v>
      </c>
      <c r="L308" s="346">
        <v>180</v>
      </c>
      <c r="M308" s="346">
        <v>6.04582</v>
      </c>
      <c r="N308" s="1"/>
      <c r="O308" s="1"/>
    </row>
    <row r="309" spans="1:15" ht="12.75" customHeight="1">
      <c r="A309" s="30">
        <v>299</v>
      </c>
      <c r="B309" s="375" t="s">
        <v>448</v>
      </c>
      <c r="C309" s="346">
        <v>421.6</v>
      </c>
      <c r="D309" s="347">
        <v>419.18333333333334</v>
      </c>
      <c r="E309" s="347">
        <v>408.41666666666669</v>
      </c>
      <c r="F309" s="347">
        <v>395.23333333333335</v>
      </c>
      <c r="G309" s="347">
        <v>384.4666666666667</v>
      </c>
      <c r="H309" s="347">
        <v>432.36666666666667</v>
      </c>
      <c r="I309" s="347">
        <v>443.13333333333333</v>
      </c>
      <c r="J309" s="347">
        <v>456.31666666666666</v>
      </c>
      <c r="K309" s="346">
        <v>429.95</v>
      </c>
      <c r="L309" s="346">
        <v>406</v>
      </c>
      <c r="M309" s="346">
        <v>3.1356899999999999</v>
      </c>
      <c r="N309" s="1"/>
      <c r="O309" s="1"/>
    </row>
    <row r="310" spans="1:15" ht="12.75" customHeight="1">
      <c r="A310" s="30">
        <v>300</v>
      </c>
      <c r="B310" s="375" t="s">
        <v>152</v>
      </c>
      <c r="C310" s="346">
        <v>110.1</v>
      </c>
      <c r="D310" s="347">
        <v>112.14999999999999</v>
      </c>
      <c r="E310" s="347">
        <v>106.94999999999999</v>
      </c>
      <c r="F310" s="347">
        <v>103.8</v>
      </c>
      <c r="G310" s="347">
        <v>98.6</v>
      </c>
      <c r="H310" s="347">
        <v>115.29999999999998</v>
      </c>
      <c r="I310" s="347">
        <v>120.5</v>
      </c>
      <c r="J310" s="347">
        <v>123.64999999999998</v>
      </c>
      <c r="K310" s="346">
        <v>117.35</v>
      </c>
      <c r="L310" s="346">
        <v>109</v>
      </c>
      <c r="M310" s="346">
        <v>121.60004000000001</v>
      </c>
      <c r="N310" s="1"/>
      <c r="O310" s="1"/>
    </row>
    <row r="311" spans="1:15" ht="12.75" customHeight="1">
      <c r="A311" s="30">
        <v>301</v>
      </c>
      <c r="B311" s="375" t="s">
        <v>153</v>
      </c>
      <c r="C311" s="346">
        <v>483.45</v>
      </c>
      <c r="D311" s="347">
        <v>485.3</v>
      </c>
      <c r="E311" s="347">
        <v>475.15000000000003</v>
      </c>
      <c r="F311" s="347">
        <v>466.85</v>
      </c>
      <c r="G311" s="347">
        <v>456.70000000000005</v>
      </c>
      <c r="H311" s="347">
        <v>493.6</v>
      </c>
      <c r="I311" s="347">
        <v>503.75</v>
      </c>
      <c r="J311" s="347">
        <v>512.04999999999995</v>
      </c>
      <c r="K311" s="346">
        <v>495.45</v>
      </c>
      <c r="L311" s="346">
        <v>477</v>
      </c>
      <c r="M311" s="346">
        <v>32.2988</v>
      </c>
      <c r="N311" s="1"/>
      <c r="O311" s="1"/>
    </row>
    <row r="312" spans="1:15" ht="12.75" customHeight="1">
      <c r="A312" s="30">
        <v>302</v>
      </c>
      <c r="B312" s="375" t="s">
        <v>154</v>
      </c>
      <c r="C312" s="346">
        <v>8210.15</v>
      </c>
      <c r="D312" s="347">
        <v>8317.4666666666672</v>
      </c>
      <c r="E312" s="347">
        <v>8047.6833333333343</v>
      </c>
      <c r="F312" s="347">
        <v>7885.2166666666672</v>
      </c>
      <c r="G312" s="347">
        <v>7615.4333333333343</v>
      </c>
      <c r="H312" s="347">
        <v>8479.9333333333343</v>
      </c>
      <c r="I312" s="347">
        <v>8749.7166666666672</v>
      </c>
      <c r="J312" s="347">
        <v>8912.1833333333343</v>
      </c>
      <c r="K312" s="346">
        <v>8587.25</v>
      </c>
      <c r="L312" s="346">
        <v>8155</v>
      </c>
      <c r="M312" s="346">
        <v>9.4735099999999992</v>
      </c>
      <c r="N312" s="1"/>
      <c r="O312" s="1"/>
    </row>
    <row r="313" spans="1:15" ht="12.75" customHeight="1">
      <c r="A313" s="30">
        <v>303</v>
      </c>
      <c r="B313" s="375" t="s">
        <v>844</v>
      </c>
      <c r="C313" s="346">
        <v>2543.9499999999998</v>
      </c>
      <c r="D313" s="347">
        <v>2561.85</v>
      </c>
      <c r="E313" s="347">
        <v>2479.6999999999998</v>
      </c>
      <c r="F313" s="347">
        <v>2415.4499999999998</v>
      </c>
      <c r="G313" s="347">
        <v>2333.2999999999997</v>
      </c>
      <c r="H313" s="347">
        <v>2626.1</v>
      </c>
      <c r="I313" s="347">
        <v>2708.2500000000005</v>
      </c>
      <c r="J313" s="347">
        <v>2772.5</v>
      </c>
      <c r="K313" s="346">
        <v>2644</v>
      </c>
      <c r="L313" s="346">
        <v>2497.6</v>
      </c>
      <c r="M313" s="346">
        <v>0.98406000000000005</v>
      </c>
      <c r="N313" s="1"/>
      <c r="O313" s="1"/>
    </row>
    <row r="314" spans="1:15" ht="12.75" customHeight="1">
      <c r="A314" s="30">
        <v>304</v>
      </c>
      <c r="B314" s="375" t="s">
        <v>450</v>
      </c>
      <c r="C314" s="346">
        <v>346.3</v>
      </c>
      <c r="D314" s="347">
        <v>349.84999999999997</v>
      </c>
      <c r="E314" s="347">
        <v>339.89999999999992</v>
      </c>
      <c r="F314" s="347">
        <v>333.49999999999994</v>
      </c>
      <c r="G314" s="347">
        <v>323.5499999999999</v>
      </c>
      <c r="H314" s="347">
        <v>356.24999999999994</v>
      </c>
      <c r="I314" s="347">
        <v>366.2</v>
      </c>
      <c r="J314" s="347">
        <v>372.59999999999997</v>
      </c>
      <c r="K314" s="346">
        <v>359.8</v>
      </c>
      <c r="L314" s="346">
        <v>343.45</v>
      </c>
      <c r="M314" s="346">
        <v>13.415039999999999</v>
      </c>
      <c r="N314" s="1"/>
      <c r="O314" s="1"/>
    </row>
    <row r="315" spans="1:15" ht="12.75" customHeight="1">
      <c r="A315" s="30">
        <v>305</v>
      </c>
      <c r="B315" s="375" t="s">
        <v>451</v>
      </c>
      <c r="C315" s="346">
        <v>226.6</v>
      </c>
      <c r="D315" s="347">
        <v>229.91666666666666</v>
      </c>
      <c r="E315" s="347">
        <v>222.08333333333331</v>
      </c>
      <c r="F315" s="347">
        <v>217.56666666666666</v>
      </c>
      <c r="G315" s="347">
        <v>209.73333333333332</v>
      </c>
      <c r="H315" s="347">
        <v>234.43333333333331</v>
      </c>
      <c r="I315" s="347">
        <v>242.26666666666662</v>
      </c>
      <c r="J315" s="347">
        <v>246.7833333333333</v>
      </c>
      <c r="K315" s="346">
        <v>237.75</v>
      </c>
      <c r="L315" s="346">
        <v>225.4</v>
      </c>
      <c r="M315" s="346">
        <v>3.5625300000000002</v>
      </c>
      <c r="N315" s="1"/>
      <c r="O315" s="1"/>
    </row>
    <row r="316" spans="1:15" ht="12.75" customHeight="1">
      <c r="A316" s="30">
        <v>306</v>
      </c>
      <c r="B316" s="375" t="s">
        <v>155</v>
      </c>
      <c r="C316" s="346">
        <v>844.55</v>
      </c>
      <c r="D316" s="347">
        <v>844.38333333333333</v>
      </c>
      <c r="E316" s="347">
        <v>829.56666666666661</v>
      </c>
      <c r="F316" s="347">
        <v>814.58333333333326</v>
      </c>
      <c r="G316" s="347">
        <v>799.76666666666654</v>
      </c>
      <c r="H316" s="347">
        <v>859.36666666666667</v>
      </c>
      <c r="I316" s="347">
        <v>874.18333333333351</v>
      </c>
      <c r="J316" s="347">
        <v>889.16666666666674</v>
      </c>
      <c r="K316" s="346">
        <v>859.2</v>
      </c>
      <c r="L316" s="346">
        <v>829.4</v>
      </c>
      <c r="M316" s="346">
        <v>54.687779999999997</v>
      </c>
      <c r="N316" s="1"/>
      <c r="O316" s="1"/>
    </row>
    <row r="317" spans="1:15" ht="12.75" customHeight="1">
      <c r="A317" s="30">
        <v>307</v>
      </c>
      <c r="B317" s="375" t="s">
        <v>456</v>
      </c>
      <c r="C317" s="346">
        <v>1179.05</v>
      </c>
      <c r="D317" s="347">
        <v>1197.6833333333334</v>
      </c>
      <c r="E317" s="347">
        <v>1146.3666666666668</v>
      </c>
      <c r="F317" s="347">
        <v>1113.6833333333334</v>
      </c>
      <c r="G317" s="347">
        <v>1062.3666666666668</v>
      </c>
      <c r="H317" s="347">
        <v>1230.3666666666668</v>
      </c>
      <c r="I317" s="347">
        <v>1281.6833333333334</v>
      </c>
      <c r="J317" s="347">
        <v>1314.3666666666668</v>
      </c>
      <c r="K317" s="346">
        <v>1249</v>
      </c>
      <c r="L317" s="346">
        <v>1165</v>
      </c>
      <c r="M317" s="346">
        <v>17.12462</v>
      </c>
      <c r="N317" s="1"/>
      <c r="O317" s="1"/>
    </row>
    <row r="318" spans="1:15" ht="12.75" customHeight="1">
      <c r="A318" s="30">
        <v>308</v>
      </c>
      <c r="B318" s="375" t="s">
        <v>156</v>
      </c>
      <c r="C318" s="346">
        <v>1998.15</v>
      </c>
      <c r="D318" s="347">
        <v>2014.45</v>
      </c>
      <c r="E318" s="347">
        <v>1955.7000000000003</v>
      </c>
      <c r="F318" s="347">
        <v>1913.2500000000002</v>
      </c>
      <c r="G318" s="347">
        <v>1854.5000000000005</v>
      </c>
      <c r="H318" s="347">
        <v>2056.9</v>
      </c>
      <c r="I318" s="347">
        <v>2115.6499999999996</v>
      </c>
      <c r="J318" s="347">
        <v>2158.1</v>
      </c>
      <c r="K318" s="346">
        <v>2073.1999999999998</v>
      </c>
      <c r="L318" s="346">
        <v>1972</v>
      </c>
      <c r="M318" s="346">
        <v>4.4942799999999998</v>
      </c>
      <c r="N318" s="1"/>
      <c r="O318" s="1"/>
    </row>
    <row r="319" spans="1:15" ht="12.75" customHeight="1">
      <c r="A319" s="30">
        <v>309</v>
      </c>
      <c r="B319" s="375" t="s">
        <v>157</v>
      </c>
      <c r="C319" s="346">
        <v>809.75</v>
      </c>
      <c r="D319" s="347">
        <v>809.93333333333339</v>
      </c>
      <c r="E319" s="347">
        <v>801.81666666666683</v>
      </c>
      <c r="F319" s="347">
        <v>793.88333333333344</v>
      </c>
      <c r="G319" s="347">
        <v>785.76666666666688</v>
      </c>
      <c r="H319" s="347">
        <v>817.86666666666679</v>
      </c>
      <c r="I319" s="347">
        <v>825.98333333333335</v>
      </c>
      <c r="J319" s="347">
        <v>833.91666666666674</v>
      </c>
      <c r="K319" s="346">
        <v>818.05</v>
      </c>
      <c r="L319" s="346">
        <v>802</v>
      </c>
      <c r="M319" s="346">
        <v>9.1558299999999999</v>
      </c>
      <c r="N319" s="1"/>
      <c r="O319" s="1"/>
    </row>
    <row r="320" spans="1:15" ht="12.75" customHeight="1">
      <c r="A320" s="30">
        <v>310</v>
      </c>
      <c r="B320" s="375" t="s">
        <v>158</v>
      </c>
      <c r="C320" s="346">
        <v>681.3</v>
      </c>
      <c r="D320" s="347">
        <v>700.26666666666677</v>
      </c>
      <c r="E320" s="347">
        <v>661.03333333333353</v>
      </c>
      <c r="F320" s="347">
        <v>640.76666666666677</v>
      </c>
      <c r="G320" s="347">
        <v>601.53333333333353</v>
      </c>
      <c r="H320" s="347">
        <v>720.53333333333353</v>
      </c>
      <c r="I320" s="347">
        <v>759.76666666666688</v>
      </c>
      <c r="J320" s="347">
        <v>780.03333333333353</v>
      </c>
      <c r="K320" s="346">
        <v>739.5</v>
      </c>
      <c r="L320" s="346">
        <v>680</v>
      </c>
      <c r="M320" s="346">
        <v>8.8739899999999992</v>
      </c>
      <c r="N320" s="1"/>
      <c r="O320" s="1"/>
    </row>
    <row r="321" spans="1:15" ht="12.75" customHeight="1">
      <c r="A321" s="30">
        <v>311</v>
      </c>
      <c r="B321" s="375" t="s">
        <v>447</v>
      </c>
      <c r="C321" s="346">
        <v>202.35</v>
      </c>
      <c r="D321" s="347">
        <v>204.58333333333334</v>
      </c>
      <c r="E321" s="347">
        <v>196.16666666666669</v>
      </c>
      <c r="F321" s="347">
        <v>189.98333333333335</v>
      </c>
      <c r="G321" s="347">
        <v>181.56666666666669</v>
      </c>
      <c r="H321" s="347">
        <v>210.76666666666668</v>
      </c>
      <c r="I321" s="347">
        <v>219.18333333333337</v>
      </c>
      <c r="J321" s="347">
        <v>225.36666666666667</v>
      </c>
      <c r="K321" s="346">
        <v>213</v>
      </c>
      <c r="L321" s="346">
        <v>198.4</v>
      </c>
      <c r="M321" s="346">
        <v>4.2889200000000001</v>
      </c>
      <c r="N321" s="1"/>
      <c r="O321" s="1"/>
    </row>
    <row r="322" spans="1:15" ht="12.75" customHeight="1">
      <c r="A322" s="30">
        <v>312</v>
      </c>
      <c r="B322" s="375" t="s">
        <v>454</v>
      </c>
      <c r="C322" s="346">
        <v>170.4</v>
      </c>
      <c r="D322" s="347">
        <v>169.48333333333335</v>
      </c>
      <c r="E322" s="347">
        <v>166.56666666666669</v>
      </c>
      <c r="F322" s="347">
        <v>162.73333333333335</v>
      </c>
      <c r="G322" s="347">
        <v>159.81666666666669</v>
      </c>
      <c r="H322" s="347">
        <v>173.31666666666669</v>
      </c>
      <c r="I322" s="347">
        <v>176.23333333333332</v>
      </c>
      <c r="J322" s="347">
        <v>180.06666666666669</v>
      </c>
      <c r="K322" s="346">
        <v>172.4</v>
      </c>
      <c r="L322" s="346">
        <v>165.65</v>
      </c>
      <c r="M322" s="346">
        <v>2.5748099999999998</v>
      </c>
      <c r="N322" s="1"/>
      <c r="O322" s="1"/>
    </row>
    <row r="323" spans="1:15" ht="12.75" customHeight="1">
      <c r="A323" s="30">
        <v>313</v>
      </c>
      <c r="B323" s="375" t="s">
        <v>452</v>
      </c>
      <c r="C323" s="346">
        <v>188.1</v>
      </c>
      <c r="D323" s="347">
        <v>188.11666666666665</v>
      </c>
      <c r="E323" s="347">
        <v>183.0333333333333</v>
      </c>
      <c r="F323" s="347">
        <v>177.96666666666667</v>
      </c>
      <c r="G323" s="347">
        <v>172.88333333333333</v>
      </c>
      <c r="H323" s="347">
        <v>193.18333333333328</v>
      </c>
      <c r="I323" s="347">
        <v>198.26666666666659</v>
      </c>
      <c r="J323" s="347">
        <v>203.33333333333326</v>
      </c>
      <c r="K323" s="346">
        <v>193.2</v>
      </c>
      <c r="L323" s="346">
        <v>183.05</v>
      </c>
      <c r="M323" s="346">
        <v>11.63339</v>
      </c>
      <c r="N323" s="1"/>
      <c r="O323" s="1"/>
    </row>
    <row r="324" spans="1:15" ht="12.75" customHeight="1">
      <c r="A324" s="30">
        <v>314</v>
      </c>
      <c r="B324" s="375" t="s">
        <v>453</v>
      </c>
      <c r="C324" s="346">
        <v>885.2</v>
      </c>
      <c r="D324" s="347">
        <v>896.73333333333323</v>
      </c>
      <c r="E324" s="347">
        <v>865.46666666666647</v>
      </c>
      <c r="F324" s="347">
        <v>845.73333333333323</v>
      </c>
      <c r="G324" s="347">
        <v>814.46666666666647</v>
      </c>
      <c r="H324" s="347">
        <v>916.46666666666647</v>
      </c>
      <c r="I324" s="347">
        <v>947.73333333333312</v>
      </c>
      <c r="J324" s="347">
        <v>967.46666666666647</v>
      </c>
      <c r="K324" s="346">
        <v>928</v>
      </c>
      <c r="L324" s="346">
        <v>877</v>
      </c>
      <c r="M324" s="346">
        <v>4.2762200000000004</v>
      </c>
      <c r="N324" s="1"/>
      <c r="O324" s="1"/>
    </row>
    <row r="325" spans="1:15" ht="12.75" customHeight="1">
      <c r="A325" s="30">
        <v>315</v>
      </c>
      <c r="B325" s="375" t="s">
        <v>159</v>
      </c>
      <c r="C325" s="346">
        <v>3565.9</v>
      </c>
      <c r="D325" s="347">
        <v>3604.5499999999997</v>
      </c>
      <c r="E325" s="347">
        <v>3503.4499999999994</v>
      </c>
      <c r="F325" s="347">
        <v>3440.9999999999995</v>
      </c>
      <c r="G325" s="347">
        <v>3339.8999999999992</v>
      </c>
      <c r="H325" s="347">
        <v>3666.9999999999995</v>
      </c>
      <c r="I325" s="347">
        <v>3768.1</v>
      </c>
      <c r="J325" s="347">
        <v>3830.5499999999997</v>
      </c>
      <c r="K325" s="346">
        <v>3705.65</v>
      </c>
      <c r="L325" s="346">
        <v>3542.1</v>
      </c>
      <c r="M325" s="346">
        <v>10.364739999999999</v>
      </c>
      <c r="N325" s="1"/>
      <c r="O325" s="1"/>
    </row>
    <row r="326" spans="1:15" ht="12.75" customHeight="1">
      <c r="A326" s="30">
        <v>316</v>
      </c>
      <c r="B326" s="375" t="s">
        <v>444</v>
      </c>
      <c r="C326" s="346">
        <v>41.75</v>
      </c>
      <c r="D326" s="347">
        <v>42.483333333333334</v>
      </c>
      <c r="E326" s="347">
        <v>40.31666666666667</v>
      </c>
      <c r="F326" s="347">
        <v>38.883333333333333</v>
      </c>
      <c r="G326" s="347">
        <v>36.716666666666669</v>
      </c>
      <c r="H326" s="347">
        <v>43.916666666666671</v>
      </c>
      <c r="I326" s="347">
        <v>46.083333333333329</v>
      </c>
      <c r="J326" s="347">
        <v>47.516666666666673</v>
      </c>
      <c r="K326" s="346">
        <v>44.65</v>
      </c>
      <c r="L326" s="346">
        <v>41.05</v>
      </c>
      <c r="M326" s="346">
        <v>52.981389999999998</v>
      </c>
      <c r="N326" s="1"/>
      <c r="O326" s="1"/>
    </row>
    <row r="327" spans="1:15" ht="12.75" customHeight="1">
      <c r="A327" s="30">
        <v>317</v>
      </c>
      <c r="B327" s="375" t="s">
        <v>445</v>
      </c>
      <c r="C327" s="346">
        <v>164.3</v>
      </c>
      <c r="D327" s="347">
        <v>165.2</v>
      </c>
      <c r="E327" s="347">
        <v>162.29999999999998</v>
      </c>
      <c r="F327" s="347">
        <v>160.29999999999998</v>
      </c>
      <c r="G327" s="347">
        <v>157.39999999999998</v>
      </c>
      <c r="H327" s="347">
        <v>167.2</v>
      </c>
      <c r="I327" s="347">
        <v>170.09999999999997</v>
      </c>
      <c r="J327" s="347">
        <v>172.1</v>
      </c>
      <c r="K327" s="346">
        <v>168.1</v>
      </c>
      <c r="L327" s="346">
        <v>163.19999999999999</v>
      </c>
      <c r="M327" s="346">
        <v>5.3376999999999999</v>
      </c>
      <c r="N327" s="1"/>
      <c r="O327" s="1"/>
    </row>
    <row r="328" spans="1:15" ht="12.75" customHeight="1">
      <c r="A328" s="30">
        <v>318</v>
      </c>
      <c r="B328" s="375" t="s">
        <v>455</v>
      </c>
      <c r="C328" s="346">
        <v>829.4</v>
      </c>
      <c r="D328" s="347">
        <v>841.9666666666667</v>
      </c>
      <c r="E328" s="347">
        <v>811.43333333333339</v>
      </c>
      <c r="F328" s="347">
        <v>793.4666666666667</v>
      </c>
      <c r="G328" s="347">
        <v>762.93333333333339</v>
      </c>
      <c r="H328" s="347">
        <v>859.93333333333339</v>
      </c>
      <c r="I328" s="347">
        <v>890.4666666666667</v>
      </c>
      <c r="J328" s="347">
        <v>908.43333333333339</v>
      </c>
      <c r="K328" s="346">
        <v>872.5</v>
      </c>
      <c r="L328" s="346">
        <v>824</v>
      </c>
      <c r="M328" s="346">
        <v>1.70583</v>
      </c>
      <c r="N328" s="1"/>
      <c r="O328" s="1"/>
    </row>
    <row r="329" spans="1:15" ht="12.75" customHeight="1">
      <c r="A329" s="30">
        <v>319</v>
      </c>
      <c r="B329" s="375" t="s">
        <v>161</v>
      </c>
      <c r="C329" s="346">
        <v>2951.95</v>
      </c>
      <c r="D329" s="347">
        <v>2981.9666666666667</v>
      </c>
      <c r="E329" s="347">
        <v>2899.9833333333336</v>
      </c>
      <c r="F329" s="347">
        <v>2848.0166666666669</v>
      </c>
      <c r="G329" s="347">
        <v>2766.0333333333338</v>
      </c>
      <c r="H329" s="347">
        <v>3033.9333333333334</v>
      </c>
      <c r="I329" s="347">
        <v>3115.9166666666661</v>
      </c>
      <c r="J329" s="347">
        <v>3167.8833333333332</v>
      </c>
      <c r="K329" s="346">
        <v>3063.95</v>
      </c>
      <c r="L329" s="346">
        <v>2930</v>
      </c>
      <c r="M329" s="346">
        <v>4.3259699999999999</v>
      </c>
      <c r="N329" s="1"/>
      <c r="O329" s="1"/>
    </row>
    <row r="330" spans="1:15" ht="12.75" customHeight="1">
      <c r="A330" s="30">
        <v>320</v>
      </c>
      <c r="B330" s="375" t="s">
        <v>162</v>
      </c>
      <c r="C330" s="346">
        <v>63945.599999999999</v>
      </c>
      <c r="D330" s="347">
        <v>64265.200000000004</v>
      </c>
      <c r="E330" s="347">
        <v>62680.400000000009</v>
      </c>
      <c r="F330" s="347">
        <v>61415.200000000004</v>
      </c>
      <c r="G330" s="347">
        <v>59830.400000000009</v>
      </c>
      <c r="H330" s="347">
        <v>65530.400000000009</v>
      </c>
      <c r="I330" s="347">
        <v>67115.200000000012</v>
      </c>
      <c r="J330" s="347">
        <v>68380.400000000009</v>
      </c>
      <c r="K330" s="346">
        <v>65850</v>
      </c>
      <c r="L330" s="346">
        <v>63000</v>
      </c>
      <c r="M330" s="346">
        <v>0.43259999999999998</v>
      </c>
      <c r="N330" s="1"/>
      <c r="O330" s="1"/>
    </row>
    <row r="331" spans="1:15" ht="12.75" customHeight="1">
      <c r="A331" s="30">
        <v>321</v>
      </c>
      <c r="B331" s="375" t="s">
        <v>449</v>
      </c>
      <c r="C331" s="346">
        <v>37.35</v>
      </c>
      <c r="D331" s="347">
        <v>38.416666666666664</v>
      </c>
      <c r="E331" s="347">
        <v>35.983333333333327</v>
      </c>
      <c r="F331" s="347">
        <v>34.61666666666666</v>
      </c>
      <c r="G331" s="347">
        <v>32.183333333333323</v>
      </c>
      <c r="H331" s="347">
        <v>39.783333333333331</v>
      </c>
      <c r="I331" s="347">
        <v>42.216666666666669</v>
      </c>
      <c r="J331" s="347">
        <v>43.583333333333336</v>
      </c>
      <c r="K331" s="346">
        <v>40.85</v>
      </c>
      <c r="L331" s="346">
        <v>37.049999999999997</v>
      </c>
      <c r="M331" s="346">
        <v>21.000399999999999</v>
      </c>
      <c r="N331" s="1"/>
      <c r="O331" s="1"/>
    </row>
    <row r="332" spans="1:15" ht="12.75" customHeight="1">
      <c r="A332" s="30">
        <v>322</v>
      </c>
      <c r="B332" s="375" t="s">
        <v>163</v>
      </c>
      <c r="C332" s="346">
        <v>1315.05</v>
      </c>
      <c r="D332" s="347">
        <v>1317.4</v>
      </c>
      <c r="E332" s="347">
        <v>1288.8000000000002</v>
      </c>
      <c r="F332" s="347">
        <v>1262.5500000000002</v>
      </c>
      <c r="G332" s="347">
        <v>1233.9500000000003</v>
      </c>
      <c r="H332" s="347">
        <v>1343.65</v>
      </c>
      <c r="I332" s="347">
        <v>1372.25</v>
      </c>
      <c r="J332" s="347">
        <v>1398.5</v>
      </c>
      <c r="K332" s="346">
        <v>1346</v>
      </c>
      <c r="L332" s="346">
        <v>1291.1500000000001</v>
      </c>
      <c r="M332" s="346">
        <v>15.66179</v>
      </c>
      <c r="N332" s="1"/>
      <c r="O332" s="1"/>
    </row>
    <row r="333" spans="1:15" ht="12.75" customHeight="1">
      <c r="A333" s="30">
        <v>323</v>
      </c>
      <c r="B333" s="375" t="s">
        <v>164</v>
      </c>
      <c r="C333" s="346">
        <v>310.35000000000002</v>
      </c>
      <c r="D333" s="347">
        <v>309.26666666666665</v>
      </c>
      <c r="E333" s="347">
        <v>301.0333333333333</v>
      </c>
      <c r="F333" s="347">
        <v>291.71666666666664</v>
      </c>
      <c r="G333" s="347">
        <v>283.48333333333329</v>
      </c>
      <c r="H333" s="347">
        <v>318.58333333333331</v>
      </c>
      <c r="I333" s="347">
        <v>326.81666666666666</v>
      </c>
      <c r="J333" s="347">
        <v>336.13333333333333</v>
      </c>
      <c r="K333" s="346">
        <v>317.5</v>
      </c>
      <c r="L333" s="346">
        <v>299.95</v>
      </c>
      <c r="M333" s="346">
        <v>13.923690000000001</v>
      </c>
      <c r="N333" s="1"/>
      <c r="O333" s="1"/>
    </row>
    <row r="334" spans="1:15" ht="12.75" customHeight="1">
      <c r="A334" s="30">
        <v>324</v>
      </c>
      <c r="B334" s="375" t="s">
        <v>269</v>
      </c>
      <c r="C334" s="346">
        <v>763.65</v>
      </c>
      <c r="D334" s="347">
        <v>774.85</v>
      </c>
      <c r="E334" s="347">
        <v>740.7</v>
      </c>
      <c r="F334" s="347">
        <v>717.75</v>
      </c>
      <c r="G334" s="347">
        <v>683.6</v>
      </c>
      <c r="H334" s="347">
        <v>797.80000000000007</v>
      </c>
      <c r="I334" s="347">
        <v>831.94999999999993</v>
      </c>
      <c r="J334" s="347">
        <v>854.90000000000009</v>
      </c>
      <c r="K334" s="346">
        <v>809</v>
      </c>
      <c r="L334" s="346">
        <v>751.9</v>
      </c>
      <c r="M334" s="346">
        <v>5.6704600000000003</v>
      </c>
      <c r="N334" s="1"/>
      <c r="O334" s="1"/>
    </row>
    <row r="335" spans="1:15" ht="12.75" customHeight="1">
      <c r="A335" s="30">
        <v>325</v>
      </c>
      <c r="B335" s="375" t="s">
        <v>165</v>
      </c>
      <c r="C335" s="346">
        <v>112.05</v>
      </c>
      <c r="D335" s="347">
        <v>113.61666666666667</v>
      </c>
      <c r="E335" s="347">
        <v>108.93333333333335</v>
      </c>
      <c r="F335" s="347">
        <v>105.81666666666668</v>
      </c>
      <c r="G335" s="347">
        <v>101.13333333333335</v>
      </c>
      <c r="H335" s="347">
        <v>116.73333333333335</v>
      </c>
      <c r="I335" s="347">
        <v>121.41666666666669</v>
      </c>
      <c r="J335" s="347">
        <v>124.53333333333335</v>
      </c>
      <c r="K335" s="346">
        <v>118.3</v>
      </c>
      <c r="L335" s="346">
        <v>110.5</v>
      </c>
      <c r="M335" s="346">
        <v>511.06078000000002</v>
      </c>
      <c r="N335" s="1"/>
      <c r="O335" s="1"/>
    </row>
    <row r="336" spans="1:15" ht="12.75" customHeight="1">
      <c r="A336" s="30">
        <v>326</v>
      </c>
      <c r="B336" s="375" t="s">
        <v>166</v>
      </c>
      <c r="C336" s="346">
        <v>4280.3500000000004</v>
      </c>
      <c r="D336" s="347">
        <v>4293.3666666666668</v>
      </c>
      <c r="E336" s="347">
        <v>4227.1333333333332</v>
      </c>
      <c r="F336" s="347">
        <v>4173.9166666666661</v>
      </c>
      <c r="G336" s="347">
        <v>4107.6833333333325</v>
      </c>
      <c r="H336" s="347">
        <v>4346.5833333333339</v>
      </c>
      <c r="I336" s="347">
        <v>4412.8166666666675</v>
      </c>
      <c r="J336" s="347">
        <v>4466.0333333333347</v>
      </c>
      <c r="K336" s="346">
        <v>4359.6000000000004</v>
      </c>
      <c r="L336" s="346">
        <v>4240.1499999999996</v>
      </c>
      <c r="M336" s="346">
        <v>6.7879699999999996</v>
      </c>
      <c r="N336" s="1"/>
      <c r="O336" s="1"/>
    </row>
    <row r="337" spans="1:15" ht="12.75" customHeight="1">
      <c r="A337" s="30">
        <v>327</v>
      </c>
      <c r="B337" s="375" t="s">
        <v>167</v>
      </c>
      <c r="C337" s="346">
        <v>3679.3</v>
      </c>
      <c r="D337" s="347">
        <v>3700.9</v>
      </c>
      <c r="E337" s="347">
        <v>3609.9</v>
      </c>
      <c r="F337" s="347">
        <v>3540.5</v>
      </c>
      <c r="G337" s="347">
        <v>3449.5</v>
      </c>
      <c r="H337" s="347">
        <v>3770.3</v>
      </c>
      <c r="I337" s="347">
        <v>3861.3</v>
      </c>
      <c r="J337" s="347">
        <v>3930.7000000000003</v>
      </c>
      <c r="K337" s="346">
        <v>3791.9</v>
      </c>
      <c r="L337" s="346">
        <v>3631.5</v>
      </c>
      <c r="M337" s="346">
        <v>2.2392400000000001</v>
      </c>
      <c r="N337" s="1"/>
      <c r="O337" s="1"/>
    </row>
    <row r="338" spans="1:15" ht="12.75" customHeight="1">
      <c r="A338" s="30">
        <v>328</v>
      </c>
      <c r="B338" s="375" t="s">
        <v>845</v>
      </c>
      <c r="C338" s="346">
        <v>1692.2</v>
      </c>
      <c r="D338" s="347">
        <v>1738.6666666666667</v>
      </c>
      <c r="E338" s="347">
        <v>1631.5333333333335</v>
      </c>
      <c r="F338" s="347">
        <v>1570.8666666666668</v>
      </c>
      <c r="G338" s="347">
        <v>1463.7333333333336</v>
      </c>
      <c r="H338" s="347">
        <v>1799.3333333333335</v>
      </c>
      <c r="I338" s="347">
        <v>1906.4666666666667</v>
      </c>
      <c r="J338" s="347">
        <v>1967.1333333333334</v>
      </c>
      <c r="K338" s="346">
        <v>1845.8</v>
      </c>
      <c r="L338" s="346">
        <v>1678</v>
      </c>
      <c r="M338" s="346">
        <v>1.3359000000000001</v>
      </c>
      <c r="N338" s="1"/>
      <c r="O338" s="1"/>
    </row>
    <row r="339" spans="1:15" ht="12.75" customHeight="1">
      <c r="A339" s="30">
        <v>329</v>
      </c>
      <c r="B339" s="375" t="s">
        <v>457</v>
      </c>
      <c r="C339" s="346">
        <v>34.450000000000003</v>
      </c>
      <c r="D339" s="347">
        <v>35.6</v>
      </c>
      <c r="E339" s="347">
        <v>33</v>
      </c>
      <c r="F339" s="347">
        <v>31.549999999999997</v>
      </c>
      <c r="G339" s="347">
        <v>28.949999999999996</v>
      </c>
      <c r="H339" s="347">
        <v>37.050000000000004</v>
      </c>
      <c r="I339" s="347">
        <v>39.650000000000013</v>
      </c>
      <c r="J339" s="347">
        <v>41.100000000000009</v>
      </c>
      <c r="K339" s="346">
        <v>38.200000000000003</v>
      </c>
      <c r="L339" s="346">
        <v>34.15</v>
      </c>
      <c r="M339" s="346">
        <v>134.86612</v>
      </c>
      <c r="N339" s="1"/>
      <c r="O339" s="1"/>
    </row>
    <row r="340" spans="1:15" ht="12.75" customHeight="1">
      <c r="A340" s="30">
        <v>330</v>
      </c>
      <c r="B340" s="375" t="s">
        <v>458</v>
      </c>
      <c r="C340" s="346">
        <v>56.15</v>
      </c>
      <c r="D340" s="347">
        <v>57.25</v>
      </c>
      <c r="E340" s="347">
        <v>54.65</v>
      </c>
      <c r="F340" s="347">
        <v>53.15</v>
      </c>
      <c r="G340" s="347">
        <v>50.55</v>
      </c>
      <c r="H340" s="347">
        <v>58.75</v>
      </c>
      <c r="I340" s="347">
        <v>61.349999999999994</v>
      </c>
      <c r="J340" s="347">
        <v>62.85</v>
      </c>
      <c r="K340" s="346">
        <v>59.85</v>
      </c>
      <c r="L340" s="346">
        <v>55.75</v>
      </c>
      <c r="M340" s="346">
        <v>58.654040000000002</v>
      </c>
      <c r="N340" s="1"/>
      <c r="O340" s="1"/>
    </row>
    <row r="341" spans="1:15" ht="12.75" customHeight="1">
      <c r="A341" s="30">
        <v>331</v>
      </c>
      <c r="B341" s="375" t="s">
        <v>459</v>
      </c>
      <c r="C341" s="346">
        <v>534.20000000000005</v>
      </c>
      <c r="D341" s="347">
        <v>535.75</v>
      </c>
      <c r="E341" s="347">
        <v>526.45000000000005</v>
      </c>
      <c r="F341" s="347">
        <v>518.70000000000005</v>
      </c>
      <c r="G341" s="347">
        <v>509.40000000000009</v>
      </c>
      <c r="H341" s="347">
        <v>543.5</v>
      </c>
      <c r="I341" s="347">
        <v>552.79999999999995</v>
      </c>
      <c r="J341" s="347">
        <v>560.54999999999995</v>
      </c>
      <c r="K341" s="346">
        <v>545.04999999999995</v>
      </c>
      <c r="L341" s="346">
        <v>528</v>
      </c>
      <c r="M341" s="346">
        <v>0.49513000000000001</v>
      </c>
      <c r="N341" s="1"/>
      <c r="O341" s="1"/>
    </row>
    <row r="342" spans="1:15" ht="12.75" customHeight="1">
      <c r="A342" s="30">
        <v>332</v>
      </c>
      <c r="B342" s="375" t="s">
        <v>168</v>
      </c>
      <c r="C342" s="346">
        <v>17744.75</v>
      </c>
      <c r="D342" s="347">
        <v>17757.816666666666</v>
      </c>
      <c r="E342" s="347">
        <v>17546.933333333331</v>
      </c>
      <c r="F342" s="347">
        <v>17349.116666666665</v>
      </c>
      <c r="G342" s="347">
        <v>17138.23333333333</v>
      </c>
      <c r="H342" s="347">
        <v>17955.633333333331</v>
      </c>
      <c r="I342" s="347">
        <v>18166.516666666663</v>
      </c>
      <c r="J342" s="347">
        <v>18364.333333333332</v>
      </c>
      <c r="K342" s="346">
        <v>17968.7</v>
      </c>
      <c r="L342" s="346">
        <v>17560</v>
      </c>
      <c r="M342" s="346">
        <v>1.1210500000000001</v>
      </c>
      <c r="N342" s="1"/>
      <c r="O342" s="1"/>
    </row>
    <row r="343" spans="1:15" ht="12.75" customHeight="1">
      <c r="A343" s="30">
        <v>333</v>
      </c>
      <c r="B343" s="375" t="s">
        <v>465</v>
      </c>
      <c r="C343" s="346">
        <v>74.75</v>
      </c>
      <c r="D343" s="347">
        <v>75.36666666666666</v>
      </c>
      <c r="E343" s="347">
        <v>74.133333333333326</v>
      </c>
      <c r="F343" s="347">
        <v>73.516666666666666</v>
      </c>
      <c r="G343" s="347">
        <v>72.283333333333331</v>
      </c>
      <c r="H343" s="347">
        <v>75.98333333333332</v>
      </c>
      <c r="I343" s="347">
        <v>77.21666666666664</v>
      </c>
      <c r="J343" s="347">
        <v>77.833333333333314</v>
      </c>
      <c r="K343" s="346">
        <v>76.599999999999994</v>
      </c>
      <c r="L343" s="346">
        <v>74.75</v>
      </c>
      <c r="M343" s="346">
        <v>4.72173</v>
      </c>
      <c r="N343" s="1"/>
      <c r="O343" s="1"/>
    </row>
    <row r="344" spans="1:15" ht="12.75" customHeight="1">
      <c r="A344" s="30">
        <v>334</v>
      </c>
      <c r="B344" s="375" t="s">
        <v>464</v>
      </c>
      <c r="C344" s="346">
        <v>41.6</v>
      </c>
      <c r="D344" s="347">
        <v>42.866666666666674</v>
      </c>
      <c r="E344" s="347">
        <v>39.783333333333346</v>
      </c>
      <c r="F344" s="347">
        <v>37.966666666666669</v>
      </c>
      <c r="G344" s="347">
        <v>34.88333333333334</v>
      </c>
      <c r="H344" s="347">
        <v>44.683333333333351</v>
      </c>
      <c r="I344" s="347">
        <v>47.76666666666668</v>
      </c>
      <c r="J344" s="347">
        <v>49.583333333333357</v>
      </c>
      <c r="K344" s="346">
        <v>45.95</v>
      </c>
      <c r="L344" s="346">
        <v>41.05</v>
      </c>
      <c r="M344" s="346">
        <v>7.6694100000000001</v>
      </c>
      <c r="N344" s="1"/>
      <c r="O344" s="1"/>
    </row>
    <row r="345" spans="1:15" ht="12.75" customHeight="1">
      <c r="A345" s="30">
        <v>335</v>
      </c>
      <c r="B345" s="375" t="s">
        <v>463</v>
      </c>
      <c r="C345" s="346">
        <v>631.35</v>
      </c>
      <c r="D345" s="347">
        <v>632.11666666666667</v>
      </c>
      <c r="E345" s="347">
        <v>624.23333333333335</v>
      </c>
      <c r="F345" s="347">
        <v>617.11666666666667</v>
      </c>
      <c r="G345" s="347">
        <v>609.23333333333335</v>
      </c>
      <c r="H345" s="347">
        <v>639.23333333333335</v>
      </c>
      <c r="I345" s="347">
        <v>647.11666666666679</v>
      </c>
      <c r="J345" s="347">
        <v>654.23333333333335</v>
      </c>
      <c r="K345" s="346">
        <v>640</v>
      </c>
      <c r="L345" s="346">
        <v>625</v>
      </c>
      <c r="M345" s="346">
        <v>1.30359</v>
      </c>
      <c r="N345" s="1"/>
      <c r="O345" s="1"/>
    </row>
    <row r="346" spans="1:15" ht="12.75" customHeight="1">
      <c r="A346" s="30">
        <v>336</v>
      </c>
      <c r="B346" s="375" t="s">
        <v>460</v>
      </c>
      <c r="C346" s="346">
        <v>27.25</v>
      </c>
      <c r="D346" s="347">
        <v>27.533333333333331</v>
      </c>
      <c r="E346" s="347">
        <v>26.866666666666664</v>
      </c>
      <c r="F346" s="347">
        <v>26.483333333333331</v>
      </c>
      <c r="G346" s="347">
        <v>25.816666666666663</v>
      </c>
      <c r="H346" s="347">
        <v>27.916666666666664</v>
      </c>
      <c r="I346" s="347">
        <v>28.583333333333336</v>
      </c>
      <c r="J346" s="347">
        <v>28.966666666666665</v>
      </c>
      <c r="K346" s="346">
        <v>28.2</v>
      </c>
      <c r="L346" s="346">
        <v>27.15</v>
      </c>
      <c r="M346" s="346">
        <v>74.074969999999993</v>
      </c>
      <c r="N346" s="1"/>
      <c r="O346" s="1"/>
    </row>
    <row r="347" spans="1:15" ht="12.75" customHeight="1">
      <c r="A347" s="30">
        <v>337</v>
      </c>
      <c r="B347" s="375" t="s">
        <v>536</v>
      </c>
      <c r="C347" s="346">
        <v>113.85</v>
      </c>
      <c r="D347" s="347">
        <v>115.89999999999999</v>
      </c>
      <c r="E347" s="347">
        <v>111.04999999999998</v>
      </c>
      <c r="F347" s="347">
        <v>108.24999999999999</v>
      </c>
      <c r="G347" s="347">
        <v>103.39999999999998</v>
      </c>
      <c r="H347" s="347">
        <v>118.69999999999999</v>
      </c>
      <c r="I347" s="347">
        <v>123.54999999999998</v>
      </c>
      <c r="J347" s="347">
        <v>126.35</v>
      </c>
      <c r="K347" s="346">
        <v>120.75</v>
      </c>
      <c r="L347" s="346">
        <v>113.1</v>
      </c>
      <c r="M347" s="346">
        <v>2.6814399999999998</v>
      </c>
      <c r="N347" s="1"/>
      <c r="O347" s="1"/>
    </row>
    <row r="348" spans="1:15" ht="12.75" customHeight="1">
      <c r="A348" s="30">
        <v>338</v>
      </c>
      <c r="B348" s="375" t="s">
        <v>466</v>
      </c>
      <c r="C348" s="346">
        <v>2101.1</v>
      </c>
      <c r="D348" s="347">
        <v>2093.7000000000003</v>
      </c>
      <c r="E348" s="347">
        <v>2057.4000000000005</v>
      </c>
      <c r="F348" s="347">
        <v>2013.7000000000003</v>
      </c>
      <c r="G348" s="347">
        <v>1977.4000000000005</v>
      </c>
      <c r="H348" s="347">
        <v>2137.4000000000005</v>
      </c>
      <c r="I348" s="347">
        <v>2173.7000000000007</v>
      </c>
      <c r="J348" s="347">
        <v>2217.4000000000005</v>
      </c>
      <c r="K348" s="346">
        <v>2130</v>
      </c>
      <c r="L348" s="346">
        <v>2050</v>
      </c>
      <c r="M348" s="346">
        <v>5.9279999999999999E-2</v>
      </c>
      <c r="N348" s="1"/>
      <c r="O348" s="1"/>
    </row>
    <row r="349" spans="1:15" ht="12.75" customHeight="1">
      <c r="A349" s="30">
        <v>339</v>
      </c>
      <c r="B349" s="375" t="s">
        <v>461</v>
      </c>
      <c r="C349" s="346">
        <v>56.5</v>
      </c>
      <c r="D349" s="347">
        <v>57.433333333333337</v>
      </c>
      <c r="E349" s="347">
        <v>55.066666666666677</v>
      </c>
      <c r="F349" s="347">
        <v>53.63333333333334</v>
      </c>
      <c r="G349" s="347">
        <v>51.26666666666668</v>
      </c>
      <c r="H349" s="347">
        <v>58.866666666666674</v>
      </c>
      <c r="I349" s="347">
        <v>61.233333333333334</v>
      </c>
      <c r="J349" s="347">
        <v>62.666666666666671</v>
      </c>
      <c r="K349" s="346">
        <v>59.8</v>
      </c>
      <c r="L349" s="346">
        <v>56</v>
      </c>
      <c r="M349" s="346">
        <v>32.885939999999998</v>
      </c>
      <c r="N349" s="1"/>
      <c r="O349" s="1"/>
    </row>
    <row r="350" spans="1:15" ht="12.75" customHeight="1">
      <c r="A350" s="30">
        <v>340</v>
      </c>
      <c r="B350" s="375" t="s">
        <v>169</v>
      </c>
      <c r="C350" s="346">
        <v>134.44999999999999</v>
      </c>
      <c r="D350" s="347">
        <v>136.25</v>
      </c>
      <c r="E350" s="347">
        <v>132</v>
      </c>
      <c r="F350" s="347">
        <v>129.55000000000001</v>
      </c>
      <c r="G350" s="347">
        <v>125.30000000000001</v>
      </c>
      <c r="H350" s="347">
        <v>138.69999999999999</v>
      </c>
      <c r="I350" s="347">
        <v>142.94999999999999</v>
      </c>
      <c r="J350" s="347">
        <v>145.39999999999998</v>
      </c>
      <c r="K350" s="346">
        <v>140.5</v>
      </c>
      <c r="L350" s="346">
        <v>133.80000000000001</v>
      </c>
      <c r="M350" s="346">
        <v>122.59007</v>
      </c>
      <c r="N350" s="1"/>
      <c r="O350" s="1"/>
    </row>
    <row r="351" spans="1:15" ht="12.75" customHeight="1">
      <c r="A351" s="30">
        <v>341</v>
      </c>
      <c r="B351" s="375" t="s">
        <v>462</v>
      </c>
      <c r="C351" s="346">
        <v>195.35</v>
      </c>
      <c r="D351" s="347">
        <v>195.94999999999996</v>
      </c>
      <c r="E351" s="347">
        <v>190.09999999999991</v>
      </c>
      <c r="F351" s="347">
        <v>184.84999999999994</v>
      </c>
      <c r="G351" s="347">
        <v>178.99999999999989</v>
      </c>
      <c r="H351" s="347">
        <v>201.19999999999993</v>
      </c>
      <c r="I351" s="347">
        <v>207.05</v>
      </c>
      <c r="J351" s="347">
        <v>212.29999999999995</v>
      </c>
      <c r="K351" s="346">
        <v>201.8</v>
      </c>
      <c r="L351" s="346">
        <v>190.7</v>
      </c>
      <c r="M351" s="346">
        <v>13.014250000000001</v>
      </c>
      <c r="N351" s="1"/>
      <c r="O351" s="1"/>
    </row>
    <row r="352" spans="1:15" ht="12.75" customHeight="1">
      <c r="A352" s="30">
        <v>342</v>
      </c>
      <c r="B352" s="375" t="s">
        <v>171</v>
      </c>
      <c r="C352" s="346">
        <v>124.4</v>
      </c>
      <c r="D352" s="347">
        <v>125.68333333333334</v>
      </c>
      <c r="E352" s="347">
        <v>122.36666666666667</v>
      </c>
      <c r="F352" s="347">
        <v>120.33333333333334</v>
      </c>
      <c r="G352" s="347">
        <v>117.01666666666668</v>
      </c>
      <c r="H352" s="347">
        <v>127.71666666666667</v>
      </c>
      <c r="I352" s="347">
        <v>131.03333333333333</v>
      </c>
      <c r="J352" s="347">
        <v>133.06666666666666</v>
      </c>
      <c r="K352" s="346">
        <v>129</v>
      </c>
      <c r="L352" s="346">
        <v>123.65</v>
      </c>
      <c r="M352" s="346">
        <v>180.45778999999999</v>
      </c>
      <c r="N352" s="1"/>
      <c r="O352" s="1"/>
    </row>
    <row r="353" spans="1:15" ht="12.75" customHeight="1">
      <c r="A353" s="30">
        <v>343</v>
      </c>
      <c r="B353" s="375" t="s">
        <v>270</v>
      </c>
      <c r="C353" s="346">
        <v>858.55</v>
      </c>
      <c r="D353" s="347">
        <v>871.6</v>
      </c>
      <c r="E353" s="347">
        <v>828.45</v>
      </c>
      <c r="F353" s="347">
        <v>798.35</v>
      </c>
      <c r="G353" s="347">
        <v>755.2</v>
      </c>
      <c r="H353" s="347">
        <v>901.7</v>
      </c>
      <c r="I353" s="347">
        <v>944.84999999999991</v>
      </c>
      <c r="J353" s="347">
        <v>974.95</v>
      </c>
      <c r="K353" s="346">
        <v>914.75</v>
      </c>
      <c r="L353" s="346">
        <v>841.5</v>
      </c>
      <c r="M353" s="346">
        <v>11.240769999999999</v>
      </c>
      <c r="N353" s="1"/>
      <c r="O353" s="1"/>
    </row>
    <row r="354" spans="1:15" ht="12.75" customHeight="1">
      <c r="A354" s="30">
        <v>344</v>
      </c>
      <c r="B354" s="375" t="s">
        <v>467</v>
      </c>
      <c r="C354" s="346">
        <v>3329.6</v>
      </c>
      <c r="D354" s="347">
        <v>3358.5333333333333</v>
      </c>
      <c r="E354" s="347">
        <v>3277.0666666666666</v>
      </c>
      <c r="F354" s="347">
        <v>3224.5333333333333</v>
      </c>
      <c r="G354" s="347">
        <v>3143.0666666666666</v>
      </c>
      <c r="H354" s="347">
        <v>3411.0666666666666</v>
      </c>
      <c r="I354" s="347">
        <v>3492.5333333333328</v>
      </c>
      <c r="J354" s="347">
        <v>3545.0666666666666</v>
      </c>
      <c r="K354" s="346">
        <v>3440</v>
      </c>
      <c r="L354" s="346">
        <v>3306</v>
      </c>
      <c r="M354" s="346">
        <v>1.1143400000000001</v>
      </c>
      <c r="N354" s="1"/>
      <c r="O354" s="1"/>
    </row>
    <row r="355" spans="1:15" ht="12.75" customHeight="1">
      <c r="A355" s="30">
        <v>345</v>
      </c>
      <c r="B355" s="375" t="s">
        <v>271</v>
      </c>
      <c r="C355" s="346">
        <v>218.75</v>
      </c>
      <c r="D355" s="347">
        <v>220.18333333333331</v>
      </c>
      <c r="E355" s="347">
        <v>213.96666666666661</v>
      </c>
      <c r="F355" s="347">
        <v>209.18333333333331</v>
      </c>
      <c r="G355" s="347">
        <v>202.96666666666661</v>
      </c>
      <c r="H355" s="347">
        <v>224.96666666666661</v>
      </c>
      <c r="I355" s="347">
        <v>231.18333333333331</v>
      </c>
      <c r="J355" s="347">
        <v>235.96666666666661</v>
      </c>
      <c r="K355" s="346">
        <v>226.4</v>
      </c>
      <c r="L355" s="346">
        <v>215.4</v>
      </c>
      <c r="M355" s="346">
        <v>36.051299999999998</v>
      </c>
      <c r="N355" s="1"/>
      <c r="O355" s="1"/>
    </row>
    <row r="356" spans="1:15" ht="12.75" customHeight="1">
      <c r="A356" s="30">
        <v>346</v>
      </c>
      <c r="B356" s="375" t="s">
        <v>172</v>
      </c>
      <c r="C356" s="346">
        <v>156.65</v>
      </c>
      <c r="D356" s="347">
        <v>158.35</v>
      </c>
      <c r="E356" s="347">
        <v>154.29999999999998</v>
      </c>
      <c r="F356" s="347">
        <v>151.94999999999999</v>
      </c>
      <c r="G356" s="347">
        <v>147.89999999999998</v>
      </c>
      <c r="H356" s="347">
        <v>160.69999999999999</v>
      </c>
      <c r="I356" s="347">
        <v>164.75</v>
      </c>
      <c r="J356" s="347">
        <v>167.1</v>
      </c>
      <c r="K356" s="346">
        <v>162.4</v>
      </c>
      <c r="L356" s="346">
        <v>156</v>
      </c>
      <c r="M356" s="346">
        <v>287.66189000000003</v>
      </c>
      <c r="N356" s="1"/>
      <c r="O356" s="1"/>
    </row>
    <row r="357" spans="1:15" ht="12.75" customHeight="1">
      <c r="A357" s="30">
        <v>347</v>
      </c>
      <c r="B357" s="375" t="s">
        <v>468</v>
      </c>
      <c r="C357" s="346">
        <v>326.45</v>
      </c>
      <c r="D357" s="347">
        <v>323.45</v>
      </c>
      <c r="E357" s="347">
        <v>317.09999999999997</v>
      </c>
      <c r="F357" s="347">
        <v>307.75</v>
      </c>
      <c r="G357" s="347">
        <v>301.39999999999998</v>
      </c>
      <c r="H357" s="347">
        <v>332.79999999999995</v>
      </c>
      <c r="I357" s="347">
        <v>339.15</v>
      </c>
      <c r="J357" s="347">
        <v>348.49999999999994</v>
      </c>
      <c r="K357" s="346">
        <v>329.8</v>
      </c>
      <c r="L357" s="346">
        <v>314.10000000000002</v>
      </c>
      <c r="M357" s="346">
        <v>3.42062</v>
      </c>
      <c r="N357" s="1"/>
      <c r="O357" s="1"/>
    </row>
    <row r="358" spans="1:15" ht="12.75" customHeight="1">
      <c r="A358" s="30">
        <v>348</v>
      </c>
      <c r="B358" s="375" t="s">
        <v>173</v>
      </c>
      <c r="C358" s="346">
        <v>40196.699999999997</v>
      </c>
      <c r="D358" s="347">
        <v>40311.716666666667</v>
      </c>
      <c r="E358" s="347">
        <v>39639.983333333337</v>
      </c>
      <c r="F358" s="347">
        <v>39083.26666666667</v>
      </c>
      <c r="G358" s="347">
        <v>38411.53333333334</v>
      </c>
      <c r="H358" s="347">
        <v>40868.433333333334</v>
      </c>
      <c r="I358" s="347">
        <v>41540.166666666657</v>
      </c>
      <c r="J358" s="347">
        <v>42096.883333333331</v>
      </c>
      <c r="K358" s="346">
        <v>40983.449999999997</v>
      </c>
      <c r="L358" s="346">
        <v>39755</v>
      </c>
      <c r="M358" s="346">
        <v>0.29126000000000002</v>
      </c>
      <c r="N358" s="1"/>
      <c r="O358" s="1"/>
    </row>
    <row r="359" spans="1:15" ht="12.75" customHeight="1">
      <c r="A359" s="30">
        <v>349</v>
      </c>
      <c r="B359" s="375" t="s">
        <v>174</v>
      </c>
      <c r="C359" s="346">
        <v>1948.75</v>
      </c>
      <c r="D359" s="347">
        <v>1979.5833333333333</v>
      </c>
      <c r="E359" s="347">
        <v>1901.1666666666665</v>
      </c>
      <c r="F359" s="347">
        <v>1853.5833333333333</v>
      </c>
      <c r="G359" s="347">
        <v>1775.1666666666665</v>
      </c>
      <c r="H359" s="347">
        <v>2027.1666666666665</v>
      </c>
      <c r="I359" s="347">
        <v>2105.583333333333</v>
      </c>
      <c r="J359" s="347">
        <v>2153.1666666666665</v>
      </c>
      <c r="K359" s="346">
        <v>2058</v>
      </c>
      <c r="L359" s="346">
        <v>1932</v>
      </c>
      <c r="M359" s="346">
        <v>10.01671</v>
      </c>
      <c r="N359" s="1"/>
      <c r="O359" s="1"/>
    </row>
    <row r="360" spans="1:15" ht="12.75" customHeight="1">
      <c r="A360" s="30">
        <v>350</v>
      </c>
      <c r="B360" s="375" t="s">
        <v>472</v>
      </c>
      <c r="C360" s="346">
        <v>3776.1</v>
      </c>
      <c r="D360" s="347">
        <v>3808.6166666666668</v>
      </c>
      <c r="E360" s="347">
        <v>3698.6333333333337</v>
      </c>
      <c r="F360" s="347">
        <v>3621.166666666667</v>
      </c>
      <c r="G360" s="347">
        <v>3511.1833333333338</v>
      </c>
      <c r="H360" s="347">
        <v>3886.0833333333335</v>
      </c>
      <c r="I360" s="347">
        <v>3996.0666666666671</v>
      </c>
      <c r="J360" s="347">
        <v>4073.5333333333333</v>
      </c>
      <c r="K360" s="346">
        <v>3918.6</v>
      </c>
      <c r="L360" s="346">
        <v>3731.15</v>
      </c>
      <c r="M360" s="346">
        <v>4.4996700000000001</v>
      </c>
      <c r="N360" s="1"/>
      <c r="O360" s="1"/>
    </row>
    <row r="361" spans="1:15" ht="12.75" customHeight="1">
      <c r="A361" s="30">
        <v>351</v>
      </c>
      <c r="B361" s="375" t="s">
        <v>175</v>
      </c>
      <c r="C361" s="346">
        <v>190.95</v>
      </c>
      <c r="D361" s="347">
        <v>194.73333333333335</v>
      </c>
      <c r="E361" s="347">
        <v>186.4666666666667</v>
      </c>
      <c r="F361" s="347">
        <v>181.98333333333335</v>
      </c>
      <c r="G361" s="347">
        <v>173.7166666666667</v>
      </c>
      <c r="H361" s="347">
        <v>199.2166666666667</v>
      </c>
      <c r="I361" s="347">
        <v>207.48333333333335</v>
      </c>
      <c r="J361" s="347">
        <v>211.9666666666667</v>
      </c>
      <c r="K361" s="346">
        <v>203</v>
      </c>
      <c r="L361" s="346">
        <v>190.25</v>
      </c>
      <c r="M361" s="346">
        <v>35.184730000000002</v>
      </c>
      <c r="N361" s="1"/>
      <c r="O361" s="1"/>
    </row>
    <row r="362" spans="1:15" ht="12.75" customHeight="1">
      <c r="A362" s="30">
        <v>352</v>
      </c>
      <c r="B362" s="375" t="s">
        <v>176</v>
      </c>
      <c r="C362" s="346">
        <v>111.55</v>
      </c>
      <c r="D362" s="347">
        <v>113.2</v>
      </c>
      <c r="E362" s="347">
        <v>109.45</v>
      </c>
      <c r="F362" s="347">
        <v>107.35</v>
      </c>
      <c r="G362" s="347">
        <v>103.6</v>
      </c>
      <c r="H362" s="347">
        <v>115.30000000000001</v>
      </c>
      <c r="I362" s="347">
        <v>119.05000000000001</v>
      </c>
      <c r="J362" s="347">
        <v>121.15000000000002</v>
      </c>
      <c r="K362" s="346">
        <v>116.95</v>
      </c>
      <c r="L362" s="346">
        <v>111.1</v>
      </c>
      <c r="M362" s="346">
        <v>114.57862</v>
      </c>
      <c r="N362" s="1"/>
      <c r="O362" s="1"/>
    </row>
    <row r="363" spans="1:15" ht="12.75" customHeight="1">
      <c r="A363" s="30">
        <v>353</v>
      </c>
      <c r="B363" s="375" t="s">
        <v>177</v>
      </c>
      <c r="C363" s="346">
        <v>4224.7</v>
      </c>
      <c r="D363" s="347">
        <v>4220.3166666666666</v>
      </c>
      <c r="E363" s="347">
        <v>4184.3833333333332</v>
      </c>
      <c r="F363" s="347">
        <v>4144.0666666666666</v>
      </c>
      <c r="G363" s="347">
        <v>4108.1333333333332</v>
      </c>
      <c r="H363" s="347">
        <v>4260.6333333333332</v>
      </c>
      <c r="I363" s="347">
        <v>4296.5666666666657</v>
      </c>
      <c r="J363" s="347">
        <v>4336.8833333333332</v>
      </c>
      <c r="K363" s="346">
        <v>4256.25</v>
      </c>
      <c r="L363" s="346">
        <v>4180</v>
      </c>
      <c r="M363" s="346">
        <v>0.62741000000000002</v>
      </c>
      <c r="N363" s="1"/>
      <c r="O363" s="1"/>
    </row>
    <row r="364" spans="1:15" ht="12.75" customHeight="1">
      <c r="A364" s="30">
        <v>354</v>
      </c>
      <c r="B364" s="375" t="s">
        <v>274</v>
      </c>
      <c r="C364" s="346">
        <v>15013.75</v>
      </c>
      <c r="D364" s="347">
        <v>15047.25</v>
      </c>
      <c r="E364" s="347">
        <v>14786.55</v>
      </c>
      <c r="F364" s="347">
        <v>14559.349999999999</v>
      </c>
      <c r="G364" s="347">
        <v>14298.649999999998</v>
      </c>
      <c r="H364" s="347">
        <v>15274.45</v>
      </c>
      <c r="I364" s="347">
        <v>15535.150000000001</v>
      </c>
      <c r="J364" s="347">
        <v>15762.350000000002</v>
      </c>
      <c r="K364" s="346">
        <v>15307.95</v>
      </c>
      <c r="L364" s="346">
        <v>14820.05</v>
      </c>
      <c r="M364" s="346">
        <v>0.25395000000000001</v>
      </c>
      <c r="N364" s="1"/>
      <c r="O364" s="1"/>
    </row>
    <row r="365" spans="1:15" ht="12.75" customHeight="1">
      <c r="A365" s="30">
        <v>355</v>
      </c>
      <c r="B365" s="375" t="s">
        <v>479</v>
      </c>
      <c r="C365" s="346">
        <v>4542.95</v>
      </c>
      <c r="D365" s="347">
        <v>4539.9000000000005</v>
      </c>
      <c r="E365" s="347">
        <v>4493.0500000000011</v>
      </c>
      <c r="F365" s="347">
        <v>4443.1500000000005</v>
      </c>
      <c r="G365" s="347">
        <v>4396.3000000000011</v>
      </c>
      <c r="H365" s="347">
        <v>4589.8000000000011</v>
      </c>
      <c r="I365" s="347">
        <v>4636.6500000000015</v>
      </c>
      <c r="J365" s="347">
        <v>4686.5500000000011</v>
      </c>
      <c r="K365" s="346">
        <v>4586.75</v>
      </c>
      <c r="L365" s="346">
        <v>4490</v>
      </c>
      <c r="M365" s="346">
        <v>0.11472</v>
      </c>
      <c r="N365" s="1"/>
      <c r="O365" s="1"/>
    </row>
    <row r="366" spans="1:15" ht="12.75" customHeight="1">
      <c r="A366" s="30">
        <v>356</v>
      </c>
      <c r="B366" s="375" t="s">
        <v>474</v>
      </c>
      <c r="C366" s="346">
        <v>947.85</v>
      </c>
      <c r="D366" s="347">
        <v>934.65</v>
      </c>
      <c r="E366" s="347">
        <v>904.3</v>
      </c>
      <c r="F366" s="347">
        <v>860.75</v>
      </c>
      <c r="G366" s="347">
        <v>830.4</v>
      </c>
      <c r="H366" s="347">
        <v>978.19999999999993</v>
      </c>
      <c r="I366" s="347">
        <v>1008.5500000000001</v>
      </c>
      <c r="J366" s="347">
        <v>1052.0999999999999</v>
      </c>
      <c r="K366" s="346">
        <v>965</v>
      </c>
      <c r="L366" s="346">
        <v>891.1</v>
      </c>
      <c r="M366" s="346">
        <v>2.8893499999999999</v>
      </c>
      <c r="N366" s="1"/>
      <c r="O366" s="1"/>
    </row>
    <row r="367" spans="1:15" ht="12.75" customHeight="1">
      <c r="A367" s="30">
        <v>357</v>
      </c>
      <c r="B367" s="375" t="s">
        <v>178</v>
      </c>
      <c r="C367" s="346">
        <v>2310.75</v>
      </c>
      <c r="D367" s="347">
        <v>2327.5833333333335</v>
      </c>
      <c r="E367" s="347">
        <v>2274.166666666667</v>
      </c>
      <c r="F367" s="347">
        <v>2237.5833333333335</v>
      </c>
      <c r="G367" s="347">
        <v>2184.166666666667</v>
      </c>
      <c r="H367" s="347">
        <v>2364.166666666667</v>
      </c>
      <c r="I367" s="347">
        <v>2417.5833333333339</v>
      </c>
      <c r="J367" s="347">
        <v>2454.166666666667</v>
      </c>
      <c r="K367" s="346">
        <v>2381</v>
      </c>
      <c r="L367" s="346">
        <v>2291</v>
      </c>
      <c r="M367" s="346">
        <v>7.9591099999999999</v>
      </c>
      <c r="N367" s="1"/>
      <c r="O367" s="1"/>
    </row>
    <row r="368" spans="1:15" ht="12.75" customHeight="1">
      <c r="A368" s="30">
        <v>358</v>
      </c>
      <c r="B368" s="375" t="s">
        <v>179</v>
      </c>
      <c r="C368" s="346">
        <v>2391.25</v>
      </c>
      <c r="D368" s="347">
        <v>2418.4166666666665</v>
      </c>
      <c r="E368" s="347">
        <v>2348.8833333333332</v>
      </c>
      <c r="F368" s="347">
        <v>2306.5166666666669</v>
      </c>
      <c r="G368" s="347">
        <v>2236.9833333333336</v>
      </c>
      <c r="H368" s="347">
        <v>2460.7833333333328</v>
      </c>
      <c r="I368" s="347">
        <v>2530.3166666666666</v>
      </c>
      <c r="J368" s="347">
        <v>2572.6833333333325</v>
      </c>
      <c r="K368" s="346">
        <v>2487.9499999999998</v>
      </c>
      <c r="L368" s="346">
        <v>2376.0500000000002</v>
      </c>
      <c r="M368" s="346">
        <v>2.7764000000000002</v>
      </c>
      <c r="N368" s="1"/>
      <c r="O368" s="1"/>
    </row>
    <row r="369" spans="1:15" ht="12.75" customHeight="1">
      <c r="A369" s="30">
        <v>359</v>
      </c>
      <c r="B369" s="375" t="s">
        <v>180</v>
      </c>
      <c r="C369" s="346">
        <v>32</v>
      </c>
      <c r="D369" s="347">
        <v>33.383333333333333</v>
      </c>
      <c r="E369" s="347">
        <v>30.366666666666667</v>
      </c>
      <c r="F369" s="347">
        <v>28.733333333333334</v>
      </c>
      <c r="G369" s="347">
        <v>25.716666666666669</v>
      </c>
      <c r="H369" s="347">
        <v>35.016666666666666</v>
      </c>
      <c r="I369" s="347">
        <v>38.033333333333331</v>
      </c>
      <c r="J369" s="347">
        <v>39.666666666666664</v>
      </c>
      <c r="K369" s="346">
        <v>36.4</v>
      </c>
      <c r="L369" s="346">
        <v>31.75</v>
      </c>
      <c r="M369" s="346">
        <v>1899.80575</v>
      </c>
      <c r="N369" s="1"/>
      <c r="O369" s="1"/>
    </row>
    <row r="370" spans="1:15" ht="12.75" customHeight="1">
      <c r="A370" s="30">
        <v>360</v>
      </c>
      <c r="B370" s="375" t="s">
        <v>470</v>
      </c>
      <c r="C370" s="346">
        <v>382.95</v>
      </c>
      <c r="D370" s="347">
        <v>384.26666666666665</v>
      </c>
      <c r="E370" s="347">
        <v>376.88333333333333</v>
      </c>
      <c r="F370" s="347">
        <v>370.81666666666666</v>
      </c>
      <c r="G370" s="347">
        <v>363.43333333333334</v>
      </c>
      <c r="H370" s="347">
        <v>390.33333333333331</v>
      </c>
      <c r="I370" s="347">
        <v>397.71666666666664</v>
      </c>
      <c r="J370" s="347">
        <v>403.7833333333333</v>
      </c>
      <c r="K370" s="346">
        <v>391.65</v>
      </c>
      <c r="L370" s="346">
        <v>378.2</v>
      </c>
      <c r="M370" s="346">
        <v>4.4077000000000002</v>
      </c>
      <c r="N370" s="1"/>
      <c r="O370" s="1"/>
    </row>
    <row r="371" spans="1:15" ht="12.75" customHeight="1">
      <c r="A371" s="30">
        <v>361</v>
      </c>
      <c r="B371" s="375" t="s">
        <v>471</v>
      </c>
      <c r="C371" s="346">
        <v>261.95</v>
      </c>
      <c r="D371" s="347">
        <v>260.51666666666665</v>
      </c>
      <c r="E371" s="347">
        <v>251.58333333333331</v>
      </c>
      <c r="F371" s="347">
        <v>241.21666666666667</v>
      </c>
      <c r="G371" s="347">
        <v>232.28333333333333</v>
      </c>
      <c r="H371" s="347">
        <v>270.88333333333333</v>
      </c>
      <c r="I371" s="347">
        <v>279.81666666666672</v>
      </c>
      <c r="J371" s="347">
        <v>290.18333333333328</v>
      </c>
      <c r="K371" s="346">
        <v>269.45</v>
      </c>
      <c r="L371" s="346">
        <v>250.15</v>
      </c>
      <c r="M371" s="346">
        <v>9.9770500000000002</v>
      </c>
      <c r="N371" s="1"/>
      <c r="O371" s="1"/>
    </row>
    <row r="372" spans="1:15" ht="12.75" customHeight="1">
      <c r="A372" s="30">
        <v>362</v>
      </c>
      <c r="B372" s="375" t="s">
        <v>272</v>
      </c>
      <c r="C372" s="346">
        <v>2282.65</v>
      </c>
      <c r="D372" s="347">
        <v>2301.3833333333332</v>
      </c>
      <c r="E372" s="347">
        <v>2243.8666666666663</v>
      </c>
      <c r="F372" s="347">
        <v>2205.083333333333</v>
      </c>
      <c r="G372" s="347">
        <v>2147.5666666666662</v>
      </c>
      <c r="H372" s="347">
        <v>2340.1666666666665</v>
      </c>
      <c r="I372" s="347">
        <v>2397.6833333333329</v>
      </c>
      <c r="J372" s="347">
        <v>2436.4666666666667</v>
      </c>
      <c r="K372" s="346">
        <v>2358.9</v>
      </c>
      <c r="L372" s="346">
        <v>2262.6</v>
      </c>
      <c r="M372" s="346">
        <v>4.1146000000000003</v>
      </c>
      <c r="N372" s="1"/>
      <c r="O372" s="1"/>
    </row>
    <row r="373" spans="1:15" ht="12.75" customHeight="1">
      <c r="A373" s="30">
        <v>363</v>
      </c>
      <c r="B373" s="375" t="s">
        <v>475</v>
      </c>
      <c r="C373" s="346">
        <v>736.6</v>
      </c>
      <c r="D373" s="347">
        <v>734.75</v>
      </c>
      <c r="E373" s="347">
        <v>714.5</v>
      </c>
      <c r="F373" s="347">
        <v>692.4</v>
      </c>
      <c r="G373" s="347">
        <v>672.15</v>
      </c>
      <c r="H373" s="347">
        <v>756.85</v>
      </c>
      <c r="I373" s="347">
        <v>777.1</v>
      </c>
      <c r="J373" s="347">
        <v>799.2</v>
      </c>
      <c r="K373" s="346">
        <v>755</v>
      </c>
      <c r="L373" s="346">
        <v>712.65</v>
      </c>
      <c r="M373" s="346">
        <v>0.68535000000000001</v>
      </c>
      <c r="N373" s="1"/>
      <c r="O373" s="1"/>
    </row>
    <row r="374" spans="1:15" ht="12.75" customHeight="1">
      <c r="A374" s="30">
        <v>364</v>
      </c>
      <c r="B374" s="375" t="s">
        <v>476</v>
      </c>
      <c r="C374" s="346">
        <v>1778.7</v>
      </c>
      <c r="D374" s="347">
        <v>1793.05</v>
      </c>
      <c r="E374" s="347">
        <v>1736.35</v>
      </c>
      <c r="F374" s="347">
        <v>1694</v>
      </c>
      <c r="G374" s="347">
        <v>1637.3</v>
      </c>
      <c r="H374" s="347">
        <v>1835.3999999999999</v>
      </c>
      <c r="I374" s="347">
        <v>1892.1000000000001</v>
      </c>
      <c r="J374" s="347">
        <v>1934.4499999999998</v>
      </c>
      <c r="K374" s="346">
        <v>1849.75</v>
      </c>
      <c r="L374" s="346">
        <v>1750.7</v>
      </c>
      <c r="M374" s="346">
        <v>2.1249699999999998</v>
      </c>
      <c r="N374" s="1"/>
      <c r="O374" s="1"/>
    </row>
    <row r="375" spans="1:15" ht="12.75" customHeight="1">
      <c r="A375" s="30">
        <v>365</v>
      </c>
      <c r="B375" s="375" t="s">
        <v>846</v>
      </c>
      <c r="C375" s="346">
        <v>217.95</v>
      </c>
      <c r="D375" s="347">
        <v>222.44999999999996</v>
      </c>
      <c r="E375" s="347">
        <v>211.69999999999993</v>
      </c>
      <c r="F375" s="347">
        <v>205.44999999999996</v>
      </c>
      <c r="G375" s="347">
        <v>194.69999999999993</v>
      </c>
      <c r="H375" s="347">
        <v>228.69999999999993</v>
      </c>
      <c r="I375" s="347">
        <v>239.45</v>
      </c>
      <c r="J375" s="347">
        <v>245.69999999999993</v>
      </c>
      <c r="K375" s="346">
        <v>233.2</v>
      </c>
      <c r="L375" s="346">
        <v>216.2</v>
      </c>
      <c r="M375" s="346">
        <v>47.110520000000001</v>
      </c>
      <c r="N375" s="1"/>
      <c r="O375" s="1"/>
    </row>
    <row r="376" spans="1:15" ht="12.75" customHeight="1">
      <c r="A376" s="30">
        <v>366</v>
      </c>
      <c r="B376" s="375" t="s">
        <v>181</v>
      </c>
      <c r="C376" s="346">
        <v>191.1</v>
      </c>
      <c r="D376" s="347">
        <v>192.33333333333334</v>
      </c>
      <c r="E376" s="347">
        <v>188.66666666666669</v>
      </c>
      <c r="F376" s="347">
        <v>186.23333333333335</v>
      </c>
      <c r="G376" s="347">
        <v>182.56666666666669</v>
      </c>
      <c r="H376" s="347">
        <v>194.76666666666668</v>
      </c>
      <c r="I376" s="347">
        <v>198.43333333333337</v>
      </c>
      <c r="J376" s="347">
        <v>200.86666666666667</v>
      </c>
      <c r="K376" s="346">
        <v>196</v>
      </c>
      <c r="L376" s="346">
        <v>189.9</v>
      </c>
      <c r="M376" s="346">
        <v>98.587779999999995</v>
      </c>
      <c r="N376" s="1"/>
      <c r="O376" s="1"/>
    </row>
    <row r="377" spans="1:15" ht="12.75" customHeight="1">
      <c r="A377" s="30">
        <v>367</v>
      </c>
      <c r="B377" s="375" t="s">
        <v>291</v>
      </c>
      <c r="C377" s="346">
        <v>3027.95</v>
      </c>
      <c r="D377" s="347">
        <v>3087.2166666666667</v>
      </c>
      <c r="E377" s="347">
        <v>2939.4333333333334</v>
      </c>
      <c r="F377" s="347">
        <v>2850.9166666666665</v>
      </c>
      <c r="G377" s="347">
        <v>2703.1333333333332</v>
      </c>
      <c r="H377" s="347">
        <v>3175.7333333333336</v>
      </c>
      <c r="I377" s="347">
        <v>3323.5166666666673</v>
      </c>
      <c r="J377" s="347">
        <v>3412.0333333333338</v>
      </c>
      <c r="K377" s="346">
        <v>3235</v>
      </c>
      <c r="L377" s="346">
        <v>2998.7</v>
      </c>
      <c r="M377" s="346">
        <v>1.0037499999999999</v>
      </c>
      <c r="N377" s="1"/>
      <c r="O377" s="1"/>
    </row>
    <row r="378" spans="1:15" ht="12.75" customHeight="1">
      <c r="A378" s="30">
        <v>368</v>
      </c>
      <c r="B378" s="375" t="s">
        <v>847</v>
      </c>
      <c r="C378" s="346">
        <v>317.14999999999998</v>
      </c>
      <c r="D378" s="347">
        <v>325.51666666666665</v>
      </c>
      <c r="E378" s="347">
        <v>307.08333333333331</v>
      </c>
      <c r="F378" s="347">
        <v>297.01666666666665</v>
      </c>
      <c r="G378" s="347">
        <v>278.58333333333331</v>
      </c>
      <c r="H378" s="347">
        <v>335.58333333333331</v>
      </c>
      <c r="I378" s="347">
        <v>354.01666666666671</v>
      </c>
      <c r="J378" s="347">
        <v>364.08333333333331</v>
      </c>
      <c r="K378" s="346">
        <v>343.95</v>
      </c>
      <c r="L378" s="346">
        <v>315.45</v>
      </c>
      <c r="M378" s="346">
        <v>18.66525</v>
      </c>
      <c r="N378" s="1"/>
      <c r="O378" s="1"/>
    </row>
    <row r="379" spans="1:15" ht="12.75" customHeight="1">
      <c r="A379" s="30">
        <v>369</v>
      </c>
      <c r="B379" s="375" t="s">
        <v>273</v>
      </c>
      <c r="C379" s="346">
        <v>433.45</v>
      </c>
      <c r="D379" s="347">
        <v>435.18333333333334</v>
      </c>
      <c r="E379" s="347">
        <v>426.26666666666665</v>
      </c>
      <c r="F379" s="347">
        <v>419.08333333333331</v>
      </c>
      <c r="G379" s="347">
        <v>410.16666666666663</v>
      </c>
      <c r="H379" s="347">
        <v>442.36666666666667</v>
      </c>
      <c r="I379" s="347">
        <v>451.2833333333333</v>
      </c>
      <c r="J379" s="347">
        <v>458.4666666666667</v>
      </c>
      <c r="K379" s="346">
        <v>444.1</v>
      </c>
      <c r="L379" s="346">
        <v>428</v>
      </c>
      <c r="M379" s="346">
        <v>16.87387</v>
      </c>
      <c r="N379" s="1"/>
      <c r="O379" s="1"/>
    </row>
    <row r="380" spans="1:15" ht="12.75" customHeight="1">
      <c r="A380" s="30">
        <v>370</v>
      </c>
      <c r="B380" s="375" t="s">
        <v>477</v>
      </c>
      <c r="C380" s="346">
        <v>617.85</v>
      </c>
      <c r="D380" s="347">
        <v>628.94999999999993</v>
      </c>
      <c r="E380" s="347">
        <v>598.89999999999986</v>
      </c>
      <c r="F380" s="347">
        <v>579.94999999999993</v>
      </c>
      <c r="G380" s="347">
        <v>549.89999999999986</v>
      </c>
      <c r="H380" s="347">
        <v>647.89999999999986</v>
      </c>
      <c r="I380" s="347">
        <v>677.94999999999982</v>
      </c>
      <c r="J380" s="347">
        <v>696.89999999999986</v>
      </c>
      <c r="K380" s="346">
        <v>659</v>
      </c>
      <c r="L380" s="346">
        <v>610</v>
      </c>
      <c r="M380" s="346">
        <v>3.3975900000000001</v>
      </c>
      <c r="N380" s="1"/>
      <c r="O380" s="1"/>
    </row>
    <row r="381" spans="1:15" ht="12.75" customHeight="1">
      <c r="A381" s="30">
        <v>371</v>
      </c>
      <c r="B381" s="375" t="s">
        <v>478</v>
      </c>
      <c r="C381" s="346">
        <v>118.45</v>
      </c>
      <c r="D381" s="347">
        <v>118.14999999999999</v>
      </c>
      <c r="E381" s="347">
        <v>115.29999999999998</v>
      </c>
      <c r="F381" s="347">
        <v>112.14999999999999</v>
      </c>
      <c r="G381" s="347">
        <v>109.29999999999998</v>
      </c>
      <c r="H381" s="347">
        <v>121.29999999999998</v>
      </c>
      <c r="I381" s="347">
        <v>124.14999999999998</v>
      </c>
      <c r="J381" s="347">
        <v>127.29999999999998</v>
      </c>
      <c r="K381" s="346">
        <v>121</v>
      </c>
      <c r="L381" s="346">
        <v>115</v>
      </c>
      <c r="M381" s="346">
        <v>7.9794700000000001</v>
      </c>
      <c r="N381" s="1"/>
      <c r="O381" s="1"/>
    </row>
    <row r="382" spans="1:15" ht="12.75" customHeight="1">
      <c r="A382" s="30">
        <v>372</v>
      </c>
      <c r="B382" s="375" t="s">
        <v>183</v>
      </c>
      <c r="C382" s="346">
        <v>1514.25</v>
      </c>
      <c r="D382" s="347">
        <v>1528.45</v>
      </c>
      <c r="E382" s="347">
        <v>1491.9</v>
      </c>
      <c r="F382" s="347">
        <v>1469.55</v>
      </c>
      <c r="G382" s="347">
        <v>1433</v>
      </c>
      <c r="H382" s="347">
        <v>1550.8000000000002</v>
      </c>
      <c r="I382" s="347">
        <v>1587.35</v>
      </c>
      <c r="J382" s="347">
        <v>1609.7000000000003</v>
      </c>
      <c r="K382" s="346">
        <v>1565</v>
      </c>
      <c r="L382" s="346">
        <v>1506.1</v>
      </c>
      <c r="M382" s="346">
        <v>8.0142000000000007</v>
      </c>
      <c r="N382" s="1"/>
      <c r="O382" s="1"/>
    </row>
    <row r="383" spans="1:15" ht="12.75" customHeight="1">
      <c r="A383" s="30">
        <v>373</v>
      </c>
      <c r="B383" s="375" t="s">
        <v>480</v>
      </c>
      <c r="C383" s="346">
        <v>603.65</v>
      </c>
      <c r="D383" s="347">
        <v>607.7166666666667</v>
      </c>
      <c r="E383" s="347">
        <v>584.58333333333337</v>
      </c>
      <c r="F383" s="347">
        <v>565.51666666666665</v>
      </c>
      <c r="G383" s="347">
        <v>542.38333333333333</v>
      </c>
      <c r="H383" s="347">
        <v>626.78333333333342</v>
      </c>
      <c r="I383" s="347">
        <v>649.91666666666663</v>
      </c>
      <c r="J383" s="347">
        <v>668.98333333333346</v>
      </c>
      <c r="K383" s="346">
        <v>630.85</v>
      </c>
      <c r="L383" s="346">
        <v>588.65</v>
      </c>
      <c r="M383" s="346">
        <v>3.0881699999999999</v>
      </c>
      <c r="N383" s="1"/>
      <c r="O383" s="1"/>
    </row>
    <row r="384" spans="1:15" ht="12.75" customHeight="1">
      <c r="A384" s="30">
        <v>374</v>
      </c>
      <c r="B384" s="375" t="s">
        <v>482</v>
      </c>
      <c r="C384" s="346">
        <v>860.7</v>
      </c>
      <c r="D384" s="347">
        <v>865.06666666666661</v>
      </c>
      <c r="E384" s="347">
        <v>835.63333333333321</v>
      </c>
      <c r="F384" s="347">
        <v>810.56666666666661</v>
      </c>
      <c r="G384" s="347">
        <v>781.13333333333321</v>
      </c>
      <c r="H384" s="347">
        <v>890.13333333333321</v>
      </c>
      <c r="I384" s="347">
        <v>919.56666666666661</v>
      </c>
      <c r="J384" s="347">
        <v>944.63333333333321</v>
      </c>
      <c r="K384" s="346">
        <v>894.5</v>
      </c>
      <c r="L384" s="346">
        <v>840</v>
      </c>
      <c r="M384" s="346">
        <v>7.4363599999999996</v>
      </c>
      <c r="N384" s="1"/>
      <c r="O384" s="1"/>
    </row>
    <row r="385" spans="1:15" ht="12.75" customHeight="1">
      <c r="A385" s="30">
        <v>375</v>
      </c>
      <c r="B385" s="375" t="s">
        <v>848</v>
      </c>
      <c r="C385" s="346">
        <v>93.3</v>
      </c>
      <c r="D385" s="347">
        <v>94.40000000000002</v>
      </c>
      <c r="E385" s="347">
        <v>91.80000000000004</v>
      </c>
      <c r="F385" s="347">
        <v>90.300000000000026</v>
      </c>
      <c r="G385" s="347">
        <v>87.700000000000045</v>
      </c>
      <c r="H385" s="347">
        <v>95.900000000000034</v>
      </c>
      <c r="I385" s="347">
        <v>98.500000000000028</v>
      </c>
      <c r="J385" s="347">
        <v>100.00000000000003</v>
      </c>
      <c r="K385" s="346">
        <v>97</v>
      </c>
      <c r="L385" s="346">
        <v>92.9</v>
      </c>
      <c r="M385" s="346">
        <v>8.2724499999999992</v>
      </c>
      <c r="N385" s="1"/>
      <c r="O385" s="1"/>
    </row>
    <row r="386" spans="1:15" ht="12.75" customHeight="1">
      <c r="A386" s="30">
        <v>376</v>
      </c>
      <c r="B386" s="375" t="s">
        <v>484</v>
      </c>
      <c r="C386" s="346">
        <v>182.5</v>
      </c>
      <c r="D386" s="347">
        <v>189.06666666666669</v>
      </c>
      <c r="E386" s="347">
        <v>174.63333333333338</v>
      </c>
      <c r="F386" s="347">
        <v>166.76666666666668</v>
      </c>
      <c r="G386" s="347">
        <v>152.33333333333337</v>
      </c>
      <c r="H386" s="347">
        <v>196.93333333333339</v>
      </c>
      <c r="I386" s="347">
        <v>211.36666666666673</v>
      </c>
      <c r="J386" s="347">
        <v>219.23333333333341</v>
      </c>
      <c r="K386" s="346">
        <v>203.5</v>
      </c>
      <c r="L386" s="346">
        <v>181.2</v>
      </c>
      <c r="M386" s="346">
        <v>83.277360000000002</v>
      </c>
      <c r="N386" s="1"/>
      <c r="O386" s="1"/>
    </row>
    <row r="387" spans="1:15" ht="12.75" customHeight="1">
      <c r="A387" s="30">
        <v>377</v>
      </c>
      <c r="B387" s="375" t="s">
        <v>485</v>
      </c>
      <c r="C387" s="346">
        <v>721.75</v>
      </c>
      <c r="D387" s="347">
        <v>738.91666666666663</v>
      </c>
      <c r="E387" s="347">
        <v>702.83333333333326</v>
      </c>
      <c r="F387" s="347">
        <v>683.91666666666663</v>
      </c>
      <c r="G387" s="347">
        <v>647.83333333333326</v>
      </c>
      <c r="H387" s="347">
        <v>757.83333333333326</v>
      </c>
      <c r="I387" s="347">
        <v>793.91666666666652</v>
      </c>
      <c r="J387" s="347">
        <v>812.83333333333326</v>
      </c>
      <c r="K387" s="346">
        <v>775</v>
      </c>
      <c r="L387" s="346">
        <v>720</v>
      </c>
      <c r="M387" s="346">
        <v>1.80748</v>
      </c>
      <c r="N387" s="1"/>
      <c r="O387" s="1"/>
    </row>
    <row r="388" spans="1:15" ht="12.75" customHeight="1">
      <c r="A388" s="30">
        <v>378</v>
      </c>
      <c r="B388" s="375" t="s">
        <v>486</v>
      </c>
      <c r="C388" s="346">
        <v>228.4</v>
      </c>
      <c r="D388" s="347">
        <v>230.68333333333331</v>
      </c>
      <c r="E388" s="347">
        <v>225.01666666666662</v>
      </c>
      <c r="F388" s="347">
        <v>221.63333333333333</v>
      </c>
      <c r="G388" s="347">
        <v>215.96666666666664</v>
      </c>
      <c r="H388" s="347">
        <v>234.06666666666661</v>
      </c>
      <c r="I388" s="347">
        <v>239.73333333333329</v>
      </c>
      <c r="J388" s="347">
        <v>243.11666666666659</v>
      </c>
      <c r="K388" s="346">
        <v>236.35</v>
      </c>
      <c r="L388" s="346">
        <v>227.3</v>
      </c>
      <c r="M388" s="346">
        <v>3.8001299999999998</v>
      </c>
      <c r="N388" s="1"/>
      <c r="O388" s="1"/>
    </row>
    <row r="389" spans="1:15" ht="12.75" customHeight="1">
      <c r="A389" s="30">
        <v>379</v>
      </c>
      <c r="B389" s="375" t="s">
        <v>184</v>
      </c>
      <c r="C389" s="346">
        <v>769.3</v>
      </c>
      <c r="D389" s="347">
        <v>775.68333333333339</v>
      </c>
      <c r="E389" s="347">
        <v>756.61666666666679</v>
      </c>
      <c r="F389" s="347">
        <v>743.93333333333339</v>
      </c>
      <c r="G389" s="347">
        <v>724.86666666666679</v>
      </c>
      <c r="H389" s="347">
        <v>788.36666666666679</v>
      </c>
      <c r="I389" s="347">
        <v>807.43333333333339</v>
      </c>
      <c r="J389" s="347">
        <v>820.11666666666679</v>
      </c>
      <c r="K389" s="346">
        <v>794.75</v>
      </c>
      <c r="L389" s="346">
        <v>763</v>
      </c>
      <c r="M389" s="346">
        <v>3.5836100000000002</v>
      </c>
      <c r="N389" s="1"/>
      <c r="O389" s="1"/>
    </row>
    <row r="390" spans="1:15" ht="12.75" customHeight="1">
      <c r="A390" s="30">
        <v>380</v>
      </c>
      <c r="B390" s="375" t="s">
        <v>488</v>
      </c>
      <c r="C390" s="346">
        <v>2172.5</v>
      </c>
      <c r="D390" s="347">
        <v>2144.9500000000003</v>
      </c>
      <c r="E390" s="347">
        <v>2069.9000000000005</v>
      </c>
      <c r="F390" s="347">
        <v>1967.3000000000002</v>
      </c>
      <c r="G390" s="347">
        <v>1892.2500000000005</v>
      </c>
      <c r="H390" s="347">
        <v>2247.5500000000006</v>
      </c>
      <c r="I390" s="347">
        <v>2322.6000000000008</v>
      </c>
      <c r="J390" s="347">
        <v>2425.2000000000007</v>
      </c>
      <c r="K390" s="346">
        <v>2220</v>
      </c>
      <c r="L390" s="346">
        <v>2042.35</v>
      </c>
      <c r="M390" s="346">
        <v>0.43663999999999997</v>
      </c>
      <c r="N390" s="1"/>
      <c r="O390" s="1"/>
    </row>
    <row r="391" spans="1:15" ht="12.75" customHeight="1">
      <c r="A391" s="30">
        <v>381</v>
      </c>
      <c r="B391" s="375" t="s">
        <v>185</v>
      </c>
      <c r="C391" s="346">
        <v>122.3</v>
      </c>
      <c r="D391" s="347">
        <v>126.48333333333335</v>
      </c>
      <c r="E391" s="347">
        <v>116.9666666666667</v>
      </c>
      <c r="F391" s="347">
        <v>111.63333333333335</v>
      </c>
      <c r="G391" s="347">
        <v>102.1166666666667</v>
      </c>
      <c r="H391" s="347">
        <v>131.81666666666669</v>
      </c>
      <c r="I391" s="347">
        <v>141.33333333333334</v>
      </c>
      <c r="J391" s="347">
        <v>146.66666666666669</v>
      </c>
      <c r="K391" s="346">
        <v>136</v>
      </c>
      <c r="L391" s="346">
        <v>121.15</v>
      </c>
      <c r="M391" s="346">
        <v>256.12799999999999</v>
      </c>
      <c r="N391" s="1"/>
      <c r="O391" s="1"/>
    </row>
    <row r="392" spans="1:15" ht="12.75" customHeight="1">
      <c r="A392" s="30">
        <v>382</v>
      </c>
      <c r="B392" s="375" t="s">
        <v>487</v>
      </c>
      <c r="C392" s="346">
        <v>67</v>
      </c>
      <c r="D392" s="347">
        <v>67.983333333333334</v>
      </c>
      <c r="E392" s="347">
        <v>65.616666666666674</v>
      </c>
      <c r="F392" s="347">
        <v>64.233333333333334</v>
      </c>
      <c r="G392" s="347">
        <v>61.866666666666674</v>
      </c>
      <c r="H392" s="347">
        <v>69.366666666666674</v>
      </c>
      <c r="I392" s="347">
        <v>71.73333333333332</v>
      </c>
      <c r="J392" s="347">
        <v>73.116666666666674</v>
      </c>
      <c r="K392" s="346">
        <v>70.349999999999994</v>
      </c>
      <c r="L392" s="346">
        <v>66.599999999999994</v>
      </c>
      <c r="M392" s="346">
        <v>24.783300000000001</v>
      </c>
      <c r="N392" s="1"/>
      <c r="O392" s="1"/>
    </row>
    <row r="393" spans="1:15" ht="12.75" customHeight="1">
      <c r="A393" s="30">
        <v>383</v>
      </c>
      <c r="B393" s="375" t="s">
        <v>186</v>
      </c>
      <c r="C393" s="346">
        <v>117</v>
      </c>
      <c r="D393" s="347">
        <v>118.81666666666666</v>
      </c>
      <c r="E393" s="347">
        <v>114.78333333333333</v>
      </c>
      <c r="F393" s="347">
        <v>112.56666666666666</v>
      </c>
      <c r="G393" s="347">
        <v>108.53333333333333</v>
      </c>
      <c r="H393" s="347">
        <v>121.03333333333333</v>
      </c>
      <c r="I393" s="347">
        <v>125.06666666666666</v>
      </c>
      <c r="J393" s="347">
        <v>127.28333333333333</v>
      </c>
      <c r="K393" s="346">
        <v>122.85</v>
      </c>
      <c r="L393" s="346">
        <v>116.6</v>
      </c>
      <c r="M393" s="346">
        <v>67.026129999999995</v>
      </c>
      <c r="N393" s="1"/>
      <c r="O393" s="1"/>
    </row>
    <row r="394" spans="1:15" ht="12.75" customHeight="1">
      <c r="A394" s="30">
        <v>384</v>
      </c>
      <c r="B394" s="375" t="s">
        <v>489</v>
      </c>
      <c r="C394" s="346">
        <v>144.55000000000001</v>
      </c>
      <c r="D394" s="347">
        <v>145.83333333333334</v>
      </c>
      <c r="E394" s="347">
        <v>142.11666666666667</v>
      </c>
      <c r="F394" s="347">
        <v>139.68333333333334</v>
      </c>
      <c r="G394" s="347">
        <v>135.96666666666667</v>
      </c>
      <c r="H394" s="347">
        <v>148.26666666666668</v>
      </c>
      <c r="I394" s="347">
        <v>151.98333333333332</v>
      </c>
      <c r="J394" s="347">
        <v>154.41666666666669</v>
      </c>
      <c r="K394" s="346">
        <v>149.55000000000001</v>
      </c>
      <c r="L394" s="346">
        <v>143.4</v>
      </c>
      <c r="M394" s="346">
        <v>49.970999999999997</v>
      </c>
      <c r="N394" s="1"/>
      <c r="O394" s="1"/>
    </row>
    <row r="395" spans="1:15" ht="12.75" customHeight="1">
      <c r="A395" s="30">
        <v>385</v>
      </c>
      <c r="B395" s="375" t="s">
        <v>490</v>
      </c>
      <c r="C395" s="346">
        <v>1170.6500000000001</v>
      </c>
      <c r="D395" s="347">
        <v>1187.1833333333334</v>
      </c>
      <c r="E395" s="347">
        <v>1143.6666666666667</v>
      </c>
      <c r="F395" s="347">
        <v>1116.6833333333334</v>
      </c>
      <c r="G395" s="347">
        <v>1073.1666666666667</v>
      </c>
      <c r="H395" s="347">
        <v>1214.1666666666667</v>
      </c>
      <c r="I395" s="347">
        <v>1257.6833333333332</v>
      </c>
      <c r="J395" s="347">
        <v>1284.6666666666667</v>
      </c>
      <c r="K395" s="346">
        <v>1230.7</v>
      </c>
      <c r="L395" s="346">
        <v>1160.2</v>
      </c>
      <c r="M395" s="346">
        <v>2.54297</v>
      </c>
      <c r="N395" s="1"/>
      <c r="O395" s="1"/>
    </row>
    <row r="396" spans="1:15" ht="12.75" customHeight="1">
      <c r="A396" s="30">
        <v>386</v>
      </c>
      <c r="B396" s="375" t="s">
        <v>187</v>
      </c>
      <c r="C396" s="346">
        <v>2255.75</v>
      </c>
      <c r="D396" s="347">
        <v>2279.6833333333329</v>
      </c>
      <c r="E396" s="347">
        <v>2219.4666666666658</v>
      </c>
      <c r="F396" s="347">
        <v>2183.1833333333329</v>
      </c>
      <c r="G396" s="347">
        <v>2122.9666666666658</v>
      </c>
      <c r="H396" s="347">
        <v>2315.9666666666658</v>
      </c>
      <c r="I396" s="347">
        <v>2376.1833333333329</v>
      </c>
      <c r="J396" s="347">
        <v>2412.4666666666658</v>
      </c>
      <c r="K396" s="346">
        <v>2339.9</v>
      </c>
      <c r="L396" s="346">
        <v>2243.4</v>
      </c>
      <c r="M396" s="346">
        <v>114.66725</v>
      </c>
      <c r="N396" s="1"/>
      <c r="O396" s="1"/>
    </row>
    <row r="397" spans="1:15" ht="12.75" customHeight="1">
      <c r="A397" s="30">
        <v>387</v>
      </c>
      <c r="B397" s="375" t="s">
        <v>849</v>
      </c>
      <c r="C397" s="346">
        <v>480.9</v>
      </c>
      <c r="D397" s="347">
        <v>482.3</v>
      </c>
      <c r="E397" s="347">
        <v>455.6</v>
      </c>
      <c r="F397" s="347">
        <v>430.3</v>
      </c>
      <c r="G397" s="347">
        <v>403.6</v>
      </c>
      <c r="H397" s="347">
        <v>507.6</v>
      </c>
      <c r="I397" s="347">
        <v>534.29999999999995</v>
      </c>
      <c r="J397" s="347">
        <v>559.6</v>
      </c>
      <c r="K397" s="346">
        <v>509</v>
      </c>
      <c r="L397" s="346">
        <v>457</v>
      </c>
      <c r="M397" s="346">
        <v>3.9794999999999998</v>
      </c>
      <c r="N397" s="1"/>
      <c r="O397" s="1"/>
    </row>
    <row r="398" spans="1:15" ht="12.75" customHeight="1">
      <c r="A398" s="30">
        <v>388</v>
      </c>
      <c r="B398" s="375" t="s">
        <v>481</v>
      </c>
      <c r="C398" s="346">
        <v>244.65</v>
      </c>
      <c r="D398" s="347">
        <v>245.83333333333334</v>
      </c>
      <c r="E398" s="347">
        <v>241.86666666666667</v>
      </c>
      <c r="F398" s="347">
        <v>239.08333333333334</v>
      </c>
      <c r="G398" s="347">
        <v>235.11666666666667</v>
      </c>
      <c r="H398" s="347">
        <v>248.61666666666667</v>
      </c>
      <c r="I398" s="347">
        <v>252.58333333333331</v>
      </c>
      <c r="J398" s="347">
        <v>255.36666666666667</v>
      </c>
      <c r="K398" s="346">
        <v>249.8</v>
      </c>
      <c r="L398" s="346">
        <v>243.05</v>
      </c>
      <c r="M398" s="346">
        <v>1.97906</v>
      </c>
      <c r="N398" s="1"/>
      <c r="O398" s="1"/>
    </row>
    <row r="399" spans="1:15" ht="12.75" customHeight="1">
      <c r="A399" s="30">
        <v>389</v>
      </c>
      <c r="B399" s="375" t="s">
        <v>491</v>
      </c>
      <c r="C399" s="346">
        <v>939</v>
      </c>
      <c r="D399" s="347">
        <v>943.94999999999993</v>
      </c>
      <c r="E399" s="347">
        <v>907.29999999999984</v>
      </c>
      <c r="F399" s="347">
        <v>875.59999999999991</v>
      </c>
      <c r="G399" s="347">
        <v>838.94999999999982</v>
      </c>
      <c r="H399" s="347">
        <v>975.64999999999986</v>
      </c>
      <c r="I399" s="347">
        <v>1012.3</v>
      </c>
      <c r="J399" s="347">
        <v>1044</v>
      </c>
      <c r="K399" s="346">
        <v>980.6</v>
      </c>
      <c r="L399" s="346">
        <v>912.25</v>
      </c>
      <c r="M399" s="346">
        <v>1.2576700000000001</v>
      </c>
      <c r="N399" s="1"/>
      <c r="O399" s="1"/>
    </row>
    <row r="400" spans="1:15" ht="12.75" customHeight="1">
      <c r="A400" s="30">
        <v>390</v>
      </c>
      <c r="B400" s="375" t="s">
        <v>492</v>
      </c>
      <c r="C400" s="346">
        <v>1420.75</v>
      </c>
      <c r="D400" s="347">
        <v>1430.25</v>
      </c>
      <c r="E400" s="347">
        <v>1385.5</v>
      </c>
      <c r="F400" s="347">
        <v>1350.25</v>
      </c>
      <c r="G400" s="347">
        <v>1305.5</v>
      </c>
      <c r="H400" s="347">
        <v>1465.5</v>
      </c>
      <c r="I400" s="347">
        <v>1510.25</v>
      </c>
      <c r="J400" s="347">
        <v>1545.5</v>
      </c>
      <c r="K400" s="346">
        <v>1475</v>
      </c>
      <c r="L400" s="346">
        <v>1395</v>
      </c>
      <c r="M400" s="346">
        <v>2.8489499999999999</v>
      </c>
      <c r="N400" s="1"/>
      <c r="O400" s="1"/>
    </row>
    <row r="401" spans="1:15" ht="12.75" customHeight="1">
      <c r="A401" s="30">
        <v>391</v>
      </c>
      <c r="B401" s="375" t="s">
        <v>483</v>
      </c>
      <c r="C401" s="346">
        <v>29.2</v>
      </c>
      <c r="D401" s="347">
        <v>29.75</v>
      </c>
      <c r="E401" s="347">
        <v>28.45</v>
      </c>
      <c r="F401" s="347">
        <v>27.7</v>
      </c>
      <c r="G401" s="347">
        <v>26.4</v>
      </c>
      <c r="H401" s="347">
        <v>30.5</v>
      </c>
      <c r="I401" s="347">
        <v>31.799999999999997</v>
      </c>
      <c r="J401" s="347">
        <v>32.549999999999997</v>
      </c>
      <c r="K401" s="346">
        <v>31.05</v>
      </c>
      <c r="L401" s="346">
        <v>29</v>
      </c>
      <c r="M401" s="346">
        <v>54.443170000000002</v>
      </c>
      <c r="N401" s="1"/>
      <c r="O401" s="1"/>
    </row>
    <row r="402" spans="1:15" ht="12.75" customHeight="1">
      <c r="A402" s="30">
        <v>392</v>
      </c>
      <c r="B402" s="375" t="s">
        <v>188</v>
      </c>
      <c r="C402" s="346">
        <v>85</v>
      </c>
      <c r="D402" s="347">
        <v>87.09999999999998</v>
      </c>
      <c r="E402" s="347">
        <v>82.249999999999957</v>
      </c>
      <c r="F402" s="347">
        <v>79.499999999999972</v>
      </c>
      <c r="G402" s="347">
        <v>74.649999999999949</v>
      </c>
      <c r="H402" s="347">
        <v>89.849999999999966</v>
      </c>
      <c r="I402" s="347">
        <v>94.699999999999989</v>
      </c>
      <c r="J402" s="347">
        <v>97.449999999999974</v>
      </c>
      <c r="K402" s="346">
        <v>91.95</v>
      </c>
      <c r="L402" s="346">
        <v>84.35</v>
      </c>
      <c r="M402" s="346">
        <v>717.04145000000005</v>
      </c>
      <c r="N402" s="1"/>
      <c r="O402" s="1"/>
    </row>
    <row r="403" spans="1:15" ht="12.75" customHeight="1">
      <c r="A403" s="30">
        <v>393</v>
      </c>
      <c r="B403" s="375" t="s">
        <v>276</v>
      </c>
      <c r="C403" s="346">
        <v>7171.1</v>
      </c>
      <c r="D403" s="347">
        <v>7230.3666666666659</v>
      </c>
      <c r="E403" s="347">
        <v>7085.7333333333318</v>
      </c>
      <c r="F403" s="347">
        <v>7000.3666666666659</v>
      </c>
      <c r="G403" s="347">
        <v>6855.7333333333318</v>
      </c>
      <c r="H403" s="347">
        <v>7315.7333333333318</v>
      </c>
      <c r="I403" s="347">
        <v>7460.366666666665</v>
      </c>
      <c r="J403" s="347">
        <v>7545.7333333333318</v>
      </c>
      <c r="K403" s="346">
        <v>7375</v>
      </c>
      <c r="L403" s="346">
        <v>7145</v>
      </c>
      <c r="M403" s="346">
        <v>0.43551000000000001</v>
      </c>
      <c r="N403" s="1"/>
      <c r="O403" s="1"/>
    </row>
    <row r="404" spans="1:15" ht="12.75" customHeight="1">
      <c r="A404" s="30">
        <v>394</v>
      </c>
      <c r="B404" s="375" t="s">
        <v>275</v>
      </c>
      <c r="C404" s="346">
        <v>753.75</v>
      </c>
      <c r="D404" s="347">
        <v>762.58333333333337</v>
      </c>
      <c r="E404" s="347">
        <v>741.16666666666674</v>
      </c>
      <c r="F404" s="347">
        <v>728.58333333333337</v>
      </c>
      <c r="G404" s="347">
        <v>707.16666666666674</v>
      </c>
      <c r="H404" s="347">
        <v>775.16666666666674</v>
      </c>
      <c r="I404" s="347">
        <v>796.58333333333348</v>
      </c>
      <c r="J404" s="347">
        <v>809.16666666666674</v>
      </c>
      <c r="K404" s="346">
        <v>784</v>
      </c>
      <c r="L404" s="346">
        <v>750</v>
      </c>
      <c r="M404" s="346">
        <v>23.010660000000001</v>
      </c>
      <c r="N404" s="1"/>
      <c r="O404" s="1"/>
    </row>
    <row r="405" spans="1:15" ht="12.75" customHeight="1">
      <c r="A405" s="30">
        <v>395</v>
      </c>
      <c r="B405" s="375" t="s">
        <v>189</v>
      </c>
      <c r="C405" s="346">
        <v>1054.2</v>
      </c>
      <c r="D405" s="347">
        <v>1062.1333333333332</v>
      </c>
      <c r="E405" s="347">
        <v>1032.7666666666664</v>
      </c>
      <c r="F405" s="347">
        <v>1011.3333333333333</v>
      </c>
      <c r="G405" s="347">
        <v>981.96666666666647</v>
      </c>
      <c r="H405" s="347">
        <v>1083.5666666666664</v>
      </c>
      <c r="I405" s="347">
        <v>1112.9333333333332</v>
      </c>
      <c r="J405" s="347">
        <v>1134.3666666666663</v>
      </c>
      <c r="K405" s="346">
        <v>1091.5</v>
      </c>
      <c r="L405" s="346">
        <v>1040.7</v>
      </c>
      <c r="M405" s="346">
        <v>20.88599</v>
      </c>
      <c r="N405" s="1"/>
      <c r="O405" s="1"/>
    </row>
    <row r="406" spans="1:15" ht="12.75" customHeight="1">
      <c r="A406" s="30">
        <v>396</v>
      </c>
      <c r="B406" s="375" t="s">
        <v>190</v>
      </c>
      <c r="C406" s="346">
        <v>472.65</v>
      </c>
      <c r="D406" s="347">
        <v>476.2</v>
      </c>
      <c r="E406" s="347">
        <v>464.45</v>
      </c>
      <c r="F406" s="347">
        <v>456.25</v>
      </c>
      <c r="G406" s="347">
        <v>444.5</v>
      </c>
      <c r="H406" s="347">
        <v>484.4</v>
      </c>
      <c r="I406" s="347">
        <v>496.15</v>
      </c>
      <c r="J406" s="347">
        <v>504.34999999999997</v>
      </c>
      <c r="K406" s="346">
        <v>487.95</v>
      </c>
      <c r="L406" s="346">
        <v>468</v>
      </c>
      <c r="M406" s="346">
        <v>323.56036999999998</v>
      </c>
      <c r="N406" s="1"/>
      <c r="O406" s="1"/>
    </row>
    <row r="407" spans="1:15" ht="12.75" customHeight="1">
      <c r="A407" s="30">
        <v>397</v>
      </c>
      <c r="B407" s="375" t="s">
        <v>496</v>
      </c>
      <c r="C407" s="346">
        <v>1732</v>
      </c>
      <c r="D407" s="347">
        <v>1740.6666666666667</v>
      </c>
      <c r="E407" s="347">
        <v>1666.3333333333335</v>
      </c>
      <c r="F407" s="347">
        <v>1600.6666666666667</v>
      </c>
      <c r="G407" s="347">
        <v>1526.3333333333335</v>
      </c>
      <c r="H407" s="347">
        <v>1806.3333333333335</v>
      </c>
      <c r="I407" s="347">
        <v>1880.666666666667</v>
      </c>
      <c r="J407" s="347">
        <v>1946.3333333333335</v>
      </c>
      <c r="K407" s="346">
        <v>1815</v>
      </c>
      <c r="L407" s="346">
        <v>1675</v>
      </c>
      <c r="M407" s="346">
        <v>1.1997</v>
      </c>
      <c r="N407" s="1"/>
      <c r="O407" s="1"/>
    </row>
    <row r="408" spans="1:15" ht="12.75" customHeight="1">
      <c r="A408" s="30">
        <v>398</v>
      </c>
      <c r="B408" s="375" t="s">
        <v>497</v>
      </c>
      <c r="C408" s="346">
        <v>107.05</v>
      </c>
      <c r="D408" s="347">
        <v>108.26666666666667</v>
      </c>
      <c r="E408" s="347">
        <v>104.73333333333333</v>
      </c>
      <c r="F408" s="347">
        <v>102.41666666666667</v>
      </c>
      <c r="G408" s="347">
        <v>98.88333333333334</v>
      </c>
      <c r="H408" s="347">
        <v>110.58333333333333</v>
      </c>
      <c r="I408" s="347">
        <v>114.11666666666666</v>
      </c>
      <c r="J408" s="347">
        <v>116.43333333333332</v>
      </c>
      <c r="K408" s="346">
        <v>111.8</v>
      </c>
      <c r="L408" s="346">
        <v>105.95</v>
      </c>
      <c r="M408" s="346">
        <v>10.59342</v>
      </c>
      <c r="N408" s="1"/>
      <c r="O408" s="1"/>
    </row>
    <row r="409" spans="1:15" ht="12.75" customHeight="1">
      <c r="A409" s="30">
        <v>399</v>
      </c>
      <c r="B409" s="375" t="s">
        <v>502</v>
      </c>
      <c r="C409" s="346">
        <v>100.75</v>
      </c>
      <c r="D409" s="347">
        <v>102.85000000000001</v>
      </c>
      <c r="E409" s="347">
        <v>97.90000000000002</v>
      </c>
      <c r="F409" s="347">
        <v>95.050000000000011</v>
      </c>
      <c r="G409" s="347">
        <v>90.100000000000023</v>
      </c>
      <c r="H409" s="347">
        <v>105.70000000000002</v>
      </c>
      <c r="I409" s="347">
        <v>110.65</v>
      </c>
      <c r="J409" s="347">
        <v>113.50000000000001</v>
      </c>
      <c r="K409" s="346">
        <v>107.8</v>
      </c>
      <c r="L409" s="346">
        <v>100</v>
      </c>
      <c r="M409" s="346">
        <v>24.159269999999999</v>
      </c>
      <c r="N409" s="1"/>
      <c r="O409" s="1"/>
    </row>
    <row r="410" spans="1:15" ht="12.75" customHeight="1">
      <c r="A410" s="30">
        <v>400</v>
      </c>
      <c r="B410" s="375" t="s">
        <v>498</v>
      </c>
      <c r="C410" s="346">
        <v>127.65</v>
      </c>
      <c r="D410" s="347">
        <v>131.26666666666668</v>
      </c>
      <c r="E410" s="347">
        <v>123.13333333333335</v>
      </c>
      <c r="F410" s="347">
        <v>118.61666666666667</v>
      </c>
      <c r="G410" s="347">
        <v>110.48333333333335</v>
      </c>
      <c r="H410" s="347">
        <v>135.78333333333336</v>
      </c>
      <c r="I410" s="347">
        <v>143.91666666666669</v>
      </c>
      <c r="J410" s="347">
        <v>148.43333333333337</v>
      </c>
      <c r="K410" s="346">
        <v>139.4</v>
      </c>
      <c r="L410" s="346">
        <v>126.75</v>
      </c>
      <c r="M410" s="346">
        <v>16.779039999999998</v>
      </c>
      <c r="N410" s="1"/>
      <c r="O410" s="1"/>
    </row>
    <row r="411" spans="1:15" ht="12.75" customHeight="1">
      <c r="A411" s="30">
        <v>401</v>
      </c>
      <c r="B411" s="375" t="s">
        <v>500</v>
      </c>
      <c r="C411" s="346">
        <v>3236.05</v>
      </c>
      <c r="D411" s="347">
        <v>3224.35</v>
      </c>
      <c r="E411" s="347">
        <v>3162.7</v>
      </c>
      <c r="F411" s="347">
        <v>3089.35</v>
      </c>
      <c r="G411" s="347">
        <v>3027.7</v>
      </c>
      <c r="H411" s="347">
        <v>3297.7</v>
      </c>
      <c r="I411" s="347">
        <v>3359.3500000000004</v>
      </c>
      <c r="J411" s="347">
        <v>3432.7</v>
      </c>
      <c r="K411" s="346">
        <v>3286</v>
      </c>
      <c r="L411" s="346">
        <v>3151</v>
      </c>
      <c r="M411" s="346">
        <v>0.28303</v>
      </c>
      <c r="N411" s="1"/>
      <c r="O411" s="1"/>
    </row>
    <row r="412" spans="1:15" ht="12.75" customHeight="1">
      <c r="A412" s="30">
        <v>402</v>
      </c>
      <c r="B412" s="375" t="s">
        <v>499</v>
      </c>
      <c r="C412" s="346">
        <v>514.6</v>
      </c>
      <c r="D412" s="347">
        <v>523.98333333333323</v>
      </c>
      <c r="E412" s="347">
        <v>500.71666666666647</v>
      </c>
      <c r="F412" s="347">
        <v>486.83333333333326</v>
      </c>
      <c r="G412" s="347">
        <v>463.56666666666649</v>
      </c>
      <c r="H412" s="347">
        <v>537.86666666666645</v>
      </c>
      <c r="I412" s="347">
        <v>561.1333333333331</v>
      </c>
      <c r="J412" s="347">
        <v>575.01666666666642</v>
      </c>
      <c r="K412" s="346">
        <v>547.25</v>
      </c>
      <c r="L412" s="346">
        <v>510.1</v>
      </c>
      <c r="M412" s="346">
        <v>1.9389700000000001</v>
      </c>
      <c r="N412" s="1"/>
      <c r="O412" s="1"/>
    </row>
    <row r="413" spans="1:15" ht="12.75" customHeight="1">
      <c r="A413" s="30">
        <v>403</v>
      </c>
      <c r="B413" s="375" t="s">
        <v>501</v>
      </c>
      <c r="C413" s="346">
        <v>400.45</v>
      </c>
      <c r="D413" s="347">
        <v>409.23333333333335</v>
      </c>
      <c r="E413" s="347">
        <v>384.91666666666669</v>
      </c>
      <c r="F413" s="347">
        <v>369.38333333333333</v>
      </c>
      <c r="G413" s="347">
        <v>345.06666666666666</v>
      </c>
      <c r="H413" s="347">
        <v>424.76666666666671</v>
      </c>
      <c r="I413" s="347">
        <v>449.08333333333331</v>
      </c>
      <c r="J413" s="347">
        <v>464.61666666666673</v>
      </c>
      <c r="K413" s="346">
        <v>433.55</v>
      </c>
      <c r="L413" s="346">
        <v>393.7</v>
      </c>
      <c r="M413" s="346">
        <v>2.6580400000000002</v>
      </c>
      <c r="N413" s="1"/>
      <c r="O413" s="1"/>
    </row>
    <row r="414" spans="1:15" ht="12.75" customHeight="1">
      <c r="A414" s="30">
        <v>404</v>
      </c>
      <c r="B414" s="375" t="s">
        <v>191</v>
      </c>
      <c r="C414" s="346">
        <v>23152.25</v>
      </c>
      <c r="D414" s="347">
        <v>23404.483333333334</v>
      </c>
      <c r="E414" s="347">
        <v>22579.766666666666</v>
      </c>
      <c r="F414" s="347">
        <v>22007.283333333333</v>
      </c>
      <c r="G414" s="347">
        <v>21182.566666666666</v>
      </c>
      <c r="H414" s="347">
        <v>23976.966666666667</v>
      </c>
      <c r="I414" s="347">
        <v>24801.683333333334</v>
      </c>
      <c r="J414" s="347">
        <v>25374.166666666668</v>
      </c>
      <c r="K414" s="346">
        <v>24229.200000000001</v>
      </c>
      <c r="L414" s="346">
        <v>22832</v>
      </c>
      <c r="M414" s="346">
        <v>0.93755999999999995</v>
      </c>
      <c r="N414" s="1"/>
      <c r="O414" s="1"/>
    </row>
    <row r="415" spans="1:15" ht="12.75" customHeight="1">
      <c r="A415" s="30">
        <v>405</v>
      </c>
      <c r="B415" s="375" t="s">
        <v>503</v>
      </c>
      <c r="C415" s="346">
        <v>1513.8</v>
      </c>
      <c r="D415" s="347">
        <v>1565.5833333333333</v>
      </c>
      <c r="E415" s="347">
        <v>1453.1666666666665</v>
      </c>
      <c r="F415" s="347">
        <v>1392.5333333333333</v>
      </c>
      <c r="G415" s="347">
        <v>1280.1166666666666</v>
      </c>
      <c r="H415" s="347">
        <v>1626.2166666666665</v>
      </c>
      <c r="I415" s="347">
        <v>1738.633333333333</v>
      </c>
      <c r="J415" s="347">
        <v>1799.2666666666664</v>
      </c>
      <c r="K415" s="346">
        <v>1678</v>
      </c>
      <c r="L415" s="346">
        <v>1504.95</v>
      </c>
      <c r="M415" s="346">
        <v>1.6413199999999999</v>
      </c>
      <c r="N415" s="1"/>
      <c r="O415" s="1"/>
    </row>
    <row r="416" spans="1:15" ht="12.75" customHeight="1">
      <c r="A416" s="30">
        <v>406</v>
      </c>
      <c r="B416" s="375" t="s">
        <v>192</v>
      </c>
      <c r="C416" s="346">
        <v>2285.6999999999998</v>
      </c>
      <c r="D416" s="347">
        <v>2305.8833333333332</v>
      </c>
      <c r="E416" s="347">
        <v>2251.5166666666664</v>
      </c>
      <c r="F416" s="347">
        <v>2217.333333333333</v>
      </c>
      <c r="G416" s="347">
        <v>2162.9666666666662</v>
      </c>
      <c r="H416" s="347">
        <v>2340.0666666666666</v>
      </c>
      <c r="I416" s="347">
        <v>2394.4333333333334</v>
      </c>
      <c r="J416" s="347">
        <v>2428.6166666666668</v>
      </c>
      <c r="K416" s="346">
        <v>2360.25</v>
      </c>
      <c r="L416" s="346">
        <v>2271.6999999999998</v>
      </c>
      <c r="M416" s="346">
        <v>2.7871000000000001</v>
      </c>
      <c r="N416" s="1"/>
      <c r="O416" s="1"/>
    </row>
    <row r="417" spans="1:15" ht="12.75" customHeight="1">
      <c r="A417" s="30">
        <v>407</v>
      </c>
      <c r="B417" s="375" t="s">
        <v>493</v>
      </c>
      <c r="C417" s="346">
        <v>448.3</v>
      </c>
      <c r="D417" s="347">
        <v>452.7166666666667</v>
      </c>
      <c r="E417" s="347">
        <v>438.08333333333337</v>
      </c>
      <c r="F417" s="347">
        <v>427.86666666666667</v>
      </c>
      <c r="G417" s="347">
        <v>413.23333333333335</v>
      </c>
      <c r="H417" s="347">
        <v>462.93333333333339</v>
      </c>
      <c r="I417" s="347">
        <v>477.56666666666672</v>
      </c>
      <c r="J417" s="347">
        <v>487.78333333333342</v>
      </c>
      <c r="K417" s="346">
        <v>467.35</v>
      </c>
      <c r="L417" s="346">
        <v>442.5</v>
      </c>
      <c r="M417" s="346">
        <v>1.61947</v>
      </c>
      <c r="N417" s="1"/>
      <c r="O417" s="1"/>
    </row>
    <row r="418" spans="1:15" ht="12.75" customHeight="1">
      <c r="A418" s="30">
        <v>408</v>
      </c>
      <c r="B418" s="375" t="s">
        <v>494</v>
      </c>
      <c r="C418" s="346">
        <v>27.3</v>
      </c>
      <c r="D418" s="347">
        <v>27.600000000000005</v>
      </c>
      <c r="E418" s="347">
        <v>26.850000000000009</v>
      </c>
      <c r="F418" s="347">
        <v>26.400000000000002</v>
      </c>
      <c r="G418" s="347">
        <v>25.650000000000006</v>
      </c>
      <c r="H418" s="347">
        <v>28.050000000000011</v>
      </c>
      <c r="I418" s="347">
        <v>28.800000000000004</v>
      </c>
      <c r="J418" s="347">
        <v>29.250000000000014</v>
      </c>
      <c r="K418" s="346">
        <v>28.35</v>
      </c>
      <c r="L418" s="346">
        <v>27.15</v>
      </c>
      <c r="M418" s="346">
        <v>31.951260000000001</v>
      </c>
      <c r="N418" s="1"/>
      <c r="O418" s="1"/>
    </row>
    <row r="419" spans="1:15" ht="12.75" customHeight="1">
      <c r="A419" s="30">
        <v>409</v>
      </c>
      <c r="B419" s="375" t="s">
        <v>495</v>
      </c>
      <c r="C419" s="346">
        <v>3247.6</v>
      </c>
      <c r="D419" s="347">
        <v>3252.8833333333332</v>
      </c>
      <c r="E419" s="347">
        <v>3176.0666666666666</v>
      </c>
      <c r="F419" s="347">
        <v>3104.5333333333333</v>
      </c>
      <c r="G419" s="347">
        <v>3027.7166666666667</v>
      </c>
      <c r="H419" s="347">
        <v>3324.4166666666665</v>
      </c>
      <c r="I419" s="347">
        <v>3401.2333333333331</v>
      </c>
      <c r="J419" s="347">
        <v>3472.7666666666664</v>
      </c>
      <c r="K419" s="346">
        <v>3329.7</v>
      </c>
      <c r="L419" s="346">
        <v>3181.35</v>
      </c>
      <c r="M419" s="346">
        <v>0.90832000000000002</v>
      </c>
      <c r="N419" s="1"/>
      <c r="O419" s="1"/>
    </row>
    <row r="420" spans="1:15" ht="12.75" customHeight="1">
      <c r="A420" s="30">
        <v>410</v>
      </c>
      <c r="B420" s="375" t="s">
        <v>504</v>
      </c>
      <c r="C420" s="346">
        <v>705.6</v>
      </c>
      <c r="D420" s="347">
        <v>719.05000000000007</v>
      </c>
      <c r="E420" s="347">
        <v>673.55000000000018</v>
      </c>
      <c r="F420" s="347">
        <v>641.50000000000011</v>
      </c>
      <c r="G420" s="347">
        <v>596.00000000000023</v>
      </c>
      <c r="H420" s="347">
        <v>751.10000000000014</v>
      </c>
      <c r="I420" s="347">
        <v>796.59999999999991</v>
      </c>
      <c r="J420" s="347">
        <v>828.65000000000009</v>
      </c>
      <c r="K420" s="346">
        <v>764.55</v>
      </c>
      <c r="L420" s="346">
        <v>687</v>
      </c>
      <c r="M420" s="346">
        <v>4.9321700000000002</v>
      </c>
      <c r="N420" s="1"/>
      <c r="O420" s="1"/>
    </row>
    <row r="421" spans="1:15" ht="12.75" customHeight="1">
      <c r="A421" s="30">
        <v>411</v>
      </c>
      <c r="B421" s="375" t="s">
        <v>506</v>
      </c>
      <c r="C421" s="346">
        <v>675.1</v>
      </c>
      <c r="D421" s="347">
        <v>684.4</v>
      </c>
      <c r="E421" s="347">
        <v>657.25</v>
      </c>
      <c r="F421" s="347">
        <v>639.4</v>
      </c>
      <c r="G421" s="347">
        <v>612.25</v>
      </c>
      <c r="H421" s="347">
        <v>702.25</v>
      </c>
      <c r="I421" s="347">
        <v>729.39999999999986</v>
      </c>
      <c r="J421" s="347">
        <v>747.25</v>
      </c>
      <c r="K421" s="346">
        <v>711.55</v>
      </c>
      <c r="L421" s="346">
        <v>666.55</v>
      </c>
      <c r="M421" s="346">
        <v>1.1117600000000001</v>
      </c>
      <c r="N421" s="1"/>
      <c r="O421" s="1"/>
    </row>
    <row r="422" spans="1:15" ht="12.75" customHeight="1">
      <c r="A422" s="30">
        <v>412</v>
      </c>
      <c r="B422" s="375" t="s">
        <v>505</v>
      </c>
      <c r="C422" s="346">
        <v>2272.9</v>
      </c>
      <c r="D422" s="347">
        <v>2254.2666666666664</v>
      </c>
      <c r="E422" s="347">
        <v>2210.5333333333328</v>
      </c>
      <c r="F422" s="347">
        <v>2148.1666666666665</v>
      </c>
      <c r="G422" s="347">
        <v>2104.4333333333329</v>
      </c>
      <c r="H422" s="347">
        <v>2316.6333333333328</v>
      </c>
      <c r="I422" s="347">
        <v>2360.3666666666663</v>
      </c>
      <c r="J422" s="347">
        <v>2422.7333333333327</v>
      </c>
      <c r="K422" s="346">
        <v>2298</v>
      </c>
      <c r="L422" s="346">
        <v>2191.9</v>
      </c>
      <c r="M422" s="346">
        <v>0.35204000000000002</v>
      </c>
      <c r="N422" s="1"/>
      <c r="O422" s="1"/>
    </row>
    <row r="423" spans="1:15" ht="12.75" customHeight="1">
      <c r="A423" s="30">
        <v>413</v>
      </c>
      <c r="B423" s="375" t="s">
        <v>507</v>
      </c>
      <c r="C423" s="346">
        <v>695.15</v>
      </c>
      <c r="D423" s="347">
        <v>699.15</v>
      </c>
      <c r="E423" s="347">
        <v>685</v>
      </c>
      <c r="F423" s="347">
        <v>674.85</v>
      </c>
      <c r="G423" s="347">
        <v>660.7</v>
      </c>
      <c r="H423" s="347">
        <v>709.3</v>
      </c>
      <c r="I423" s="347">
        <v>723.44999999999982</v>
      </c>
      <c r="J423" s="347">
        <v>733.59999999999991</v>
      </c>
      <c r="K423" s="346">
        <v>713.3</v>
      </c>
      <c r="L423" s="346">
        <v>689</v>
      </c>
      <c r="M423" s="346">
        <v>1.46031</v>
      </c>
      <c r="N423" s="1"/>
      <c r="O423" s="1"/>
    </row>
    <row r="424" spans="1:15" ht="12.75" customHeight="1">
      <c r="A424" s="30">
        <v>414</v>
      </c>
      <c r="B424" s="375" t="s">
        <v>508</v>
      </c>
      <c r="C424" s="346">
        <v>341.35</v>
      </c>
      <c r="D424" s="347">
        <v>349.36666666666673</v>
      </c>
      <c r="E424" s="347">
        <v>329.93333333333345</v>
      </c>
      <c r="F424" s="347">
        <v>318.51666666666671</v>
      </c>
      <c r="G424" s="347">
        <v>299.08333333333343</v>
      </c>
      <c r="H424" s="347">
        <v>360.78333333333347</v>
      </c>
      <c r="I424" s="347">
        <v>380.21666666666675</v>
      </c>
      <c r="J424" s="347">
        <v>391.6333333333335</v>
      </c>
      <c r="K424" s="346">
        <v>368.8</v>
      </c>
      <c r="L424" s="346">
        <v>337.95</v>
      </c>
      <c r="M424" s="346">
        <v>3.3297300000000001</v>
      </c>
      <c r="N424" s="1"/>
      <c r="O424" s="1"/>
    </row>
    <row r="425" spans="1:15" ht="12.75" customHeight="1">
      <c r="A425" s="30">
        <v>415</v>
      </c>
      <c r="B425" s="375" t="s">
        <v>516</v>
      </c>
      <c r="C425" s="346">
        <v>254.6</v>
      </c>
      <c r="D425" s="347">
        <v>259.36666666666667</v>
      </c>
      <c r="E425" s="347">
        <v>245.33333333333337</v>
      </c>
      <c r="F425" s="347">
        <v>236.06666666666669</v>
      </c>
      <c r="G425" s="347">
        <v>222.03333333333339</v>
      </c>
      <c r="H425" s="347">
        <v>268.63333333333333</v>
      </c>
      <c r="I425" s="347">
        <v>282.66666666666663</v>
      </c>
      <c r="J425" s="347">
        <v>291.93333333333334</v>
      </c>
      <c r="K425" s="346">
        <v>273.39999999999998</v>
      </c>
      <c r="L425" s="346">
        <v>250.1</v>
      </c>
      <c r="M425" s="346">
        <v>5.5095599999999996</v>
      </c>
      <c r="N425" s="1"/>
      <c r="O425" s="1"/>
    </row>
    <row r="426" spans="1:15" ht="12.75" customHeight="1">
      <c r="A426" s="30">
        <v>416</v>
      </c>
      <c r="B426" s="375" t="s">
        <v>509</v>
      </c>
      <c r="C426" s="346">
        <v>56.15</v>
      </c>
      <c r="D426" s="347">
        <v>56.866666666666674</v>
      </c>
      <c r="E426" s="347">
        <v>54.733333333333348</v>
      </c>
      <c r="F426" s="347">
        <v>53.316666666666677</v>
      </c>
      <c r="G426" s="347">
        <v>51.183333333333351</v>
      </c>
      <c r="H426" s="347">
        <v>58.283333333333346</v>
      </c>
      <c r="I426" s="347">
        <v>60.416666666666671</v>
      </c>
      <c r="J426" s="347">
        <v>61.833333333333343</v>
      </c>
      <c r="K426" s="346">
        <v>59</v>
      </c>
      <c r="L426" s="346">
        <v>55.45</v>
      </c>
      <c r="M426" s="346">
        <v>45.979590000000002</v>
      </c>
      <c r="N426" s="1"/>
      <c r="O426" s="1"/>
    </row>
    <row r="427" spans="1:15" ht="12.75" customHeight="1">
      <c r="A427" s="30">
        <v>417</v>
      </c>
      <c r="B427" s="375" t="s">
        <v>193</v>
      </c>
      <c r="C427" s="346">
        <v>2271.4</v>
      </c>
      <c r="D427" s="347">
        <v>2300.35</v>
      </c>
      <c r="E427" s="347">
        <v>2230.2999999999997</v>
      </c>
      <c r="F427" s="347">
        <v>2189.1999999999998</v>
      </c>
      <c r="G427" s="347">
        <v>2119.1499999999996</v>
      </c>
      <c r="H427" s="347">
        <v>2341.4499999999998</v>
      </c>
      <c r="I427" s="347">
        <v>2411.5</v>
      </c>
      <c r="J427" s="347">
        <v>2452.6</v>
      </c>
      <c r="K427" s="346">
        <v>2370.4</v>
      </c>
      <c r="L427" s="346">
        <v>2259.25</v>
      </c>
      <c r="M427" s="346">
        <v>7.3639299999999999</v>
      </c>
      <c r="N427" s="1"/>
      <c r="O427" s="1"/>
    </row>
    <row r="428" spans="1:15" ht="12.75" customHeight="1">
      <c r="A428" s="30">
        <v>418</v>
      </c>
      <c r="B428" s="375" t="s">
        <v>194</v>
      </c>
      <c r="C428" s="346">
        <v>1068.5999999999999</v>
      </c>
      <c r="D428" s="347">
        <v>1094.3500000000001</v>
      </c>
      <c r="E428" s="347">
        <v>1034.2500000000002</v>
      </c>
      <c r="F428" s="347">
        <v>999.90000000000009</v>
      </c>
      <c r="G428" s="347">
        <v>939.80000000000018</v>
      </c>
      <c r="H428" s="347">
        <v>1128.7000000000003</v>
      </c>
      <c r="I428" s="347">
        <v>1188.8000000000002</v>
      </c>
      <c r="J428" s="347">
        <v>1223.1500000000003</v>
      </c>
      <c r="K428" s="346">
        <v>1154.45</v>
      </c>
      <c r="L428" s="346">
        <v>1060</v>
      </c>
      <c r="M428" s="346">
        <v>15.05101</v>
      </c>
      <c r="N428" s="1"/>
      <c r="O428" s="1"/>
    </row>
    <row r="429" spans="1:15" ht="12.75" customHeight="1">
      <c r="A429" s="30">
        <v>419</v>
      </c>
      <c r="B429" s="375" t="s">
        <v>513</v>
      </c>
      <c r="C429" s="346">
        <v>313.89999999999998</v>
      </c>
      <c r="D429" s="347">
        <v>320.38333333333327</v>
      </c>
      <c r="E429" s="347">
        <v>302.31666666666655</v>
      </c>
      <c r="F429" s="347">
        <v>290.73333333333329</v>
      </c>
      <c r="G429" s="347">
        <v>272.66666666666657</v>
      </c>
      <c r="H429" s="347">
        <v>331.96666666666653</v>
      </c>
      <c r="I429" s="347">
        <v>350.03333333333325</v>
      </c>
      <c r="J429" s="347">
        <v>361.6166666666665</v>
      </c>
      <c r="K429" s="346">
        <v>338.45</v>
      </c>
      <c r="L429" s="346">
        <v>308.8</v>
      </c>
      <c r="M429" s="346">
        <v>14.96499</v>
      </c>
      <c r="N429" s="1"/>
      <c r="O429" s="1"/>
    </row>
    <row r="430" spans="1:15" ht="12.75" customHeight="1">
      <c r="A430" s="30">
        <v>420</v>
      </c>
      <c r="B430" s="375" t="s">
        <v>510</v>
      </c>
      <c r="C430" s="346">
        <v>87.95</v>
      </c>
      <c r="D430" s="347">
        <v>87.616666666666674</v>
      </c>
      <c r="E430" s="347">
        <v>86.433333333333351</v>
      </c>
      <c r="F430" s="347">
        <v>84.916666666666671</v>
      </c>
      <c r="G430" s="347">
        <v>83.733333333333348</v>
      </c>
      <c r="H430" s="347">
        <v>89.133333333333354</v>
      </c>
      <c r="I430" s="347">
        <v>90.316666666666691</v>
      </c>
      <c r="J430" s="347">
        <v>91.833333333333357</v>
      </c>
      <c r="K430" s="346">
        <v>88.8</v>
      </c>
      <c r="L430" s="346">
        <v>86.1</v>
      </c>
      <c r="M430" s="346">
        <v>3.5637699999999999</v>
      </c>
      <c r="N430" s="1"/>
      <c r="O430" s="1"/>
    </row>
    <row r="431" spans="1:15" ht="12.75" customHeight="1">
      <c r="A431" s="30">
        <v>421</v>
      </c>
      <c r="B431" s="375" t="s">
        <v>512</v>
      </c>
      <c r="C431" s="346">
        <v>170.8</v>
      </c>
      <c r="D431" s="347">
        <v>174.85</v>
      </c>
      <c r="E431" s="347">
        <v>166</v>
      </c>
      <c r="F431" s="347">
        <v>161.20000000000002</v>
      </c>
      <c r="G431" s="347">
        <v>152.35000000000002</v>
      </c>
      <c r="H431" s="347">
        <v>179.64999999999998</v>
      </c>
      <c r="I431" s="347">
        <v>188.49999999999994</v>
      </c>
      <c r="J431" s="347">
        <v>193.29999999999995</v>
      </c>
      <c r="K431" s="346">
        <v>183.7</v>
      </c>
      <c r="L431" s="346">
        <v>170.05</v>
      </c>
      <c r="M431" s="346">
        <v>10.35371</v>
      </c>
      <c r="N431" s="1"/>
      <c r="O431" s="1"/>
    </row>
    <row r="432" spans="1:15" ht="12.75" customHeight="1">
      <c r="A432" s="30">
        <v>422</v>
      </c>
      <c r="B432" s="375" t="s">
        <v>514</v>
      </c>
      <c r="C432" s="346">
        <v>533.15</v>
      </c>
      <c r="D432" s="347">
        <v>534.83333333333337</v>
      </c>
      <c r="E432" s="347">
        <v>517.66666666666674</v>
      </c>
      <c r="F432" s="347">
        <v>502.18333333333339</v>
      </c>
      <c r="G432" s="347">
        <v>485.01666666666677</v>
      </c>
      <c r="H432" s="347">
        <v>550.31666666666672</v>
      </c>
      <c r="I432" s="347">
        <v>567.48333333333346</v>
      </c>
      <c r="J432" s="347">
        <v>582.9666666666667</v>
      </c>
      <c r="K432" s="346">
        <v>552</v>
      </c>
      <c r="L432" s="346">
        <v>519.35</v>
      </c>
      <c r="M432" s="346">
        <v>1.4132100000000001</v>
      </c>
      <c r="N432" s="1"/>
      <c r="O432" s="1"/>
    </row>
    <row r="433" spans="1:15" ht="12.75" customHeight="1">
      <c r="A433" s="30">
        <v>423</v>
      </c>
      <c r="B433" s="375" t="s">
        <v>515</v>
      </c>
      <c r="C433" s="346">
        <v>358.6</v>
      </c>
      <c r="D433" s="347">
        <v>359.66666666666669</v>
      </c>
      <c r="E433" s="347">
        <v>350.43333333333339</v>
      </c>
      <c r="F433" s="347">
        <v>342.26666666666671</v>
      </c>
      <c r="G433" s="347">
        <v>333.03333333333342</v>
      </c>
      <c r="H433" s="347">
        <v>367.83333333333337</v>
      </c>
      <c r="I433" s="347">
        <v>377.06666666666661</v>
      </c>
      <c r="J433" s="347">
        <v>385.23333333333335</v>
      </c>
      <c r="K433" s="346">
        <v>368.9</v>
      </c>
      <c r="L433" s="346">
        <v>351.5</v>
      </c>
      <c r="M433" s="346">
        <v>3.8245</v>
      </c>
      <c r="N433" s="1"/>
      <c r="O433" s="1"/>
    </row>
    <row r="434" spans="1:15" ht="12.75" customHeight="1">
      <c r="A434" s="30">
        <v>424</v>
      </c>
      <c r="B434" s="375" t="s">
        <v>517</v>
      </c>
      <c r="C434" s="346">
        <v>1825.2</v>
      </c>
      <c r="D434" s="347">
        <v>1839.8166666666666</v>
      </c>
      <c r="E434" s="347">
        <v>1772.1833333333332</v>
      </c>
      <c r="F434" s="347">
        <v>1719.1666666666665</v>
      </c>
      <c r="G434" s="347">
        <v>1651.5333333333331</v>
      </c>
      <c r="H434" s="347">
        <v>1892.8333333333333</v>
      </c>
      <c r="I434" s="347">
        <v>1960.4666666666665</v>
      </c>
      <c r="J434" s="347">
        <v>2013.4833333333333</v>
      </c>
      <c r="K434" s="346">
        <v>1907.45</v>
      </c>
      <c r="L434" s="346">
        <v>1786.8</v>
      </c>
      <c r="M434" s="346">
        <v>0.87638000000000005</v>
      </c>
      <c r="N434" s="1"/>
      <c r="O434" s="1"/>
    </row>
    <row r="435" spans="1:15" ht="12.75" customHeight="1">
      <c r="A435" s="30">
        <v>425</v>
      </c>
      <c r="B435" s="375" t="s">
        <v>518</v>
      </c>
      <c r="C435" s="346">
        <v>805.5</v>
      </c>
      <c r="D435" s="347">
        <v>806.68333333333339</v>
      </c>
      <c r="E435" s="347">
        <v>779.81666666666683</v>
      </c>
      <c r="F435" s="347">
        <v>754.13333333333344</v>
      </c>
      <c r="G435" s="347">
        <v>727.26666666666688</v>
      </c>
      <c r="H435" s="347">
        <v>832.36666666666679</v>
      </c>
      <c r="I435" s="347">
        <v>859.23333333333335</v>
      </c>
      <c r="J435" s="347">
        <v>884.91666666666674</v>
      </c>
      <c r="K435" s="346">
        <v>833.55</v>
      </c>
      <c r="L435" s="346">
        <v>781</v>
      </c>
      <c r="M435" s="346">
        <v>0.89222999999999997</v>
      </c>
      <c r="N435" s="1"/>
      <c r="O435" s="1"/>
    </row>
    <row r="436" spans="1:15" ht="12.75" customHeight="1">
      <c r="A436" s="30">
        <v>426</v>
      </c>
      <c r="B436" s="375" t="s">
        <v>195</v>
      </c>
      <c r="C436" s="346">
        <v>818.25</v>
      </c>
      <c r="D436" s="347">
        <v>823.4</v>
      </c>
      <c r="E436" s="347">
        <v>809.84999999999991</v>
      </c>
      <c r="F436" s="347">
        <v>801.44999999999993</v>
      </c>
      <c r="G436" s="347">
        <v>787.89999999999986</v>
      </c>
      <c r="H436" s="347">
        <v>831.8</v>
      </c>
      <c r="I436" s="347">
        <v>845.34999999999991</v>
      </c>
      <c r="J436" s="347">
        <v>853.75</v>
      </c>
      <c r="K436" s="346">
        <v>836.95</v>
      </c>
      <c r="L436" s="346">
        <v>815</v>
      </c>
      <c r="M436" s="346">
        <v>36.79222</v>
      </c>
      <c r="N436" s="1"/>
      <c r="O436" s="1"/>
    </row>
    <row r="437" spans="1:15" ht="12.75" customHeight="1">
      <c r="A437" s="30">
        <v>427</v>
      </c>
      <c r="B437" s="375" t="s">
        <v>519</v>
      </c>
      <c r="C437" s="346">
        <v>444.7</v>
      </c>
      <c r="D437" s="347">
        <v>436.56666666666666</v>
      </c>
      <c r="E437" s="347">
        <v>420.13333333333333</v>
      </c>
      <c r="F437" s="347">
        <v>395.56666666666666</v>
      </c>
      <c r="G437" s="347">
        <v>379.13333333333333</v>
      </c>
      <c r="H437" s="347">
        <v>461.13333333333333</v>
      </c>
      <c r="I437" s="347">
        <v>477.56666666666661</v>
      </c>
      <c r="J437" s="347">
        <v>502.13333333333333</v>
      </c>
      <c r="K437" s="346">
        <v>453</v>
      </c>
      <c r="L437" s="346">
        <v>412</v>
      </c>
      <c r="M437" s="346">
        <v>29.946449999999999</v>
      </c>
      <c r="N437" s="1"/>
      <c r="O437" s="1"/>
    </row>
    <row r="438" spans="1:15" ht="12.75" customHeight="1">
      <c r="A438" s="30">
        <v>428</v>
      </c>
      <c r="B438" s="375" t="s">
        <v>196</v>
      </c>
      <c r="C438" s="346">
        <v>427.2</v>
      </c>
      <c r="D438" s="347">
        <v>436.46666666666664</v>
      </c>
      <c r="E438" s="347">
        <v>416.0333333333333</v>
      </c>
      <c r="F438" s="347">
        <v>404.86666666666667</v>
      </c>
      <c r="G438" s="347">
        <v>384.43333333333334</v>
      </c>
      <c r="H438" s="347">
        <v>447.63333333333327</v>
      </c>
      <c r="I438" s="347">
        <v>468.06666666666655</v>
      </c>
      <c r="J438" s="347">
        <v>479.23333333333323</v>
      </c>
      <c r="K438" s="346">
        <v>456.9</v>
      </c>
      <c r="L438" s="346">
        <v>425.3</v>
      </c>
      <c r="M438" s="346">
        <v>17.014189999999999</v>
      </c>
      <c r="N438" s="1"/>
      <c r="O438" s="1"/>
    </row>
    <row r="439" spans="1:15" ht="12.75" customHeight="1">
      <c r="A439" s="30">
        <v>429</v>
      </c>
      <c r="B439" s="375" t="s">
        <v>522</v>
      </c>
      <c r="C439" s="346">
        <v>644.65</v>
      </c>
      <c r="D439" s="347">
        <v>649.88333333333333</v>
      </c>
      <c r="E439" s="347">
        <v>635.76666666666665</v>
      </c>
      <c r="F439" s="347">
        <v>626.88333333333333</v>
      </c>
      <c r="G439" s="347">
        <v>612.76666666666665</v>
      </c>
      <c r="H439" s="347">
        <v>658.76666666666665</v>
      </c>
      <c r="I439" s="347">
        <v>672.88333333333321</v>
      </c>
      <c r="J439" s="347">
        <v>681.76666666666665</v>
      </c>
      <c r="K439" s="346">
        <v>664</v>
      </c>
      <c r="L439" s="346">
        <v>641</v>
      </c>
      <c r="M439" s="346">
        <v>0.78093000000000001</v>
      </c>
      <c r="N439" s="1"/>
      <c r="O439" s="1"/>
    </row>
    <row r="440" spans="1:15" ht="12.75" customHeight="1">
      <c r="A440" s="30">
        <v>430</v>
      </c>
      <c r="B440" s="375" t="s">
        <v>520</v>
      </c>
      <c r="C440" s="346">
        <v>300.89999999999998</v>
      </c>
      <c r="D440" s="347">
        <v>299.75</v>
      </c>
      <c r="E440" s="347">
        <v>290.25</v>
      </c>
      <c r="F440" s="347">
        <v>279.60000000000002</v>
      </c>
      <c r="G440" s="347">
        <v>270.10000000000002</v>
      </c>
      <c r="H440" s="347">
        <v>310.39999999999998</v>
      </c>
      <c r="I440" s="347">
        <v>319.89999999999998</v>
      </c>
      <c r="J440" s="347">
        <v>330.54999999999995</v>
      </c>
      <c r="K440" s="346">
        <v>309.25</v>
      </c>
      <c r="L440" s="346">
        <v>289.10000000000002</v>
      </c>
      <c r="M440" s="346">
        <v>2.9336500000000001</v>
      </c>
      <c r="N440" s="1"/>
      <c r="O440" s="1"/>
    </row>
    <row r="441" spans="1:15" ht="12.75" customHeight="1">
      <c r="A441" s="30">
        <v>431</v>
      </c>
      <c r="B441" s="375" t="s">
        <v>521</v>
      </c>
      <c r="C441" s="346">
        <v>2040.15</v>
      </c>
      <c r="D441" s="347">
        <v>2015.7166666666665</v>
      </c>
      <c r="E441" s="347">
        <v>1976.4333333333329</v>
      </c>
      <c r="F441" s="347">
        <v>1912.7166666666665</v>
      </c>
      <c r="G441" s="347">
        <v>1873.4333333333329</v>
      </c>
      <c r="H441" s="347">
        <v>2079.4333333333329</v>
      </c>
      <c r="I441" s="347">
        <v>2118.7166666666662</v>
      </c>
      <c r="J441" s="347">
        <v>2182.4333333333329</v>
      </c>
      <c r="K441" s="346">
        <v>2055</v>
      </c>
      <c r="L441" s="346">
        <v>1952</v>
      </c>
      <c r="M441" s="346">
        <v>2.8437600000000001</v>
      </c>
      <c r="N441" s="1"/>
      <c r="O441" s="1"/>
    </row>
    <row r="442" spans="1:15" ht="12.75" customHeight="1">
      <c r="A442" s="30">
        <v>432</v>
      </c>
      <c r="B442" s="375" t="s">
        <v>523</v>
      </c>
      <c r="C442" s="346">
        <v>522.75</v>
      </c>
      <c r="D442" s="347">
        <v>494.13333333333338</v>
      </c>
      <c r="E442" s="347">
        <v>454.31666666666672</v>
      </c>
      <c r="F442" s="347">
        <v>385.88333333333333</v>
      </c>
      <c r="G442" s="347">
        <v>346.06666666666666</v>
      </c>
      <c r="H442" s="347">
        <v>562.56666666666683</v>
      </c>
      <c r="I442" s="347">
        <v>602.38333333333344</v>
      </c>
      <c r="J442" s="347">
        <v>670.81666666666683</v>
      </c>
      <c r="K442" s="346">
        <v>533.95000000000005</v>
      </c>
      <c r="L442" s="346">
        <v>425.7</v>
      </c>
      <c r="M442" s="346">
        <v>6.1853999999999996</v>
      </c>
      <c r="N442" s="1"/>
      <c r="O442" s="1"/>
    </row>
    <row r="443" spans="1:15" ht="12.75" customHeight="1">
      <c r="A443" s="30">
        <v>433</v>
      </c>
      <c r="B443" s="375" t="s">
        <v>524</v>
      </c>
      <c r="C443" s="346">
        <v>9.0500000000000007</v>
      </c>
      <c r="D443" s="347">
        <v>9.0666666666666664</v>
      </c>
      <c r="E443" s="347">
        <v>9.0333333333333332</v>
      </c>
      <c r="F443" s="347">
        <v>9.0166666666666675</v>
      </c>
      <c r="G443" s="347">
        <v>8.9833333333333343</v>
      </c>
      <c r="H443" s="347">
        <v>9.0833333333333321</v>
      </c>
      <c r="I443" s="347">
        <v>9.1166666666666636</v>
      </c>
      <c r="J443" s="347">
        <v>9.1333333333333311</v>
      </c>
      <c r="K443" s="346">
        <v>9.1</v>
      </c>
      <c r="L443" s="346">
        <v>9.0500000000000007</v>
      </c>
      <c r="M443" s="346">
        <v>240.71260000000001</v>
      </c>
      <c r="N443" s="1"/>
      <c r="O443" s="1"/>
    </row>
    <row r="444" spans="1:15" ht="12.75" customHeight="1">
      <c r="A444" s="30">
        <v>434</v>
      </c>
      <c r="B444" s="375" t="s">
        <v>511</v>
      </c>
      <c r="C444" s="346">
        <v>297.95</v>
      </c>
      <c r="D444" s="347">
        <v>304.8</v>
      </c>
      <c r="E444" s="347">
        <v>288.75</v>
      </c>
      <c r="F444" s="347">
        <v>279.55</v>
      </c>
      <c r="G444" s="347">
        <v>263.5</v>
      </c>
      <c r="H444" s="347">
        <v>314</v>
      </c>
      <c r="I444" s="347">
        <v>330.05000000000007</v>
      </c>
      <c r="J444" s="347">
        <v>339.25</v>
      </c>
      <c r="K444" s="346">
        <v>320.85000000000002</v>
      </c>
      <c r="L444" s="346">
        <v>295.60000000000002</v>
      </c>
      <c r="M444" s="346">
        <v>9.4039599999999997</v>
      </c>
      <c r="N444" s="1"/>
      <c r="O444" s="1"/>
    </row>
    <row r="445" spans="1:15" ht="12.75" customHeight="1">
      <c r="A445" s="30">
        <v>435</v>
      </c>
      <c r="B445" s="375" t="s">
        <v>525</v>
      </c>
      <c r="C445" s="346">
        <v>904.3</v>
      </c>
      <c r="D445" s="347">
        <v>921.06666666666661</v>
      </c>
      <c r="E445" s="347">
        <v>885.23333333333323</v>
      </c>
      <c r="F445" s="347">
        <v>866.16666666666663</v>
      </c>
      <c r="G445" s="347">
        <v>830.33333333333326</v>
      </c>
      <c r="H445" s="347">
        <v>940.13333333333321</v>
      </c>
      <c r="I445" s="347">
        <v>975.9666666666667</v>
      </c>
      <c r="J445" s="347">
        <v>995.03333333333319</v>
      </c>
      <c r="K445" s="346">
        <v>956.9</v>
      </c>
      <c r="L445" s="346">
        <v>902</v>
      </c>
      <c r="M445" s="346">
        <v>0.42452000000000001</v>
      </c>
      <c r="N445" s="1"/>
      <c r="O445" s="1"/>
    </row>
    <row r="446" spans="1:15" ht="12.75" customHeight="1">
      <c r="A446" s="30">
        <v>436</v>
      </c>
      <c r="B446" s="375" t="s">
        <v>277</v>
      </c>
      <c r="C446" s="346">
        <v>530</v>
      </c>
      <c r="D446" s="347">
        <v>531.80000000000007</v>
      </c>
      <c r="E446" s="347">
        <v>519.60000000000014</v>
      </c>
      <c r="F446" s="347">
        <v>509.20000000000005</v>
      </c>
      <c r="G446" s="347">
        <v>497.00000000000011</v>
      </c>
      <c r="H446" s="347">
        <v>542.20000000000016</v>
      </c>
      <c r="I446" s="347">
        <v>554.4000000000002</v>
      </c>
      <c r="J446" s="347">
        <v>564.80000000000018</v>
      </c>
      <c r="K446" s="346">
        <v>544</v>
      </c>
      <c r="L446" s="346">
        <v>521.4</v>
      </c>
      <c r="M446" s="346">
        <v>5.0914400000000004</v>
      </c>
      <c r="N446" s="1"/>
      <c r="O446" s="1"/>
    </row>
    <row r="447" spans="1:15" ht="12.75" customHeight="1">
      <c r="A447" s="30">
        <v>437</v>
      </c>
      <c r="B447" s="375" t="s">
        <v>530</v>
      </c>
      <c r="C447" s="346">
        <v>1422.2</v>
      </c>
      <c r="D447" s="347">
        <v>1447.6166666666668</v>
      </c>
      <c r="E447" s="347">
        <v>1380.7833333333335</v>
      </c>
      <c r="F447" s="347">
        <v>1339.3666666666668</v>
      </c>
      <c r="G447" s="347">
        <v>1272.5333333333335</v>
      </c>
      <c r="H447" s="347">
        <v>1489.0333333333335</v>
      </c>
      <c r="I447" s="347">
        <v>1555.8666666666666</v>
      </c>
      <c r="J447" s="347">
        <v>1597.2833333333335</v>
      </c>
      <c r="K447" s="346">
        <v>1514.45</v>
      </c>
      <c r="L447" s="346">
        <v>1406.2</v>
      </c>
      <c r="M447" s="346">
        <v>4.7761699999999996</v>
      </c>
      <c r="N447" s="1"/>
      <c r="O447" s="1"/>
    </row>
    <row r="448" spans="1:15" ht="12.75" customHeight="1">
      <c r="A448" s="30">
        <v>438</v>
      </c>
      <c r="B448" s="375" t="s">
        <v>531</v>
      </c>
      <c r="C448" s="346">
        <v>11123.1</v>
      </c>
      <c r="D448" s="347">
        <v>11434.366666666667</v>
      </c>
      <c r="E448" s="347">
        <v>10688.733333333334</v>
      </c>
      <c r="F448" s="347">
        <v>10254.366666666667</v>
      </c>
      <c r="G448" s="347">
        <v>9508.7333333333336</v>
      </c>
      <c r="H448" s="347">
        <v>11868.733333333334</v>
      </c>
      <c r="I448" s="347">
        <v>12614.366666666669</v>
      </c>
      <c r="J448" s="347">
        <v>13048.733333333334</v>
      </c>
      <c r="K448" s="346">
        <v>12180</v>
      </c>
      <c r="L448" s="346">
        <v>11000</v>
      </c>
      <c r="M448" s="346">
        <v>2.332E-2</v>
      </c>
      <c r="N448" s="1"/>
      <c r="O448" s="1"/>
    </row>
    <row r="449" spans="1:15" ht="12.75" customHeight="1">
      <c r="A449" s="30">
        <v>439</v>
      </c>
      <c r="B449" s="375" t="s">
        <v>197</v>
      </c>
      <c r="C449" s="346">
        <v>785.6</v>
      </c>
      <c r="D449" s="347">
        <v>804.44999999999993</v>
      </c>
      <c r="E449" s="347">
        <v>762.14999999999986</v>
      </c>
      <c r="F449" s="347">
        <v>738.69999999999993</v>
      </c>
      <c r="G449" s="347">
        <v>696.39999999999986</v>
      </c>
      <c r="H449" s="347">
        <v>827.89999999999986</v>
      </c>
      <c r="I449" s="347">
        <v>870.19999999999982</v>
      </c>
      <c r="J449" s="347">
        <v>893.64999999999986</v>
      </c>
      <c r="K449" s="346">
        <v>846.75</v>
      </c>
      <c r="L449" s="346">
        <v>781</v>
      </c>
      <c r="M449" s="346">
        <v>28.338789999999999</v>
      </c>
      <c r="N449" s="1"/>
      <c r="O449" s="1"/>
    </row>
    <row r="450" spans="1:15" ht="12.75" customHeight="1">
      <c r="A450" s="30">
        <v>440</v>
      </c>
      <c r="B450" s="375" t="s">
        <v>532</v>
      </c>
      <c r="C450" s="346">
        <v>183.2</v>
      </c>
      <c r="D450" s="347">
        <v>186.95000000000002</v>
      </c>
      <c r="E450" s="347">
        <v>177.90000000000003</v>
      </c>
      <c r="F450" s="347">
        <v>172.60000000000002</v>
      </c>
      <c r="G450" s="347">
        <v>163.55000000000004</v>
      </c>
      <c r="H450" s="347">
        <v>192.25000000000003</v>
      </c>
      <c r="I450" s="347">
        <v>201.30000000000004</v>
      </c>
      <c r="J450" s="347">
        <v>206.60000000000002</v>
      </c>
      <c r="K450" s="346">
        <v>196</v>
      </c>
      <c r="L450" s="346">
        <v>181.65</v>
      </c>
      <c r="M450" s="346">
        <v>14.452830000000001</v>
      </c>
      <c r="N450" s="1"/>
      <c r="O450" s="1"/>
    </row>
    <row r="451" spans="1:15" ht="12.75" customHeight="1">
      <c r="A451" s="30">
        <v>441</v>
      </c>
      <c r="B451" s="375" t="s">
        <v>533</v>
      </c>
      <c r="C451" s="346">
        <v>1134.8</v>
      </c>
      <c r="D451" s="347">
        <v>1151.2666666666667</v>
      </c>
      <c r="E451" s="347">
        <v>1110.2333333333333</v>
      </c>
      <c r="F451" s="347">
        <v>1085.6666666666667</v>
      </c>
      <c r="G451" s="347">
        <v>1044.6333333333334</v>
      </c>
      <c r="H451" s="347">
        <v>1175.8333333333333</v>
      </c>
      <c r="I451" s="347">
        <v>1216.8666666666666</v>
      </c>
      <c r="J451" s="347">
        <v>1241.4333333333332</v>
      </c>
      <c r="K451" s="346">
        <v>1192.3</v>
      </c>
      <c r="L451" s="346">
        <v>1126.7</v>
      </c>
      <c r="M451" s="346">
        <v>6.9932999999999996</v>
      </c>
      <c r="N451" s="1"/>
      <c r="O451" s="1"/>
    </row>
    <row r="452" spans="1:15" ht="12.75" customHeight="1">
      <c r="A452" s="30">
        <v>442</v>
      </c>
      <c r="B452" s="375" t="s">
        <v>198</v>
      </c>
      <c r="C452" s="346">
        <v>677.7</v>
      </c>
      <c r="D452" s="347">
        <v>688.76666666666677</v>
      </c>
      <c r="E452" s="347">
        <v>662.98333333333358</v>
      </c>
      <c r="F452" s="347">
        <v>648.26666666666677</v>
      </c>
      <c r="G452" s="347">
        <v>622.48333333333358</v>
      </c>
      <c r="H452" s="347">
        <v>703.48333333333358</v>
      </c>
      <c r="I452" s="347">
        <v>729.26666666666665</v>
      </c>
      <c r="J452" s="347">
        <v>743.98333333333358</v>
      </c>
      <c r="K452" s="346">
        <v>714.55</v>
      </c>
      <c r="L452" s="346">
        <v>674.05</v>
      </c>
      <c r="M452" s="346">
        <v>30.912980000000001</v>
      </c>
      <c r="N452" s="1"/>
      <c r="O452" s="1"/>
    </row>
    <row r="453" spans="1:15" ht="12.75" customHeight="1">
      <c r="A453" s="30">
        <v>443</v>
      </c>
      <c r="B453" s="375" t="s">
        <v>278</v>
      </c>
      <c r="C453" s="346">
        <v>6074.1</v>
      </c>
      <c r="D453" s="347">
        <v>6164.2833333333328</v>
      </c>
      <c r="E453" s="347">
        <v>5899.8166666666657</v>
      </c>
      <c r="F453" s="347">
        <v>5725.5333333333328</v>
      </c>
      <c r="G453" s="347">
        <v>5461.0666666666657</v>
      </c>
      <c r="H453" s="347">
        <v>6338.5666666666657</v>
      </c>
      <c r="I453" s="347">
        <v>6603.0333333333328</v>
      </c>
      <c r="J453" s="347">
        <v>6777.3166666666657</v>
      </c>
      <c r="K453" s="346">
        <v>6428.75</v>
      </c>
      <c r="L453" s="346">
        <v>5990</v>
      </c>
      <c r="M453" s="346">
        <v>5.4166400000000001</v>
      </c>
      <c r="N453" s="1"/>
      <c r="O453" s="1"/>
    </row>
    <row r="454" spans="1:15" ht="12.75" customHeight="1">
      <c r="A454" s="30">
        <v>444</v>
      </c>
      <c r="B454" s="375" t="s">
        <v>199</v>
      </c>
      <c r="C454" s="346">
        <v>427.95</v>
      </c>
      <c r="D454" s="347">
        <v>431.65000000000003</v>
      </c>
      <c r="E454" s="347">
        <v>401.75000000000006</v>
      </c>
      <c r="F454" s="347">
        <v>375.55</v>
      </c>
      <c r="G454" s="347">
        <v>345.65000000000003</v>
      </c>
      <c r="H454" s="347">
        <v>457.85000000000008</v>
      </c>
      <c r="I454" s="347">
        <v>487.75000000000006</v>
      </c>
      <c r="J454" s="347">
        <v>513.95000000000005</v>
      </c>
      <c r="K454" s="346">
        <v>461.55</v>
      </c>
      <c r="L454" s="346">
        <v>405.45</v>
      </c>
      <c r="M454" s="346">
        <v>572.65684999999996</v>
      </c>
      <c r="N454" s="1"/>
      <c r="O454" s="1"/>
    </row>
    <row r="455" spans="1:15" ht="12.75" customHeight="1">
      <c r="A455" s="30">
        <v>445</v>
      </c>
      <c r="B455" s="375" t="s">
        <v>534</v>
      </c>
      <c r="C455" s="346">
        <v>204.8</v>
      </c>
      <c r="D455" s="347">
        <v>209.31666666666669</v>
      </c>
      <c r="E455" s="347">
        <v>198.63333333333338</v>
      </c>
      <c r="F455" s="347">
        <v>192.4666666666667</v>
      </c>
      <c r="G455" s="347">
        <v>181.78333333333339</v>
      </c>
      <c r="H455" s="347">
        <v>215.48333333333338</v>
      </c>
      <c r="I455" s="347">
        <v>226.16666666666671</v>
      </c>
      <c r="J455" s="347">
        <v>232.33333333333337</v>
      </c>
      <c r="K455" s="346">
        <v>220</v>
      </c>
      <c r="L455" s="346">
        <v>203.15</v>
      </c>
      <c r="M455" s="346">
        <v>52.335979999999999</v>
      </c>
      <c r="N455" s="1"/>
      <c r="O455" s="1"/>
    </row>
    <row r="456" spans="1:15" ht="12.75" customHeight="1">
      <c r="A456" s="30">
        <v>446</v>
      </c>
      <c r="B456" s="375" t="s">
        <v>200</v>
      </c>
      <c r="C456" s="346">
        <v>204.3</v>
      </c>
      <c r="D456" s="347">
        <v>207.9</v>
      </c>
      <c r="E456" s="347">
        <v>199.65</v>
      </c>
      <c r="F456" s="347">
        <v>195</v>
      </c>
      <c r="G456" s="347">
        <v>186.75</v>
      </c>
      <c r="H456" s="347">
        <v>212.55</v>
      </c>
      <c r="I456" s="347">
        <v>220.8</v>
      </c>
      <c r="J456" s="347">
        <v>225.45000000000002</v>
      </c>
      <c r="K456" s="346">
        <v>216.15</v>
      </c>
      <c r="L456" s="346">
        <v>203.25</v>
      </c>
      <c r="M456" s="346">
        <v>600.97152000000006</v>
      </c>
      <c r="N456" s="1"/>
      <c r="O456" s="1"/>
    </row>
    <row r="457" spans="1:15" ht="12.75" customHeight="1">
      <c r="A457" s="30">
        <v>447</v>
      </c>
      <c r="B457" s="375" t="s">
        <v>201</v>
      </c>
      <c r="C457" s="346">
        <v>1074</v>
      </c>
      <c r="D457" s="347">
        <v>1087.0166666666667</v>
      </c>
      <c r="E457" s="347">
        <v>1054.0833333333333</v>
      </c>
      <c r="F457" s="347">
        <v>1034.1666666666665</v>
      </c>
      <c r="G457" s="347">
        <v>1001.2333333333331</v>
      </c>
      <c r="H457" s="347">
        <v>1106.9333333333334</v>
      </c>
      <c r="I457" s="347">
        <v>1139.8666666666668</v>
      </c>
      <c r="J457" s="347">
        <v>1159.7833333333335</v>
      </c>
      <c r="K457" s="346">
        <v>1119.95</v>
      </c>
      <c r="L457" s="346">
        <v>1067.0999999999999</v>
      </c>
      <c r="M457" s="346">
        <v>121.26867</v>
      </c>
      <c r="N457" s="1"/>
      <c r="O457" s="1"/>
    </row>
    <row r="458" spans="1:15" ht="12.75" customHeight="1">
      <c r="A458" s="30">
        <v>448</v>
      </c>
      <c r="B458" s="375" t="s">
        <v>850</v>
      </c>
      <c r="C458" s="346">
        <v>628.20000000000005</v>
      </c>
      <c r="D458" s="347">
        <v>647.15</v>
      </c>
      <c r="E458" s="347">
        <v>606.04999999999995</v>
      </c>
      <c r="F458" s="347">
        <v>583.9</v>
      </c>
      <c r="G458" s="347">
        <v>542.79999999999995</v>
      </c>
      <c r="H458" s="347">
        <v>669.3</v>
      </c>
      <c r="I458" s="347">
        <v>710.40000000000009</v>
      </c>
      <c r="J458" s="347">
        <v>732.55</v>
      </c>
      <c r="K458" s="346">
        <v>688.25</v>
      </c>
      <c r="L458" s="346">
        <v>625</v>
      </c>
      <c r="M458" s="346">
        <v>1.4130100000000001</v>
      </c>
      <c r="N458" s="1"/>
      <c r="O458" s="1"/>
    </row>
    <row r="459" spans="1:15" ht="12.75" customHeight="1">
      <c r="A459" s="30">
        <v>449</v>
      </c>
      <c r="B459" s="375" t="s">
        <v>526</v>
      </c>
      <c r="C459" s="346">
        <v>1704.4</v>
      </c>
      <c r="D459" s="347">
        <v>1738.1000000000001</v>
      </c>
      <c r="E459" s="347">
        <v>1626.3000000000002</v>
      </c>
      <c r="F459" s="347">
        <v>1548.2</v>
      </c>
      <c r="G459" s="347">
        <v>1436.4</v>
      </c>
      <c r="H459" s="347">
        <v>1816.2000000000003</v>
      </c>
      <c r="I459" s="347">
        <v>1928</v>
      </c>
      <c r="J459" s="347">
        <v>2006.1000000000004</v>
      </c>
      <c r="K459" s="346">
        <v>1849.9</v>
      </c>
      <c r="L459" s="346">
        <v>1660</v>
      </c>
      <c r="M459" s="346">
        <v>0.62458999999999998</v>
      </c>
      <c r="N459" s="1"/>
      <c r="O459" s="1"/>
    </row>
    <row r="460" spans="1:15" ht="12.75" customHeight="1">
      <c r="A460" s="30">
        <v>450</v>
      </c>
      <c r="B460" s="375" t="s">
        <v>527</v>
      </c>
      <c r="C460" s="346">
        <v>617.9</v>
      </c>
      <c r="D460" s="347">
        <v>628.80000000000007</v>
      </c>
      <c r="E460" s="347">
        <v>594.10000000000014</v>
      </c>
      <c r="F460" s="347">
        <v>570.30000000000007</v>
      </c>
      <c r="G460" s="347">
        <v>535.60000000000014</v>
      </c>
      <c r="H460" s="347">
        <v>652.60000000000014</v>
      </c>
      <c r="I460" s="347">
        <v>687.30000000000018</v>
      </c>
      <c r="J460" s="347">
        <v>711.10000000000014</v>
      </c>
      <c r="K460" s="346">
        <v>663.5</v>
      </c>
      <c r="L460" s="346">
        <v>605</v>
      </c>
      <c r="M460" s="346">
        <v>0.22101999999999999</v>
      </c>
      <c r="N460" s="1"/>
      <c r="O460" s="1"/>
    </row>
    <row r="461" spans="1:15" ht="12.75" customHeight="1">
      <c r="A461" s="30">
        <v>451</v>
      </c>
      <c r="B461" s="375" t="s">
        <v>202</v>
      </c>
      <c r="C461" s="346">
        <v>3401.65</v>
      </c>
      <c r="D461" s="347">
        <v>3425.5333333333333</v>
      </c>
      <c r="E461" s="347">
        <v>3367.2166666666667</v>
      </c>
      <c r="F461" s="347">
        <v>3332.7833333333333</v>
      </c>
      <c r="G461" s="347">
        <v>3274.4666666666667</v>
      </c>
      <c r="H461" s="347">
        <v>3459.9666666666667</v>
      </c>
      <c r="I461" s="347">
        <v>3518.2833333333333</v>
      </c>
      <c r="J461" s="347">
        <v>3552.7166666666667</v>
      </c>
      <c r="K461" s="346">
        <v>3483.85</v>
      </c>
      <c r="L461" s="346">
        <v>3391.1</v>
      </c>
      <c r="M461" s="346">
        <v>50.391359999999999</v>
      </c>
      <c r="N461" s="1"/>
      <c r="O461" s="1"/>
    </row>
    <row r="462" spans="1:15" ht="12.75" customHeight="1">
      <c r="A462" s="30">
        <v>452</v>
      </c>
      <c r="B462" s="375" t="s">
        <v>535</v>
      </c>
      <c r="C462" s="346">
        <v>3889.4</v>
      </c>
      <c r="D462" s="347">
        <v>3890.2999999999997</v>
      </c>
      <c r="E462" s="347">
        <v>3804.0999999999995</v>
      </c>
      <c r="F462" s="347">
        <v>3718.7999999999997</v>
      </c>
      <c r="G462" s="347">
        <v>3632.5999999999995</v>
      </c>
      <c r="H462" s="347">
        <v>3975.5999999999995</v>
      </c>
      <c r="I462" s="347">
        <v>4061.7999999999993</v>
      </c>
      <c r="J462" s="347">
        <v>4147.0999999999995</v>
      </c>
      <c r="K462" s="346">
        <v>3976.5</v>
      </c>
      <c r="L462" s="346">
        <v>3805</v>
      </c>
      <c r="M462" s="346">
        <v>0.47832999999999998</v>
      </c>
      <c r="N462" s="1"/>
      <c r="O462" s="1"/>
    </row>
    <row r="463" spans="1:15" ht="12.75" customHeight="1">
      <c r="A463" s="30">
        <v>453</v>
      </c>
      <c r="B463" s="375" t="s">
        <v>203</v>
      </c>
      <c r="C463" s="346">
        <v>1333</v>
      </c>
      <c r="D463" s="347">
        <v>1354.3333333333333</v>
      </c>
      <c r="E463" s="347">
        <v>1308.6666666666665</v>
      </c>
      <c r="F463" s="347">
        <v>1284.3333333333333</v>
      </c>
      <c r="G463" s="347">
        <v>1238.6666666666665</v>
      </c>
      <c r="H463" s="347">
        <v>1378.6666666666665</v>
      </c>
      <c r="I463" s="347">
        <v>1424.333333333333</v>
      </c>
      <c r="J463" s="347">
        <v>1448.6666666666665</v>
      </c>
      <c r="K463" s="346">
        <v>1400</v>
      </c>
      <c r="L463" s="346">
        <v>1330</v>
      </c>
      <c r="M463" s="346">
        <v>41.086030000000001</v>
      </c>
      <c r="N463" s="1"/>
      <c r="O463" s="1"/>
    </row>
    <row r="464" spans="1:15" ht="12.75" customHeight="1">
      <c r="A464" s="30">
        <v>454</v>
      </c>
      <c r="B464" s="375" t="s">
        <v>537</v>
      </c>
      <c r="C464" s="346">
        <v>1680.95</v>
      </c>
      <c r="D464" s="347">
        <v>1689.45</v>
      </c>
      <c r="E464" s="347">
        <v>1642.5</v>
      </c>
      <c r="F464" s="347">
        <v>1604.05</v>
      </c>
      <c r="G464" s="347">
        <v>1557.1</v>
      </c>
      <c r="H464" s="347">
        <v>1727.9</v>
      </c>
      <c r="I464" s="347">
        <v>1774.8500000000004</v>
      </c>
      <c r="J464" s="347">
        <v>1813.3000000000002</v>
      </c>
      <c r="K464" s="346">
        <v>1736.4</v>
      </c>
      <c r="L464" s="346">
        <v>1651</v>
      </c>
      <c r="M464" s="346">
        <v>0.74334</v>
      </c>
      <c r="N464" s="1"/>
      <c r="O464" s="1"/>
    </row>
    <row r="465" spans="1:15" ht="12.75" customHeight="1">
      <c r="A465" s="30">
        <v>455</v>
      </c>
      <c r="B465" s="375" t="s">
        <v>538</v>
      </c>
      <c r="C465" s="346">
        <v>862</v>
      </c>
      <c r="D465" s="347">
        <v>873.31666666666661</v>
      </c>
      <c r="E465" s="347">
        <v>838.68333333333317</v>
      </c>
      <c r="F465" s="347">
        <v>815.36666666666656</v>
      </c>
      <c r="G465" s="347">
        <v>780.73333333333312</v>
      </c>
      <c r="H465" s="347">
        <v>896.63333333333321</v>
      </c>
      <c r="I465" s="347">
        <v>931.26666666666665</v>
      </c>
      <c r="J465" s="347">
        <v>954.58333333333326</v>
      </c>
      <c r="K465" s="346">
        <v>907.95</v>
      </c>
      <c r="L465" s="346">
        <v>850</v>
      </c>
      <c r="M465" s="346">
        <v>1.62612</v>
      </c>
      <c r="N465" s="1"/>
      <c r="O465" s="1"/>
    </row>
    <row r="466" spans="1:15" ht="12.75" customHeight="1">
      <c r="A466" s="30">
        <v>456</v>
      </c>
      <c r="B466" s="375" t="s">
        <v>542</v>
      </c>
      <c r="C466" s="346">
        <v>1507.8</v>
      </c>
      <c r="D466" s="347">
        <v>1506.3833333333332</v>
      </c>
      <c r="E466" s="347">
        <v>1479.9166666666665</v>
      </c>
      <c r="F466" s="347">
        <v>1452.0333333333333</v>
      </c>
      <c r="G466" s="347">
        <v>1425.5666666666666</v>
      </c>
      <c r="H466" s="347">
        <v>1534.2666666666664</v>
      </c>
      <c r="I466" s="347">
        <v>1560.7333333333331</v>
      </c>
      <c r="J466" s="347">
        <v>1588.6166666666663</v>
      </c>
      <c r="K466" s="346">
        <v>1532.85</v>
      </c>
      <c r="L466" s="346">
        <v>1478.5</v>
      </c>
      <c r="M466" s="346">
        <v>4.1625699999999997</v>
      </c>
      <c r="N466" s="1"/>
      <c r="O466" s="1"/>
    </row>
    <row r="467" spans="1:15" ht="12.75" customHeight="1">
      <c r="A467" s="30">
        <v>457</v>
      </c>
      <c r="B467" s="375" t="s">
        <v>539</v>
      </c>
      <c r="C467" s="346">
        <v>1938.15</v>
      </c>
      <c r="D467" s="347">
        <v>1945.5666666666666</v>
      </c>
      <c r="E467" s="347">
        <v>1912.5833333333333</v>
      </c>
      <c r="F467" s="347">
        <v>1887.0166666666667</v>
      </c>
      <c r="G467" s="347">
        <v>1854.0333333333333</v>
      </c>
      <c r="H467" s="347">
        <v>1971.1333333333332</v>
      </c>
      <c r="I467" s="347">
        <v>2004.1166666666668</v>
      </c>
      <c r="J467" s="347">
        <v>2029.6833333333332</v>
      </c>
      <c r="K467" s="346">
        <v>1978.55</v>
      </c>
      <c r="L467" s="346">
        <v>1920</v>
      </c>
      <c r="M467" s="346">
        <v>0.80252000000000001</v>
      </c>
      <c r="N467" s="1"/>
      <c r="O467" s="1"/>
    </row>
    <row r="468" spans="1:15" ht="12.75" customHeight="1">
      <c r="A468" s="30">
        <v>458</v>
      </c>
      <c r="B468" s="375" t="s">
        <v>204</v>
      </c>
      <c r="C468" s="346">
        <v>2406.6</v>
      </c>
      <c r="D468" s="347">
        <v>2422.5333333333333</v>
      </c>
      <c r="E468" s="347">
        <v>2379.0666666666666</v>
      </c>
      <c r="F468" s="347">
        <v>2351.5333333333333</v>
      </c>
      <c r="G468" s="347">
        <v>2308.0666666666666</v>
      </c>
      <c r="H468" s="347">
        <v>2450.0666666666666</v>
      </c>
      <c r="I468" s="347">
        <v>2493.5333333333328</v>
      </c>
      <c r="J468" s="347">
        <v>2521.0666666666666</v>
      </c>
      <c r="K468" s="346">
        <v>2466</v>
      </c>
      <c r="L468" s="346">
        <v>2395</v>
      </c>
      <c r="M468" s="346">
        <v>18.750859999999999</v>
      </c>
      <c r="N468" s="1"/>
      <c r="O468" s="1"/>
    </row>
    <row r="469" spans="1:15" ht="12.75" customHeight="1">
      <c r="A469" s="30">
        <v>459</v>
      </c>
      <c r="B469" s="375" t="s">
        <v>205</v>
      </c>
      <c r="C469" s="346">
        <v>2669</v>
      </c>
      <c r="D469" s="347">
        <v>2685.2333333333331</v>
      </c>
      <c r="E469" s="347">
        <v>2603.7666666666664</v>
      </c>
      <c r="F469" s="347">
        <v>2538.5333333333333</v>
      </c>
      <c r="G469" s="347">
        <v>2457.0666666666666</v>
      </c>
      <c r="H469" s="347">
        <v>2750.4666666666662</v>
      </c>
      <c r="I469" s="347">
        <v>2831.9333333333325</v>
      </c>
      <c r="J469" s="347">
        <v>2897.1666666666661</v>
      </c>
      <c r="K469" s="346">
        <v>2766.7</v>
      </c>
      <c r="L469" s="346">
        <v>2620</v>
      </c>
      <c r="M469" s="346">
        <v>4.1316899999999999</v>
      </c>
      <c r="N469" s="1"/>
      <c r="O469" s="1"/>
    </row>
    <row r="470" spans="1:15" ht="12.75" customHeight="1">
      <c r="A470" s="30">
        <v>460</v>
      </c>
      <c r="B470" s="375" t="s">
        <v>206</v>
      </c>
      <c r="C470" s="346">
        <v>444.05</v>
      </c>
      <c r="D470" s="347">
        <v>448.41666666666669</v>
      </c>
      <c r="E470" s="347">
        <v>428.63333333333338</v>
      </c>
      <c r="F470" s="347">
        <v>413.2166666666667</v>
      </c>
      <c r="G470" s="347">
        <v>393.43333333333339</v>
      </c>
      <c r="H470" s="347">
        <v>463.83333333333337</v>
      </c>
      <c r="I470" s="347">
        <v>483.61666666666667</v>
      </c>
      <c r="J470" s="347">
        <v>499.03333333333336</v>
      </c>
      <c r="K470" s="346">
        <v>468.2</v>
      </c>
      <c r="L470" s="346">
        <v>433</v>
      </c>
      <c r="M470" s="346">
        <v>7.25901</v>
      </c>
      <c r="N470" s="1"/>
      <c r="O470" s="1"/>
    </row>
    <row r="471" spans="1:15" ht="12.75" customHeight="1">
      <c r="A471" s="30">
        <v>461</v>
      </c>
      <c r="B471" s="375" t="s">
        <v>207</v>
      </c>
      <c r="C471" s="346">
        <v>1020.65</v>
      </c>
      <c r="D471" s="347">
        <v>1012.6166666666667</v>
      </c>
      <c r="E471" s="347">
        <v>988.0333333333333</v>
      </c>
      <c r="F471" s="347">
        <v>955.41666666666663</v>
      </c>
      <c r="G471" s="347">
        <v>930.83333333333326</v>
      </c>
      <c r="H471" s="347">
        <v>1045.2333333333333</v>
      </c>
      <c r="I471" s="347">
        <v>1069.8166666666666</v>
      </c>
      <c r="J471" s="347">
        <v>1102.4333333333334</v>
      </c>
      <c r="K471" s="346">
        <v>1037.2</v>
      </c>
      <c r="L471" s="346">
        <v>980</v>
      </c>
      <c r="M471" s="346">
        <v>6.3301699999999999</v>
      </c>
      <c r="N471" s="1"/>
      <c r="O471" s="1"/>
    </row>
    <row r="472" spans="1:15" ht="12.75" customHeight="1">
      <c r="A472" s="30">
        <v>462</v>
      </c>
      <c r="B472" s="375" t="s">
        <v>540</v>
      </c>
      <c r="C472" s="346">
        <v>50.15</v>
      </c>
      <c r="D472" s="347">
        <v>50.433333333333337</v>
      </c>
      <c r="E472" s="347">
        <v>49.866666666666674</v>
      </c>
      <c r="F472" s="347">
        <v>49.583333333333336</v>
      </c>
      <c r="G472" s="347">
        <v>49.016666666666673</v>
      </c>
      <c r="H472" s="347">
        <v>50.716666666666676</v>
      </c>
      <c r="I472" s="347">
        <v>51.283333333333339</v>
      </c>
      <c r="J472" s="347">
        <v>51.566666666666677</v>
      </c>
      <c r="K472" s="346">
        <v>51</v>
      </c>
      <c r="L472" s="346">
        <v>50.15</v>
      </c>
      <c r="M472" s="346">
        <v>53.351289999999999</v>
      </c>
      <c r="N472" s="1"/>
      <c r="O472" s="1"/>
    </row>
    <row r="473" spans="1:15" ht="12.75" customHeight="1">
      <c r="A473" s="30">
        <v>463</v>
      </c>
      <c r="B473" s="375" t="s">
        <v>541</v>
      </c>
      <c r="C473" s="346">
        <v>160.6</v>
      </c>
      <c r="D473" s="347">
        <v>165.1</v>
      </c>
      <c r="E473" s="347">
        <v>153.75</v>
      </c>
      <c r="F473" s="347">
        <v>146.9</v>
      </c>
      <c r="G473" s="347">
        <v>135.55000000000001</v>
      </c>
      <c r="H473" s="347">
        <v>171.95</v>
      </c>
      <c r="I473" s="347">
        <v>183.29999999999995</v>
      </c>
      <c r="J473" s="347">
        <v>190.14999999999998</v>
      </c>
      <c r="K473" s="346">
        <v>176.45</v>
      </c>
      <c r="L473" s="346">
        <v>158.25</v>
      </c>
      <c r="M473" s="346">
        <v>4.0221200000000001</v>
      </c>
      <c r="N473" s="1"/>
      <c r="O473" s="1"/>
    </row>
    <row r="474" spans="1:15" ht="12.75" customHeight="1">
      <c r="A474" s="30">
        <v>464</v>
      </c>
      <c r="B474" s="375" t="s">
        <v>528</v>
      </c>
      <c r="C474" s="346">
        <v>779.55</v>
      </c>
      <c r="D474" s="347">
        <v>781.44999999999993</v>
      </c>
      <c r="E474" s="347">
        <v>762.89999999999986</v>
      </c>
      <c r="F474" s="347">
        <v>746.24999999999989</v>
      </c>
      <c r="G474" s="347">
        <v>727.69999999999982</v>
      </c>
      <c r="H474" s="347">
        <v>798.09999999999991</v>
      </c>
      <c r="I474" s="347">
        <v>816.64999999999986</v>
      </c>
      <c r="J474" s="347">
        <v>833.3</v>
      </c>
      <c r="K474" s="346">
        <v>800</v>
      </c>
      <c r="L474" s="346">
        <v>764.8</v>
      </c>
      <c r="M474" s="346">
        <v>1.11277</v>
      </c>
      <c r="N474" s="1"/>
      <c r="O474" s="1"/>
    </row>
    <row r="475" spans="1:15" ht="12.75" customHeight="1">
      <c r="A475" s="30">
        <v>465</v>
      </c>
      <c r="B475" s="375" t="s">
        <v>851</v>
      </c>
      <c r="C475" s="346">
        <v>117.85</v>
      </c>
      <c r="D475" s="347">
        <v>117.84999999999998</v>
      </c>
      <c r="E475" s="347">
        <v>117.84999999999997</v>
      </c>
      <c r="F475" s="347">
        <v>117.84999999999998</v>
      </c>
      <c r="G475" s="347">
        <v>117.84999999999997</v>
      </c>
      <c r="H475" s="347">
        <v>117.84999999999997</v>
      </c>
      <c r="I475" s="347">
        <v>117.85</v>
      </c>
      <c r="J475" s="347">
        <v>117.84999999999997</v>
      </c>
      <c r="K475" s="346">
        <v>117.85</v>
      </c>
      <c r="L475" s="346">
        <v>117.85</v>
      </c>
      <c r="M475" s="346">
        <v>3.8452000000000002</v>
      </c>
      <c r="N475" s="1"/>
      <c r="O475" s="1"/>
    </row>
    <row r="476" spans="1:15" ht="12.75" customHeight="1">
      <c r="A476" s="30">
        <v>466</v>
      </c>
      <c r="B476" s="375" t="s">
        <v>529</v>
      </c>
      <c r="C476" s="346">
        <v>54.3</v>
      </c>
      <c r="D476" s="347">
        <v>55.6</v>
      </c>
      <c r="E476" s="347">
        <v>52.2</v>
      </c>
      <c r="F476" s="347">
        <v>50.1</v>
      </c>
      <c r="G476" s="347">
        <v>46.7</v>
      </c>
      <c r="H476" s="347">
        <v>57.7</v>
      </c>
      <c r="I476" s="347">
        <v>61.099999999999994</v>
      </c>
      <c r="J476" s="347">
        <v>63.2</v>
      </c>
      <c r="K476" s="346">
        <v>59</v>
      </c>
      <c r="L476" s="346">
        <v>53.5</v>
      </c>
      <c r="M476" s="346">
        <v>144.17097000000001</v>
      </c>
      <c r="N476" s="1"/>
      <c r="O476" s="1"/>
    </row>
    <row r="477" spans="1:15" ht="12.75" customHeight="1">
      <c r="A477" s="30">
        <v>467</v>
      </c>
      <c r="B477" s="375" t="s">
        <v>208</v>
      </c>
      <c r="C477" s="346">
        <v>619.1</v>
      </c>
      <c r="D477" s="347">
        <v>626.61666666666667</v>
      </c>
      <c r="E477" s="347">
        <v>608.2833333333333</v>
      </c>
      <c r="F477" s="347">
        <v>597.46666666666658</v>
      </c>
      <c r="G477" s="347">
        <v>579.13333333333321</v>
      </c>
      <c r="H477" s="347">
        <v>637.43333333333339</v>
      </c>
      <c r="I477" s="347">
        <v>655.76666666666665</v>
      </c>
      <c r="J477" s="347">
        <v>666.58333333333348</v>
      </c>
      <c r="K477" s="346">
        <v>644.95000000000005</v>
      </c>
      <c r="L477" s="346">
        <v>615.79999999999995</v>
      </c>
      <c r="M477" s="346">
        <v>21.155539999999998</v>
      </c>
      <c r="N477" s="1"/>
      <c r="O477" s="1"/>
    </row>
    <row r="478" spans="1:15" ht="12.75" customHeight="1">
      <c r="A478" s="30">
        <v>468</v>
      </c>
      <c r="B478" s="375" t="s">
        <v>209</v>
      </c>
      <c r="C478" s="346">
        <v>1464.55</v>
      </c>
      <c r="D478" s="347">
        <v>1476.2333333333333</v>
      </c>
      <c r="E478" s="347">
        <v>1439.4166666666667</v>
      </c>
      <c r="F478" s="347">
        <v>1414.2833333333333</v>
      </c>
      <c r="G478" s="347">
        <v>1377.4666666666667</v>
      </c>
      <c r="H478" s="347">
        <v>1501.3666666666668</v>
      </c>
      <c r="I478" s="347">
        <v>1538.1833333333334</v>
      </c>
      <c r="J478" s="347">
        <v>1563.3166666666668</v>
      </c>
      <c r="K478" s="346">
        <v>1513.05</v>
      </c>
      <c r="L478" s="346">
        <v>1451.1</v>
      </c>
      <c r="M478" s="346">
        <v>3.67659</v>
      </c>
      <c r="N478" s="1"/>
      <c r="O478" s="1"/>
    </row>
    <row r="479" spans="1:15" ht="12.75" customHeight="1">
      <c r="A479" s="30">
        <v>469</v>
      </c>
      <c r="B479" s="375" t="s">
        <v>543</v>
      </c>
      <c r="C479" s="346">
        <v>11.3</v>
      </c>
      <c r="D479" s="347">
        <v>11.483333333333334</v>
      </c>
      <c r="E479" s="347">
        <v>10.866666666666669</v>
      </c>
      <c r="F479" s="347">
        <v>10.433333333333335</v>
      </c>
      <c r="G479" s="347">
        <v>9.81666666666667</v>
      </c>
      <c r="H479" s="347">
        <v>11.916666666666668</v>
      </c>
      <c r="I479" s="347">
        <v>12.533333333333335</v>
      </c>
      <c r="J479" s="347">
        <v>12.966666666666667</v>
      </c>
      <c r="K479" s="346">
        <v>12.1</v>
      </c>
      <c r="L479" s="346">
        <v>11.05</v>
      </c>
      <c r="M479" s="346">
        <v>60.429940000000002</v>
      </c>
      <c r="N479" s="1"/>
      <c r="O479" s="1"/>
    </row>
    <row r="480" spans="1:15" ht="12.75" customHeight="1">
      <c r="A480" s="30">
        <v>470</v>
      </c>
      <c r="B480" s="375" t="s">
        <v>544</v>
      </c>
      <c r="C480" s="346">
        <v>488.8</v>
      </c>
      <c r="D480" s="347">
        <v>495.05</v>
      </c>
      <c r="E480" s="347">
        <v>480.75</v>
      </c>
      <c r="F480" s="347">
        <v>472.7</v>
      </c>
      <c r="G480" s="347">
        <v>458.4</v>
      </c>
      <c r="H480" s="347">
        <v>503.1</v>
      </c>
      <c r="I480" s="347">
        <v>517.40000000000009</v>
      </c>
      <c r="J480" s="347">
        <v>525.45000000000005</v>
      </c>
      <c r="K480" s="346">
        <v>509.35</v>
      </c>
      <c r="L480" s="346">
        <v>487</v>
      </c>
      <c r="M480" s="346">
        <v>2.33691</v>
      </c>
      <c r="N480" s="1"/>
      <c r="O480" s="1"/>
    </row>
    <row r="481" spans="1:15" ht="12.75" customHeight="1">
      <c r="A481" s="30">
        <v>471</v>
      </c>
      <c r="B481" s="375" t="s">
        <v>546</v>
      </c>
      <c r="C481" s="346">
        <v>99.2</v>
      </c>
      <c r="D481" s="347">
        <v>100.59999999999998</v>
      </c>
      <c r="E481" s="347">
        <v>96.19999999999996</v>
      </c>
      <c r="F481" s="347">
        <v>93.199999999999974</v>
      </c>
      <c r="G481" s="347">
        <v>88.799999999999955</v>
      </c>
      <c r="H481" s="347">
        <v>103.59999999999997</v>
      </c>
      <c r="I481" s="347">
        <v>107.99999999999997</v>
      </c>
      <c r="J481" s="347">
        <v>110.99999999999997</v>
      </c>
      <c r="K481" s="346">
        <v>105</v>
      </c>
      <c r="L481" s="346">
        <v>97.6</v>
      </c>
      <c r="M481" s="346">
        <v>11.927899999999999</v>
      </c>
      <c r="N481" s="1"/>
      <c r="O481" s="1"/>
    </row>
    <row r="482" spans="1:15" ht="12.75" customHeight="1">
      <c r="A482" s="30">
        <v>472</v>
      </c>
      <c r="B482" s="375" t="s">
        <v>547</v>
      </c>
      <c r="C482" s="346">
        <v>15.3</v>
      </c>
      <c r="D482" s="347">
        <v>15.383333333333335</v>
      </c>
      <c r="E482" s="347">
        <v>13.966666666666669</v>
      </c>
      <c r="F482" s="347">
        <v>12.633333333333335</v>
      </c>
      <c r="G482" s="347">
        <v>11.216666666666669</v>
      </c>
      <c r="H482" s="347">
        <v>16.716666666666669</v>
      </c>
      <c r="I482" s="347">
        <v>18.133333333333336</v>
      </c>
      <c r="J482" s="347">
        <v>19.466666666666669</v>
      </c>
      <c r="K482" s="346">
        <v>16.8</v>
      </c>
      <c r="L482" s="346">
        <v>14.05</v>
      </c>
      <c r="M482" s="346">
        <v>60.863529999999997</v>
      </c>
      <c r="N482" s="1"/>
      <c r="O482" s="1"/>
    </row>
    <row r="483" spans="1:15" ht="12.75" customHeight="1">
      <c r="A483" s="30">
        <v>473</v>
      </c>
      <c r="B483" s="375" t="s">
        <v>210</v>
      </c>
      <c r="C483" s="346">
        <v>6418.45</v>
      </c>
      <c r="D483" s="347">
        <v>6487.9333333333334</v>
      </c>
      <c r="E483" s="347">
        <v>6326.7166666666672</v>
      </c>
      <c r="F483" s="347">
        <v>6234.9833333333336</v>
      </c>
      <c r="G483" s="347">
        <v>6073.7666666666673</v>
      </c>
      <c r="H483" s="347">
        <v>6579.666666666667</v>
      </c>
      <c r="I483" s="347">
        <v>6740.8833333333323</v>
      </c>
      <c r="J483" s="347">
        <v>6832.6166666666668</v>
      </c>
      <c r="K483" s="346">
        <v>6649.15</v>
      </c>
      <c r="L483" s="346">
        <v>6396.2</v>
      </c>
      <c r="M483" s="346">
        <v>6.1039300000000001</v>
      </c>
      <c r="N483" s="1"/>
      <c r="O483" s="1"/>
    </row>
    <row r="484" spans="1:15" ht="12.75" customHeight="1">
      <c r="A484" s="30">
        <v>474</v>
      </c>
      <c r="B484" s="375" t="s">
        <v>279</v>
      </c>
      <c r="C484" s="346">
        <v>38.5</v>
      </c>
      <c r="D484" s="347">
        <v>39.050000000000004</v>
      </c>
      <c r="E484" s="347">
        <v>37.300000000000011</v>
      </c>
      <c r="F484" s="347">
        <v>36.100000000000009</v>
      </c>
      <c r="G484" s="347">
        <v>34.350000000000016</v>
      </c>
      <c r="H484" s="347">
        <v>40.250000000000007</v>
      </c>
      <c r="I484" s="347">
        <v>41.999999999999993</v>
      </c>
      <c r="J484" s="347">
        <v>43.2</v>
      </c>
      <c r="K484" s="346">
        <v>40.799999999999997</v>
      </c>
      <c r="L484" s="346">
        <v>37.85</v>
      </c>
      <c r="M484" s="346">
        <v>228.43380999999999</v>
      </c>
      <c r="N484" s="1"/>
      <c r="O484" s="1"/>
    </row>
    <row r="485" spans="1:15" ht="12.75" customHeight="1">
      <c r="A485" s="30">
        <v>475</v>
      </c>
      <c r="B485" s="375" t="s">
        <v>211</v>
      </c>
      <c r="C485" s="346">
        <v>632.29999999999995</v>
      </c>
      <c r="D485" s="347">
        <v>643.01666666666665</v>
      </c>
      <c r="E485" s="347">
        <v>611.2833333333333</v>
      </c>
      <c r="F485" s="347">
        <v>590.26666666666665</v>
      </c>
      <c r="G485" s="347">
        <v>558.5333333333333</v>
      </c>
      <c r="H485" s="347">
        <v>664.0333333333333</v>
      </c>
      <c r="I485" s="347">
        <v>695.76666666666665</v>
      </c>
      <c r="J485" s="347">
        <v>716.7833333333333</v>
      </c>
      <c r="K485" s="346">
        <v>674.75</v>
      </c>
      <c r="L485" s="346">
        <v>622</v>
      </c>
      <c r="M485" s="346">
        <v>54.53651</v>
      </c>
      <c r="N485" s="1"/>
      <c r="O485" s="1"/>
    </row>
    <row r="486" spans="1:15" ht="12.75" customHeight="1">
      <c r="A486" s="30">
        <v>476</v>
      </c>
      <c r="B486" s="375" t="s">
        <v>545</v>
      </c>
      <c r="C486" s="346">
        <v>732.35</v>
      </c>
      <c r="D486" s="347">
        <v>748.73333333333323</v>
      </c>
      <c r="E486" s="347">
        <v>707.61666666666645</v>
      </c>
      <c r="F486" s="347">
        <v>682.88333333333321</v>
      </c>
      <c r="G486" s="347">
        <v>641.76666666666642</v>
      </c>
      <c r="H486" s="347">
        <v>773.46666666666647</v>
      </c>
      <c r="I486" s="347">
        <v>814.58333333333326</v>
      </c>
      <c r="J486" s="347">
        <v>839.31666666666649</v>
      </c>
      <c r="K486" s="346">
        <v>789.85</v>
      </c>
      <c r="L486" s="346">
        <v>724</v>
      </c>
      <c r="M486" s="346">
        <v>5.5561699999999998</v>
      </c>
      <c r="N486" s="1"/>
      <c r="O486" s="1"/>
    </row>
    <row r="487" spans="1:15" ht="12.75" customHeight="1">
      <c r="A487" s="30">
        <v>477</v>
      </c>
      <c r="B487" s="375" t="s">
        <v>550</v>
      </c>
      <c r="C487" s="346">
        <v>381.2</v>
      </c>
      <c r="D487" s="347">
        <v>386.73333333333335</v>
      </c>
      <c r="E487" s="347">
        <v>371.4666666666667</v>
      </c>
      <c r="F487" s="347">
        <v>361.73333333333335</v>
      </c>
      <c r="G487" s="347">
        <v>346.4666666666667</v>
      </c>
      <c r="H487" s="347">
        <v>396.4666666666667</v>
      </c>
      <c r="I487" s="347">
        <v>411.73333333333335</v>
      </c>
      <c r="J487" s="347">
        <v>421.4666666666667</v>
      </c>
      <c r="K487" s="346">
        <v>402</v>
      </c>
      <c r="L487" s="346">
        <v>377</v>
      </c>
      <c r="M487" s="346">
        <v>1.43167</v>
      </c>
      <c r="N487" s="1"/>
      <c r="O487" s="1"/>
    </row>
    <row r="488" spans="1:15" ht="12.75" customHeight="1">
      <c r="A488" s="30">
        <v>478</v>
      </c>
      <c r="B488" s="375" t="s">
        <v>551</v>
      </c>
      <c r="C488" s="346">
        <v>30</v>
      </c>
      <c r="D488" s="347">
        <v>30.683333333333334</v>
      </c>
      <c r="E488" s="347">
        <v>28.866666666666667</v>
      </c>
      <c r="F488" s="347">
        <v>27.733333333333334</v>
      </c>
      <c r="G488" s="347">
        <v>25.916666666666668</v>
      </c>
      <c r="H488" s="347">
        <v>31.816666666666666</v>
      </c>
      <c r="I488" s="347">
        <v>33.63333333333334</v>
      </c>
      <c r="J488" s="347">
        <v>34.766666666666666</v>
      </c>
      <c r="K488" s="346">
        <v>32.5</v>
      </c>
      <c r="L488" s="346">
        <v>29.55</v>
      </c>
      <c r="M488" s="346">
        <v>35.81588</v>
      </c>
      <c r="N488" s="1"/>
      <c r="O488" s="1"/>
    </row>
    <row r="489" spans="1:15" ht="12.75" customHeight="1">
      <c r="A489" s="30">
        <v>479</v>
      </c>
      <c r="B489" s="375" t="s">
        <v>552</v>
      </c>
      <c r="C489" s="346">
        <v>800.1</v>
      </c>
      <c r="D489" s="347">
        <v>823.0333333333333</v>
      </c>
      <c r="E489" s="347">
        <v>768.06666666666661</v>
      </c>
      <c r="F489" s="347">
        <v>736.0333333333333</v>
      </c>
      <c r="G489" s="347">
        <v>681.06666666666661</v>
      </c>
      <c r="H489" s="347">
        <v>855.06666666666661</v>
      </c>
      <c r="I489" s="347">
        <v>910.0333333333333</v>
      </c>
      <c r="J489" s="347">
        <v>942.06666666666661</v>
      </c>
      <c r="K489" s="346">
        <v>878</v>
      </c>
      <c r="L489" s="346">
        <v>791</v>
      </c>
      <c r="M489" s="346">
        <v>0.79427000000000003</v>
      </c>
      <c r="N489" s="1"/>
      <c r="O489" s="1"/>
    </row>
    <row r="490" spans="1:15" ht="12.75" customHeight="1">
      <c r="A490" s="30">
        <v>480</v>
      </c>
      <c r="B490" s="375" t="s">
        <v>554</v>
      </c>
      <c r="C490" s="346">
        <v>362.95</v>
      </c>
      <c r="D490" s="347">
        <v>356.79999999999995</v>
      </c>
      <c r="E490" s="347">
        <v>344.69999999999993</v>
      </c>
      <c r="F490" s="347">
        <v>326.45</v>
      </c>
      <c r="G490" s="347">
        <v>314.34999999999997</v>
      </c>
      <c r="H490" s="347">
        <v>375.0499999999999</v>
      </c>
      <c r="I490" s="347">
        <v>387.14999999999992</v>
      </c>
      <c r="J490" s="347">
        <v>405.39999999999986</v>
      </c>
      <c r="K490" s="346">
        <v>368.9</v>
      </c>
      <c r="L490" s="346">
        <v>338.55</v>
      </c>
      <c r="M490" s="346">
        <v>5.5310800000000002</v>
      </c>
      <c r="N490" s="1"/>
      <c r="O490" s="1"/>
    </row>
    <row r="491" spans="1:15" ht="12.75" customHeight="1">
      <c r="A491" s="30">
        <v>481</v>
      </c>
      <c r="B491" s="375" t="s">
        <v>281</v>
      </c>
      <c r="C491" s="346">
        <v>884.65</v>
      </c>
      <c r="D491" s="347">
        <v>890.55000000000007</v>
      </c>
      <c r="E491" s="347">
        <v>873.75000000000011</v>
      </c>
      <c r="F491" s="347">
        <v>862.85</v>
      </c>
      <c r="G491" s="347">
        <v>846.05000000000007</v>
      </c>
      <c r="H491" s="347">
        <v>901.45000000000016</v>
      </c>
      <c r="I491" s="347">
        <v>918.25000000000011</v>
      </c>
      <c r="J491" s="347">
        <v>929.1500000000002</v>
      </c>
      <c r="K491" s="346">
        <v>907.35</v>
      </c>
      <c r="L491" s="346">
        <v>879.65</v>
      </c>
      <c r="M491" s="346">
        <v>5.80938</v>
      </c>
      <c r="N491" s="1"/>
      <c r="O491" s="1"/>
    </row>
    <row r="492" spans="1:15" ht="12.75" customHeight="1">
      <c r="A492" s="30">
        <v>482</v>
      </c>
      <c r="B492" s="375" t="s">
        <v>212</v>
      </c>
      <c r="C492" s="346">
        <v>338.05</v>
      </c>
      <c r="D492" s="347">
        <v>341.73333333333335</v>
      </c>
      <c r="E492" s="347">
        <v>332.01666666666671</v>
      </c>
      <c r="F492" s="347">
        <v>325.98333333333335</v>
      </c>
      <c r="G492" s="347">
        <v>316.26666666666671</v>
      </c>
      <c r="H492" s="347">
        <v>347.76666666666671</v>
      </c>
      <c r="I492" s="347">
        <v>357.48333333333341</v>
      </c>
      <c r="J492" s="347">
        <v>363.51666666666671</v>
      </c>
      <c r="K492" s="346">
        <v>351.45</v>
      </c>
      <c r="L492" s="346">
        <v>335.7</v>
      </c>
      <c r="M492" s="346">
        <v>130.40747999999999</v>
      </c>
      <c r="N492" s="1"/>
      <c r="O492" s="1"/>
    </row>
    <row r="493" spans="1:15" ht="12.75" customHeight="1">
      <c r="A493" s="30">
        <v>483</v>
      </c>
      <c r="B493" s="375" t="s">
        <v>555</v>
      </c>
      <c r="C493" s="346">
        <v>1898.45</v>
      </c>
      <c r="D493" s="347">
        <v>1920.1333333333332</v>
      </c>
      <c r="E493" s="347">
        <v>1875.2666666666664</v>
      </c>
      <c r="F493" s="347">
        <v>1852.0833333333333</v>
      </c>
      <c r="G493" s="347">
        <v>1807.2166666666665</v>
      </c>
      <c r="H493" s="347">
        <v>1943.3166666666664</v>
      </c>
      <c r="I493" s="347">
        <v>1988.1833333333332</v>
      </c>
      <c r="J493" s="347">
        <v>2011.3666666666663</v>
      </c>
      <c r="K493" s="346">
        <v>1965</v>
      </c>
      <c r="L493" s="346">
        <v>1896.95</v>
      </c>
      <c r="M493" s="346">
        <v>0.56642999999999999</v>
      </c>
      <c r="N493" s="1"/>
      <c r="O493" s="1"/>
    </row>
    <row r="494" spans="1:15" ht="12.75" customHeight="1">
      <c r="A494" s="30">
        <v>484</v>
      </c>
      <c r="B494" s="375" t="s">
        <v>280</v>
      </c>
      <c r="C494" s="346">
        <v>183.15</v>
      </c>
      <c r="D494" s="347">
        <v>186.85</v>
      </c>
      <c r="E494" s="347">
        <v>177.29999999999998</v>
      </c>
      <c r="F494" s="347">
        <v>171.45</v>
      </c>
      <c r="G494" s="347">
        <v>161.89999999999998</v>
      </c>
      <c r="H494" s="347">
        <v>192.7</v>
      </c>
      <c r="I494" s="347">
        <v>202.25</v>
      </c>
      <c r="J494" s="347">
        <v>208.1</v>
      </c>
      <c r="K494" s="346">
        <v>196.4</v>
      </c>
      <c r="L494" s="346">
        <v>181</v>
      </c>
      <c r="M494" s="346">
        <v>12.01534</v>
      </c>
      <c r="N494" s="1"/>
      <c r="O494" s="1"/>
    </row>
    <row r="495" spans="1:15" ht="12.75" customHeight="1">
      <c r="A495" s="30">
        <v>485</v>
      </c>
      <c r="B495" s="375" t="s">
        <v>556</v>
      </c>
      <c r="C495" s="346">
        <v>1699.95</v>
      </c>
      <c r="D495" s="347">
        <v>1717.8500000000001</v>
      </c>
      <c r="E495" s="347">
        <v>1656.3000000000002</v>
      </c>
      <c r="F495" s="347">
        <v>1612.65</v>
      </c>
      <c r="G495" s="347">
        <v>1551.1000000000001</v>
      </c>
      <c r="H495" s="347">
        <v>1761.5000000000002</v>
      </c>
      <c r="I495" s="347">
        <v>1823.05</v>
      </c>
      <c r="J495" s="347">
        <v>1866.7000000000003</v>
      </c>
      <c r="K495" s="346">
        <v>1779.4</v>
      </c>
      <c r="L495" s="346">
        <v>1674.2</v>
      </c>
      <c r="M495" s="346">
        <v>0.74404999999999999</v>
      </c>
      <c r="N495" s="1"/>
      <c r="O495" s="1"/>
    </row>
    <row r="496" spans="1:15" ht="12.75" customHeight="1">
      <c r="A496" s="30">
        <v>486</v>
      </c>
      <c r="B496" s="375" t="s">
        <v>549</v>
      </c>
      <c r="C496" s="346">
        <v>617.70000000000005</v>
      </c>
      <c r="D496" s="347">
        <v>627.15</v>
      </c>
      <c r="E496" s="347">
        <v>601.4</v>
      </c>
      <c r="F496" s="347">
        <v>585.1</v>
      </c>
      <c r="G496" s="347">
        <v>559.35</v>
      </c>
      <c r="H496" s="347">
        <v>643.44999999999993</v>
      </c>
      <c r="I496" s="347">
        <v>669.19999999999993</v>
      </c>
      <c r="J496" s="347">
        <v>685.49999999999989</v>
      </c>
      <c r="K496" s="346">
        <v>652.9</v>
      </c>
      <c r="L496" s="346">
        <v>610.85</v>
      </c>
      <c r="M496" s="346">
        <v>6.28383</v>
      </c>
      <c r="N496" s="1"/>
      <c r="O496" s="1"/>
    </row>
    <row r="497" spans="1:15" ht="12.75" customHeight="1">
      <c r="A497" s="30">
        <v>487</v>
      </c>
      <c r="B497" s="375" t="s">
        <v>548</v>
      </c>
      <c r="C497" s="346">
        <v>3306.75</v>
      </c>
      <c r="D497" s="347">
        <v>3304.1833333333329</v>
      </c>
      <c r="E497" s="347">
        <v>3202.5666666666657</v>
      </c>
      <c r="F497" s="347">
        <v>3098.3833333333328</v>
      </c>
      <c r="G497" s="347">
        <v>2996.7666666666655</v>
      </c>
      <c r="H497" s="347">
        <v>3408.3666666666659</v>
      </c>
      <c r="I497" s="347">
        <v>3509.9833333333336</v>
      </c>
      <c r="J497" s="347">
        <v>3614.1666666666661</v>
      </c>
      <c r="K497" s="346">
        <v>3405.8</v>
      </c>
      <c r="L497" s="346">
        <v>3200</v>
      </c>
      <c r="M497" s="346">
        <v>0.21134</v>
      </c>
      <c r="N497" s="1"/>
      <c r="O497" s="1"/>
    </row>
    <row r="498" spans="1:15" ht="12.75" customHeight="1">
      <c r="A498" s="30">
        <v>488</v>
      </c>
      <c r="B498" s="375" t="s">
        <v>213</v>
      </c>
      <c r="C498" s="346">
        <v>1196.9000000000001</v>
      </c>
      <c r="D498" s="347">
        <v>1201.2833333333335</v>
      </c>
      <c r="E498" s="347">
        <v>1177.616666666667</v>
      </c>
      <c r="F498" s="347">
        <v>1158.3333333333335</v>
      </c>
      <c r="G498" s="347">
        <v>1134.666666666667</v>
      </c>
      <c r="H498" s="347">
        <v>1220.5666666666671</v>
      </c>
      <c r="I498" s="347">
        <v>1244.2333333333336</v>
      </c>
      <c r="J498" s="347">
        <v>1263.5166666666671</v>
      </c>
      <c r="K498" s="346">
        <v>1224.95</v>
      </c>
      <c r="L498" s="346">
        <v>1182</v>
      </c>
      <c r="M498" s="346">
        <v>14.90663</v>
      </c>
      <c r="N498" s="1"/>
      <c r="O498" s="1"/>
    </row>
    <row r="499" spans="1:15" ht="12.75" customHeight="1">
      <c r="A499" s="30">
        <v>489</v>
      </c>
      <c r="B499" s="375" t="s">
        <v>553</v>
      </c>
      <c r="C499" s="346">
        <v>2449.15</v>
      </c>
      <c r="D499" s="347">
        <v>2477.0166666666669</v>
      </c>
      <c r="E499" s="347">
        <v>2405.1333333333337</v>
      </c>
      <c r="F499" s="347">
        <v>2361.1166666666668</v>
      </c>
      <c r="G499" s="347">
        <v>2289.2333333333336</v>
      </c>
      <c r="H499" s="347">
        <v>2521.0333333333338</v>
      </c>
      <c r="I499" s="347">
        <v>2592.916666666667</v>
      </c>
      <c r="J499" s="347">
        <v>2636.9333333333338</v>
      </c>
      <c r="K499" s="346">
        <v>2548.9</v>
      </c>
      <c r="L499" s="346">
        <v>2433</v>
      </c>
      <c r="M499" s="346">
        <v>1.77075</v>
      </c>
      <c r="N499" s="1"/>
      <c r="O499" s="1"/>
    </row>
    <row r="500" spans="1:15" ht="12.75" customHeight="1">
      <c r="A500" s="30">
        <v>490</v>
      </c>
      <c r="B500" s="375" t="s">
        <v>557</v>
      </c>
      <c r="C500" s="346">
        <v>7496.5</v>
      </c>
      <c r="D500" s="347">
        <v>7643.0999999999995</v>
      </c>
      <c r="E500" s="347">
        <v>7311.6999999999989</v>
      </c>
      <c r="F500" s="347">
        <v>7126.9</v>
      </c>
      <c r="G500" s="347">
        <v>6795.4999999999991</v>
      </c>
      <c r="H500" s="347">
        <v>7827.8999999999987</v>
      </c>
      <c r="I500" s="347">
        <v>8159.2999999999984</v>
      </c>
      <c r="J500" s="347">
        <v>8344.0999999999985</v>
      </c>
      <c r="K500" s="346">
        <v>7974.5</v>
      </c>
      <c r="L500" s="346">
        <v>7458.3</v>
      </c>
      <c r="M500" s="346">
        <v>6.6540000000000002E-2</v>
      </c>
      <c r="N500" s="1"/>
      <c r="O500" s="1"/>
    </row>
    <row r="501" spans="1:15" ht="12.75" customHeight="1">
      <c r="A501" s="30">
        <v>491</v>
      </c>
      <c r="B501" s="375" t="s">
        <v>558</v>
      </c>
      <c r="C501" s="346">
        <v>137.19999999999999</v>
      </c>
      <c r="D501" s="347">
        <v>139.05000000000001</v>
      </c>
      <c r="E501" s="347">
        <v>134.20000000000002</v>
      </c>
      <c r="F501" s="347">
        <v>131.20000000000002</v>
      </c>
      <c r="G501" s="347">
        <v>126.35000000000002</v>
      </c>
      <c r="H501" s="347">
        <v>142.05000000000001</v>
      </c>
      <c r="I501" s="347">
        <v>146.90000000000003</v>
      </c>
      <c r="J501" s="347">
        <v>149.9</v>
      </c>
      <c r="K501" s="346">
        <v>143.9</v>
      </c>
      <c r="L501" s="346">
        <v>136.05000000000001</v>
      </c>
      <c r="M501" s="346">
        <v>7.6765299999999996</v>
      </c>
      <c r="N501" s="1"/>
      <c r="O501" s="1"/>
    </row>
    <row r="502" spans="1:15" ht="12.75" customHeight="1">
      <c r="A502" s="30">
        <v>492</v>
      </c>
      <c r="B502" s="375" t="s">
        <v>559</v>
      </c>
      <c r="C502" s="346">
        <v>102.2</v>
      </c>
      <c r="D502" s="347">
        <v>103.91666666666667</v>
      </c>
      <c r="E502" s="347">
        <v>98.833333333333343</v>
      </c>
      <c r="F502" s="347">
        <v>95.466666666666669</v>
      </c>
      <c r="G502" s="347">
        <v>90.38333333333334</v>
      </c>
      <c r="H502" s="347">
        <v>107.28333333333335</v>
      </c>
      <c r="I502" s="347">
        <v>112.36666666666669</v>
      </c>
      <c r="J502" s="347">
        <v>115.73333333333335</v>
      </c>
      <c r="K502" s="346">
        <v>109</v>
      </c>
      <c r="L502" s="346">
        <v>100.55</v>
      </c>
      <c r="M502" s="346">
        <v>15.04768</v>
      </c>
      <c r="N502" s="1"/>
      <c r="O502" s="1"/>
    </row>
    <row r="503" spans="1:15" ht="12.75" customHeight="1">
      <c r="A503" s="30">
        <v>493</v>
      </c>
      <c r="B503" s="375" t="s">
        <v>560</v>
      </c>
      <c r="C503" s="346">
        <v>461.35</v>
      </c>
      <c r="D503" s="347">
        <v>461.23333333333335</v>
      </c>
      <c r="E503" s="347">
        <v>450.4666666666667</v>
      </c>
      <c r="F503" s="347">
        <v>439.58333333333337</v>
      </c>
      <c r="G503" s="347">
        <v>428.81666666666672</v>
      </c>
      <c r="H503" s="347">
        <v>472.11666666666667</v>
      </c>
      <c r="I503" s="347">
        <v>482.88333333333333</v>
      </c>
      <c r="J503" s="347">
        <v>493.76666666666665</v>
      </c>
      <c r="K503" s="346">
        <v>472</v>
      </c>
      <c r="L503" s="346">
        <v>450.35</v>
      </c>
      <c r="M503" s="346">
        <v>1.59562</v>
      </c>
      <c r="N503" s="1"/>
      <c r="O503" s="1"/>
    </row>
    <row r="504" spans="1:15" ht="12.75" customHeight="1">
      <c r="A504" s="30">
        <v>494</v>
      </c>
      <c r="B504" s="375" t="s">
        <v>282</v>
      </c>
      <c r="C504" s="346">
        <v>1624.1</v>
      </c>
      <c r="D504" s="347">
        <v>1616.8166666666666</v>
      </c>
      <c r="E504" s="347">
        <v>1583.2833333333333</v>
      </c>
      <c r="F504" s="347">
        <v>1542.4666666666667</v>
      </c>
      <c r="G504" s="347">
        <v>1508.9333333333334</v>
      </c>
      <c r="H504" s="347">
        <v>1657.6333333333332</v>
      </c>
      <c r="I504" s="347">
        <v>1691.1666666666665</v>
      </c>
      <c r="J504" s="347">
        <v>1731.9833333333331</v>
      </c>
      <c r="K504" s="346">
        <v>1650.35</v>
      </c>
      <c r="L504" s="346">
        <v>1576</v>
      </c>
      <c r="M504" s="346">
        <v>2.8359399999999999</v>
      </c>
      <c r="N504" s="1"/>
      <c r="O504" s="1"/>
    </row>
    <row r="505" spans="1:15" ht="12.75" customHeight="1">
      <c r="A505" s="30">
        <v>495</v>
      </c>
      <c r="B505" s="375" t="s">
        <v>214</v>
      </c>
      <c r="C505" s="346">
        <v>537.15</v>
      </c>
      <c r="D505" s="347">
        <v>541.73333333333323</v>
      </c>
      <c r="E505" s="347">
        <v>526.56666666666649</v>
      </c>
      <c r="F505" s="347">
        <v>515.98333333333323</v>
      </c>
      <c r="G505" s="347">
        <v>500.81666666666649</v>
      </c>
      <c r="H505" s="347">
        <v>552.31666666666649</v>
      </c>
      <c r="I505" s="347">
        <v>567.48333333333323</v>
      </c>
      <c r="J505" s="347">
        <v>578.06666666666649</v>
      </c>
      <c r="K505" s="346">
        <v>556.9</v>
      </c>
      <c r="L505" s="346">
        <v>531.15</v>
      </c>
      <c r="M505" s="346">
        <v>134.76944</v>
      </c>
      <c r="N505" s="1"/>
      <c r="O505" s="1"/>
    </row>
    <row r="506" spans="1:15" ht="12.75" customHeight="1">
      <c r="A506" s="30">
        <v>496</v>
      </c>
      <c r="B506" s="375" t="s">
        <v>561</v>
      </c>
      <c r="C506" s="346">
        <v>329.1</v>
      </c>
      <c r="D506" s="347">
        <v>341.4666666666667</v>
      </c>
      <c r="E506" s="347">
        <v>312.93333333333339</v>
      </c>
      <c r="F506" s="347">
        <v>296.76666666666671</v>
      </c>
      <c r="G506" s="347">
        <v>268.23333333333341</v>
      </c>
      <c r="H506" s="347">
        <v>357.63333333333338</v>
      </c>
      <c r="I506" s="347">
        <v>386.16666666666669</v>
      </c>
      <c r="J506" s="347">
        <v>402.33333333333337</v>
      </c>
      <c r="K506" s="346">
        <v>370</v>
      </c>
      <c r="L506" s="346">
        <v>325.3</v>
      </c>
      <c r="M506" s="346">
        <v>7.9768400000000002</v>
      </c>
      <c r="N506" s="1"/>
      <c r="O506" s="1"/>
    </row>
    <row r="507" spans="1:15" ht="12.75" customHeight="1">
      <c r="A507" s="30">
        <v>497</v>
      </c>
      <c r="B507" s="375" t="s">
        <v>283</v>
      </c>
      <c r="C507" s="346">
        <v>12.6</v>
      </c>
      <c r="D507" s="347">
        <v>12.916666666666666</v>
      </c>
      <c r="E507" s="347">
        <v>12.183333333333332</v>
      </c>
      <c r="F507" s="347">
        <v>11.766666666666666</v>
      </c>
      <c r="G507" s="347">
        <v>11.033333333333331</v>
      </c>
      <c r="H507" s="347">
        <v>13.333333333333332</v>
      </c>
      <c r="I507" s="347">
        <v>14.066666666666666</v>
      </c>
      <c r="J507" s="347">
        <v>14.483333333333333</v>
      </c>
      <c r="K507" s="346">
        <v>13.65</v>
      </c>
      <c r="L507" s="346">
        <v>12.5</v>
      </c>
      <c r="M507" s="346">
        <v>1724.80925</v>
      </c>
      <c r="N507" s="1"/>
      <c r="O507" s="1"/>
    </row>
    <row r="508" spans="1:15" ht="12.75" customHeight="1">
      <c r="A508" s="30">
        <v>498</v>
      </c>
      <c r="B508" s="375" t="s">
        <v>215</v>
      </c>
      <c r="C508" s="346">
        <v>221.2</v>
      </c>
      <c r="D508" s="347">
        <v>224.65</v>
      </c>
      <c r="E508" s="347">
        <v>215.4</v>
      </c>
      <c r="F508" s="347">
        <v>209.6</v>
      </c>
      <c r="G508" s="347">
        <v>200.35</v>
      </c>
      <c r="H508" s="347">
        <v>230.45000000000002</v>
      </c>
      <c r="I508" s="347">
        <v>239.70000000000002</v>
      </c>
      <c r="J508" s="347">
        <v>245.50000000000003</v>
      </c>
      <c r="K508" s="346">
        <v>233.9</v>
      </c>
      <c r="L508" s="346">
        <v>218.85</v>
      </c>
      <c r="M508" s="346">
        <v>213.21440000000001</v>
      </c>
      <c r="N508" s="1"/>
      <c r="O508" s="1"/>
    </row>
    <row r="509" spans="1:15" ht="12.75" customHeight="1">
      <c r="A509" s="30">
        <v>499</v>
      </c>
      <c r="B509" s="375" t="s">
        <v>562</v>
      </c>
      <c r="C509" s="346">
        <v>316.55</v>
      </c>
      <c r="D509" s="347">
        <v>322.13333333333333</v>
      </c>
      <c r="E509" s="347">
        <v>307.76666666666665</v>
      </c>
      <c r="F509" s="347">
        <v>298.98333333333335</v>
      </c>
      <c r="G509" s="347">
        <v>284.61666666666667</v>
      </c>
      <c r="H509" s="347">
        <v>330.91666666666663</v>
      </c>
      <c r="I509" s="347">
        <v>345.2833333333333</v>
      </c>
      <c r="J509" s="347">
        <v>354.06666666666661</v>
      </c>
      <c r="K509" s="346">
        <v>336.5</v>
      </c>
      <c r="L509" s="346">
        <v>313.35000000000002</v>
      </c>
      <c r="M509" s="346">
        <v>14.8268</v>
      </c>
      <c r="N509" s="1"/>
      <c r="O509" s="1"/>
    </row>
    <row r="510" spans="1:15" ht="12.75" customHeight="1">
      <c r="A510" s="30">
        <v>500</v>
      </c>
      <c r="B510" s="303" t="s">
        <v>563</v>
      </c>
      <c r="C510" s="304">
        <v>1482.35</v>
      </c>
      <c r="D510" s="304">
        <v>1479.45</v>
      </c>
      <c r="E510" s="304">
        <v>1433.9</v>
      </c>
      <c r="F510" s="304">
        <v>1385.45</v>
      </c>
      <c r="G510" s="304">
        <v>1339.9</v>
      </c>
      <c r="H510" s="304">
        <v>1527.9</v>
      </c>
      <c r="I510" s="304">
        <v>1573.4499999999998</v>
      </c>
      <c r="J510" s="303">
        <v>1621.9</v>
      </c>
      <c r="K510" s="303">
        <v>1525</v>
      </c>
      <c r="L510" s="303">
        <v>1431</v>
      </c>
      <c r="M510" s="305">
        <v>0.76793999999999996</v>
      </c>
      <c r="N510" s="1"/>
      <c r="O510" s="1"/>
    </row>
    <row r="511" spans="1:15" ht="12.75" customHeight="1">
      <c r="A511" s="303"/>
      <c r="B511" s="303"/>
      <c r="C511" s="304"/>
      <c r="D511" s="304"/>
      <c r="E511" s="304"/>
      <c r="F511" s="304"/>
      <c r="G511" s="304"/>
      <c r="H511" s="304"/>
      <c r="I511" s="304"/>
      <c r="J511" s="303"/>
      <c r="K511" s="303"/>
      <c r="L511" s="303"/>
      <c r="M511" s="305"/>
      <c r="N511" s="1"/>
      <c r="O511" s="1"/>
    </row>
    <row r="512" spans="1:15" ht="12.75" customHeight="1">
      <c r="A512" s="303"/>
      <c r="B512" s="303"/>
      <c r="C512" s="304"/>
      <c r="D512" s="304"/>
      <c r="E512" s="304"/>
      <c r="F512" s="304"/>
      <c r="G512" s="304"/>
      <c r="H512" s="304"/>
      <c r="I512" s="304"/>
      <c r="J512" s="303"/>
      <c r="K512" s="303"/>
      <c r="L512" s="303"/>
      <c r="M512" s="305"/>
      <c r="N512" s="1"/>
      <c r="O512" s="1"/>
    </row>
    <row r="513" spans="1:15" ht="12.75" customHeight="1">
      <c r="A513" s="303"/>
      <c r="B513" s="303"/>
      <c r="C513" s="304"/>
      <c r="D513" s="304"/>
      <c r="E513" s="304"/>
      <c r="F513" s="304"/>
      <c r="G513" s="304"/>
      <c r="H513" s="304"/>
      <c r="I513" s="304"/>
      <c r="J513" s="303"/>
      <c r="K513" s="303"/>
      <c r="L513" s="303"/>
      <c r="M513" s="305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230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2"/>
      <c r="B5" s="473"/>
      <c r="C5" s="472"/>
      <c r="D5" s="473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79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565</v>
      </c>
      <c r="B7" s="474" t="s">
        <v>566</v>
      </c>
      <c r="C7" s="473"/>
      <c r="D7" s="7">
        <f>Main!B10</f>
        <v>44617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567</v>
      </c>
      <c r="B9" s="85" t="s">
        <v>568</v>
      </c>
      <c r="C9" s="85" t="s">
        <v>569</v>
      </c>
      <c r="D9" s="85" t="s">
        <v>570</v>
      </c>
      <c r="E9" s="85" t="s">
        <v>571</v>
      </c>
      <c r="F9" s="85" t="s">
        <v>572</v>
      </c>
      <c r="G9" s="85" t="s">
        <v>573</v>
      </c>
      <c r="H9" s="85" t="s">
        <v>574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44616</v>
      </c>
      <c r="B10" s="29">
        <v>539773</v>
      </c>
      <c r="C10" s="28" t="s">
        <v>1086</v>
      </c>
      <c r="D10" s="28" t="s">
        <v>1075</v>
      </c>
      <c r="E10" s="28" t="s">
        <v>575</v>
      </c>
      <c r="F10" s="87">
        <v>2000</v>
      </c>
      <c r="G10" s="29">
        <v>2.91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44616</v>
      </c>
      <c r="B11" s="29">
        <v>539773</v>
      </c>
      <c r="C11" s="28" t="s">
        <v>1086</v>
      </c>
      <c r="D11" s="28" t="s">
        <v>1075</v>
      </c>
      <c r="E11" s="28" t="s">
        <v>576</v>
      </c>
      <c r="F11" s="87">
        <v>302000</v>
      </c>
      <c r="G11" s="29">
        <v>2.91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44616</v>
      </c>
      <c r="B12" s="29">
        <v>539773</v>
      </c>
      <c r="C12" s="28" t="s">
        <v>1086</v>
      </c>
      <c r="D12" s="28" t="s">
        <v>853</v>
      </c>
      <c r="E12" s="28" t="s">
        <v>576</v>
      </c>
      <c r="F12" s="87">
        <v>403769</v>
      </c>
      <c r="G12" s="29">
        <v>2.91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44616</v>
      </c>
      <c r="B13" s="29">
        <v>537069</v>
      </c>
      <c r="C13" s="28" t="s">
        <v>1111</v>
      </c>
      <c r="D13" s="28" t="s">
        <v>1112</v>
      </c>
      <c r="E13" s="28" t="s">
        <v>575</v>
      </c>
      <c r="F13" s="87">
        <v>1028815</v>
      </c>
      <c r="G13" s="29">
        <v>12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44616</v>
      </c>
      <c r="B14" s="29">
        <v>537069</v>
      </c>
      <c r="C14" s="28" t="s">
        <v>1111</v>
      </c>
      <c r="D14" s="28" t="s">
        <v>1113</v>
      </c>
      <c r="E14" s="28" t="s">
        <v>576</v>
      </c>
      <c r="F14" s="87">
        <v>171582</v>
      </c>
      <c r="G14" s="29">
        <v>12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44616</v>
      </c>
      <c r="B15" s="29">
        <v>537069</v>
      </c>
      <c r="C15" s="28" t="s">
        <v>1111</v>
      </c>
      <c r="D15" s="28" t="s">
        <v>1114</v>
      </c>
      <c r="E15" s="28" t="s">
        <v>576</v>
      </c>
      <c r="F15" s="87">
        <v>1000000</v>
      </c>
      <c r="G15" s="29">
        <v>12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44616</v>
      </c>
      <c r="B16" s="29">
        <v>543435</v>
      </c>
      <c r="C16" s="28" t="s">
        <v>1115</v>
      </c>
      <c r="D16" s="28" t="s">
        <v>1116</v>
      </c>
      <c r="E16" s="28" t="s">
        <v>576</v>
      </c>
      <c r="F16" s="87">
        <v>30000</v>
      </c>
      <c r="G16" s="29">
        <v>97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44616</v>
      </c>
      <c r="B17" s="29">
        <v>543435</v>
      </c>
      <c r="C17" s="28" t="s">
        <v>1115</v>
      </c>
      <c r="D17" s="28" t="s">
        <v>1117</v>
      </c>
      <c r="E17" s="28" t="s">
        <v>575</v>
      </c>
      <c r="F17" s="87">
        <v>33000</v>
      </c>
      <c r="G17" s="29">
        <v>96.64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44616</v>
      </c>
      <c r="B18" s="29">
        <v>539197</v>
      </c>
      <c r="C18" s="28" t="s">
        <v>1118</v>
      </c>
      <c r="D18" s="28" t="s">
        <v>1119</v>
      </c>
      <c r="E18" s="28" t="s">
        <v>575</v>
      </c>
      <c r="F18" s="87">
        <v>1030500</v>
      </c>
      <c r="G18" s="29">
        <v>1.0900000000000001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44616</v>
      </c>
      <c r="B19" s="29">
        <v>539197</v>
      </c>
      <c r="C19" s="28" t="s">
        <v>1118</v>
      </c>
      <c r="D19" s="28" t="s">
        <v>1120</v>
      </c>
      <c r="E19" s="28" t="s">
        <v>575</v>
      </c>
      <c r="F19" s="87">
        <v>400000</v>
      </c>
      <c r="G19" s="29">
        <v>1.05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44616</v>
      </c>
      <c r="B20" s="29">
        <v>504397</v>
      </c>
      <c r="C20" s="28" t="s">
        <v>1121</v>
      </c>
      <c r="D20" s="28" t="s">
        <v>1122</v>
      </c>
      <c r="E20" s="28" t="s">
        <v>575</v>
      </c>
      <c r="F20" s="87">
        <v>500</v>
      </c>
      <c r="G20" s="29">
        <v>51.15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44616</v>
      </c>
      <c r="B21" s="29">
        <v>504397</v>
      </c>
      <c r="C21" s="28" t="s">
        <v>1121</v>
      </c>
      <c r="D21" s="28" t="s">
        <v>1122</v>
      </c>
      <c r="E21" s="28" t="s">
        <v>576</v>
      </c>
      <c r="F21" s="87">
        <v>2258</v>
      </c>
      <c r="G21" s="29">
        <v>51.11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44616</v>
      </c>
      <c r="B22" s="29">
        <v>504397</v>
      </c>
      <c r="C22" s="28" t="s">
        <v>1121</v>
      </c>
      <c r="D22" s="28" t="s">
        <v>1123</v>
      </c>
      <c r="E22" s="28" t="s">
        <v>575</v>
      </c>
      <c r="F22" s="87">
        <v>3386</v>
      </c>
      <c r="G22" s="29">
        <v>51.16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44616</v>
      </c>
      <c r="B23" s="29">
        <v>504397</v>
      </c>
      <c r="C23" s="28" t="s">
        <v>1121</v>
      </c>
      <c r="D23" s="28" t="s">
        <v>1124</v>
      </c>
      <c r="E23" s="28" t="s">
        <v>575</v>
      </c>
      <c r="F23" s="87">
        <v>3500</v>
      </c>
      <c r="G23" s="29">
        <v>51.2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44616</v>
      </c>
      <c r="B24" s="29">
        <v>504397</v>
      </c>
      <c r="C24" s="28" t="s">
        <v>1121</v>
      </c>
      <c r="D24" s="28" t="s">
        <v>1125</v>
      </c>
      <c r="E24" s="28" t="s">
        <v>575</v>
      </c>
      <c r="F24" s="87">
        <v>3600</v>
      </c>
      <c r="G24" s="29">
        <v>51.2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44616</v>
      </c>
      <c r="B25" s="29">
        <v>504397</v>
      </c>
      <c r="C25" s="28" t="s">
        <v>1121</v>
      </c>
      <c r="D25" s="28" t="s">
        <v>1126</v>
      </c>
      <c r="E25" s="28" t="s">
        <v>576</v>
      </c>
      <c r="F25" s="87">
        <v>10615</v>
      </c>
      <c r="G25" s="29">
        <v>51.18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44616</v>
      </c>
      <c r="B26" s="29">
        <v>540266</v>
      </c>
      <c r="C26" s="28" t="s">
        <v>1127</v>
      </c>
      <c r="D26" s="28" t="s">
        <v>1128</v>
      </c>
      <c r="E26" s="28" t="s">
        <v>575</v>
      </c>
      <c r="F26" s="87">
        <v>26000</v>
      </c>
      <c r="G26" s="29">
        <v>16.7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44616</v>
      </c>
      <c r="B27" s="29">
        <v>540266</v>
      </c>
      <c r="C27" s="28" t="s">
        <v>1127</v>
      </c>
      <c r="D27" s="28" t="s">
        <v>1129</v>
      </c>
      <c r="E27" s="28" t="s">
        <v>576</v>
      </c>
      <c r="F27" s="87">
        <v>25175</v>
      </c>
      <c r="G27" s="29">
        <v>16.7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44616</v>
      </c>
      <c r="B28" s="29">
        <v>530315</v>
      </c>
      <c r="C28" s="28" t="s">
        <v>1130</v>
      </c>
      <c r="D28" s="28" t="s">
        <v>1131</v>
      </c>
      <c r="E28" s="28" t="s">
        <v>575</v>
      </c>
      <c r="F28" s="87">
        <v>64050</v>
      </c>
      <c r="G28" s="29">
        <v>73.33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44616</v>
      </c>
      <c r="B29" s="29">
        <v>534732</v>
      </c>
      <c r="C29" s="28" t="s">
        <v>1132</v>
      </c>
      <c r="D29" s="28" t="s">
        <v>1133</v>
      </c>
      <c r="E29" s="28" t="s">
        <v>575</v>
      </c>
      <c r="F29" s="87">
        <v>188239</v>
      </c>
      <c r="G29" s="29">
        <v>6.87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44616</v>
      </c>
      <c r="B30" s="29">
        <v>542924</v>
      </c>
      <c r="C30" s="28" t="s">
        <v>1134</v>
      </c>
      <c r="D30" s="28" t="s">
        <v>1090</v>
      </c>
      <c r="E30" s="28" t="s">
        <v>575</v>
      </c>
      <c r="F30" s="87">
        <v>34500</v>
      </c>
      <c r="G30" s="29">
        <v>19.600000000000001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44616</v>
      </c>
      <c r="B31" s="29">
        <v>542924</v>
      </c>
      <c r="C31" s="28" t="s">
        <v>1134</v>
      </c>
      <c r="D31" s="28" t="s">
        <v>1135</v>
      </c>
      <c r="E31" s="28" t="s">
        <v>575</v>
      </c>
      <c r="F31" s="87">
        <v>28500</v>
      </c>
      <c r="G31" s="29">
        <v>17.989999999999998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44616</v>
      </c>
      <c r="B32" s="29">
        <v>542924</v>
      </c>
      <c r="C32" s="28" t="s">
        <v>1134</v>
      </c>
      <c r="D32" s="28" t="s">
        <v>1135</v>
      </c>
      <c r="E32" s="28" t="s">
        <v>576</v>
      </c>
      <c r="F32" s="87">
        <v>33000</v>
      </c>
      <c r="G32" s="29">
        <v>19.22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44616</v>
      </c>
      <c r="B33" s="29">
        <v>542924</v>
      </c>
      <c r="C33" s="28" t="s">
        <v>1134</v>
      </c>
      <c r="D33" s="28" t="s">
        <v>1136</v>
      </c>
      <c r="E33" s="28" t="s">
        <v>576</v>
      </c>
      <c r="F33" s="87">
        <v>100500</v>
      </c>
      <c r="G33" s="29">
        <v>19.5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44616</v>
      </c>
      <c r="B34" s="29">
        <v>542924</v>
      </c>
      <c r="C34" s="28" t="s">
        <v>1134</v>
      </c>
      <c r="D34" s="28" t="s">
        <v>1076</v>
      </c>
      <c r="E34" s="28" t="s">
        <v>575</v>
      </c>
      <c r="F34" s="87">
        <v>151500</v>
      </c>
      <c r="G34" s="29">
        <v>19.36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44616</v>
      </c>
      <c r="B35" s="29">
        <v>542924</v>
      </c>
      <c r="C35" s="28" t="s">
        <v>1134</v>
      </c>
      <c r="D35" s="28" t="s">
        <v>1076</v>
      </c>
      <c r="E35" s="28" t="s">
        <v>576</v>
      </c>
      <c r="F35" s="87">
        <v>73500</v>
      </c>
      <c r="G35" s="29">
        <v>18.84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44616</v>
      </c>
      <c r="B36" s="29">
        <v>535730</v>
      </c>
      <c r="C36" s="28" t="s">
        <v>1137</v>
      </c>
      <c r="D36" s="28" t="s">
        <v>853</v>
      </c>
      <c r="E36" s="28" t="s">
        <v>575</v>
      </c>
      <c r="F36" s="87">
        <v>732729</v>
      </c>
      <c r="G36" s="29">
        <v>2.59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44616</v>
      </c>
      <c r="B37" s="29">
        <v>513721</v>
      </c>
      <c r="C37" s="28" t="s">
        <v>1030</v>
      </c>
      <c r="D37" s="28" t="s">
        <v>1089</v>
      </c>
      <c r="E37" s="28" t="s">
        <v>575</v>
      </c>
      <c r="F37" s="87">
        <v>4500</v>
      </c>
      <c r="G37" s="29">
        <v>47.44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44616</v>
      </c>
      <c r="B38" s="29">
        <v>513721</v>
      </c>
      <c r="C38" s="28" t="s">
        <v>1030</v>
      </c>
      <c r="D38" s="28" t="s">
        <v>1089</v>
      </c>
      <c r="E38" s="28" t="s">
        <v>576</v>
      </c>
      <c r="F38" s="87">
        <v>33896</v>
      </c>
      <c r="G38" s="29">
        <v>50.41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44616</v>
      </c>
      <c r="B39" s="29">
        <v>513721</v>
      </c>
      <c r="C39" s="28" t="s">
        <v>1030</v>
      </c>
      <c r="D39" s="28" t="s">
        <v>1138</v>
      </c>
      <c r="E39" s="28" t="s">
        <v>575</v>
      </c>
      <c r="F39" s="87">
        <v>37485</v>
      </c>
      <c r="G39" s="29">
        <v>47.04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44616</v>
      </c>
      <c r="B40" s="29">
        <v>513721</v>
      </c>
      <c r="C40" s="28" t="s">
        <v>1030</v>
      </c>
      <c r="D40" s="28" t="s">
        <v>1139</v>
      </c>
      <c r="E40" s="28" t="s">
        <v>575</v>
      </c>
      <c r="F40" s="87">
        <v>29286</v>
      </c>
      <c r="G40" s="29">
        <v>48.24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44616</v>
      </c>
      <c r="B41" s="29">
        <v>539767</v>
      </c>
      <c r="C41" s="28" t="s">
        <v>1140</v>
      </c>
      <c r="D41" s="28" t="s">
        <v>1141</v>
      </c>
      <c r="E41" s="28" t="s">
        <v>576</v>
      </c>
      <c r="F41" s="87">
        <v>121100</v>
      </c>
      <c r="G41" s="29">
        <v>12.65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44616</v>
      </c>
      <c r="B42" s="29">
        <v>539767</v>
      </c>
      <c r="C42" s="28" t="s">
        <v>1140</v>
      </c>
      <c r="D42" s="28" t="s">
        <v>1142</v>
      </c>
      <c r="E42" s="28" t="s">
        <v>575</v>
      </c>
      <c r="F42" s="87">
        <v>128000</v>
      </c>
      <c r="G42" s="29">
        <v>12.65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44616</v>
      </c>
      <c r="B43" s="29">
        <v>531834</v>
      </c>
      <c r="C43" s="28" t="s">
        <v>1143</v>
      </c>
      <c r="D43" s="28" t="s">
        <v>1144</v>
      </c>
      <c r="E43" s="28" t="s">
        <v>575</v>
      </c>
      <c r="F43" s="87">
        <v>20760</v>
      </c>
      <c r="G43" s="29">
        <v>10.85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44616</v>
      </c>
      <c r="B44" s="29">
        <v>531834</v>
      </c>
      <c r="C44" s="28" t="s">
        <v>1143</v>
      </c>
      <c r="D44" s="28" t="s">
        <v>1145</v>
      </c>
      <c r="E44" s="28" t="s">
        <v>576</v>
      </c>
      <c r="F44" s="87">
        <v>52000</v>
      </c>
      <c r="G44" s="29">
        <v>10.76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44616</v>
      </c>
      <c r="B45" s="29">
        <v>543207</v>
      </c>
      <c r="C45" s="28" t="s">
        <v>1031</v>
      </c>
      <c r="D45" s="28" t="s">
        <v>1076</v>
      </c>
      <c r="E45" s="28" t="s">
        <v>575</v>
      </c>
      <c r="F45" s="87">
        <v>3020</v>
      </c>
      <c r="G45" s="29">
        <v>11.21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44616</v>
      </c>
      <c r="B46" s="29">
        <v>543207</v>
      </c>
      <c r="C46" s="28" t="s">
        <v>1031</v>
      </c>
      <c r="D46" s="28" t="s">
        <v>1076</v>
      </c>
      <c r="E46" s="28" t="s">
        <v>576</v>
      </c>
      <c r="F46" s="87">
        <v>83156</v>
      </c>
      <c r="G46" s="29">
        <v>11.12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44616</v>
      </c>
      <c r="B47" s="29">
        <v>540243</v>
      </c>
      <c r="C47" s="28" t="s">
        <v>1091</v>
      </c>
      <c r="D47" s="28" t="s">
        <v>1092</v>
      </c>
      <c r="E47" s="28" t="s">
        <v>576</v>
      </c>
      <c r="F47" s="87">
        <v>11698</v>
      </c>
      <c r="G47" s="29">
        <v>20.03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44616</v>
      </c>
      <c r="B48" s="29">
        <v>540243</v>
      </c>
      <c r="C48" s="28" t="s">
        <v>1091</v>
      </c>
      <c r="D48" s="28" t="s">
        <v>1146</v>
      </c>
      <c r="E48" s="28" t="s">
        <v>575</v>
      </c>
      <c r="F48" s="87">
        <v>11000</v>
      </c>
      <c r="G48" s="29">
        <v>20.440000000000001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44616</v>
      </c>
      <c r="B49" s="29">
        <v>539143</v>
      </c>
      <c r="C49" s="28" t="s">
        <v>1056</v>
      </c>
      <c r="D49" s="28" t="s">
        <v>1057</v>
      </c>
      <c r="E49" s="28" t="s">
        <v>576</v>
      </c>
      <c r="F49" s="87">
        <v>1004606</v>
      </c>
      <c r="G49" s="29">
        <v>13.07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44616</v>
      </c>
      <c r="B50" s="29">
        <v>539143</v>
      </c>
      <c r="C50" s="28" t="s">
        <v>1056</v>
      </c>
      <c r="D50" s="28" t="s">
        <v>1147</v>
      </c>
      <c r="E50" s="28" t="s">
        <v>575</v>
      </c>
      <c r="F50" s="87">
        <v>400000</v>
      </c>
      <c r="G50" s="29">
        <v>12.78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44616</v>
      </c>
      <c r="B51" s="29">
        <v>539143</v>
      </c>
      <c r="C51" s="28" t="s">
        <v>1056</v>
      </c>
      <c r="D51" s="28" t="s">
        <v>1148</v>
      </c>
      <c r="E51" s="28" t="s">
        <v>576</v>
      </c>
      <c r="F51" s="87">
        <v>66620</v>
      </c>
      <c r="G51" s="29">
        <v>13.34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44616</v>
      </c>
      <c r="B52" s="29">
        <v>543460</v>
      </c>
      <c r="C52" s="28" t="s">
        <v>1149</v>
      </c>
      <c r="D52" s="28" t="s">
        <v>1150</v>
      </c>
      <c r="E52" s="28" t="s">
        <v>575</v>
      </c>
      <c r="F52" s="87">
        <v>10000</v>
      </c>
      <c r="G52" s="29">
        <v>53.37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44616</v>
      </c>
      <c r="B53" s="29">
        <v>543460</v>
      </c>
      <c r="C53" s="28" t="s">
        <v>1149</v>
      </c>
      <c r="D53" s="28" t="s">
        <v>1150</v>
      </c>
      <c r="E53" s="28" t="s">
        <v>576</v>
      </c>
      <c r="F53" s="87">
        <v>20000</v>
      </c>
      <c r="G53" s="29">
        <v>52.5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44616</v>
      </c>
      <c r="B54" s="29">
        <v>543460</v>
      </c>
      <c r="C54" s="28" t="s">
        <v>1149</v>
      </c>
      <c r="D54" s="28" t="s">
        <v>1151</v>
      </c>
      <c r="E54" s="28" t="s">
        <v>575</v>
      </c>
      <c r="F54" s="87">
        <v>20000</v>
      </c>
      <c r="G54" s="29">
        <v>52.5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44616</v>
      </c>
      <c r="B55" s="29">
        <v>543285</v>
      </c>
      <c r="C55" s="28" t="s">
        <v>1152</v>
      </c>
      <c r="D55" s="28" t="s">
        <v>1153</v>
      </c>
      <c r="E55" s="28" t="s">
        <v>575</v>
      </c>
      <c r="F55" s="87">
        <v>30000</v>
      </c>
      <c r="G55" s="29">
        <v>21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44616</v>
      </c>
      <c r="B56" s="29">
        <v>543285</v>
      </c>
      <c r="C56" s="28" t="s">
        <v>1152</v>
      </c>
      <c r="D56" s="28" t="s">
        <v>1153</v>
      </c>
      <c r="E56" s="28" t="s">
        <v>576</v>
      </c>
      <c r="F56" s="87">
        <v>18000</v>
      </c>
      <c r="G56" s="29">
        <v>21.5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44616</v>
      </c>
      <c r="B57" s="29">
        <v>532092</v>
      </c>
      <c r="C57" s="28" t="s">
        <v>1154</v>
      </c>
      <c r="D57" s="28" t="s">
        <v>1155</v>
      </c>
      <c r="E57" s="28" t="s">
        <v>575</v>
      </c>
      <c r="F57" s="87">
        <v>432353</v>
      </c>
      <c r="G57" s="29">
        <v>2.99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44616</v>
      </c>
      <c r="B58" s="29">
        <v>512499</v>
      </c>
      <c r="C58" s="28" t="s">
        <v>1156</v>
      </c>
      <c r="D58" s="28" t="s">
        <v>1157</v>
      </c>
      <c r="E58" s="28" t="s">
        <v>576</v>
      </c>
      <c r="F58" s="87">
        <v>6658976</v>
      </c>
      <c r="G58" s="29">
        <v>0.92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44616</v>
      </c>
      <c r="B59" s="29">
        <v>512499</v>
      </c>
      <c r="C59" s="28" t="s">
        <v>1156</v>
      </c>
      <c r="D59" s="28" t="s">
        <v>1087</v>
      </c>
      <c r="E59" s="28" t="s">
        <v>575</v>
      </c>
      <c r="F59" s="87">
        <v>6747566</v>
      </c>
      <c r="G59" s="29">
        <v>0.91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44616</v>
      </c>
      <c r="B60" s="29">
        <v>512499</v>
      </c>
      <c r="C60" s="28" t="s">
        <v>1156</v>
      </c>
      <c r="D60" s="28" t="s">
        <v>1087</v>
      </c>
      <c r="E60" s="28" t="s">
        <v>576</v>
      </c>
      <c r="F60" s="87">
        <v>4151205</v>
      </c>
      <c r="G60" s="29">
        <v>0.91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44616</v>
      </c>
      <c r="B61" s="29">
        <v>512499</v>
      </c>
      <c r="C61" s="28" t="s">
        <v>1156</v>
      </c>
      <c r="D61" s="28" t="s">
        <v>1158</v>
      </c>
      <c r="E61" s="28" t="s">
        <v>575</v>
      </c>
      <c r="F61" s="87">
        <v>5030366</v>
      </c>
      <c r="G61" s="29">
        <v>0.91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44616</v>
      </c>
      <c r="B62" s="29">
        <v>512499</v>
      </c>
      <c r="C62" s="28" t="s">
        <v>1156</v>
      </c>
      <c r="D62" s="28" t="s">
        <v>1158</v>
      </c>
      <c r="E62" s="28" t="s">
        <v>576</v>
      </c>
      <c r="F62" s="87">
        <v>5030366</v>
      </c>
      <c r="G62" s="29">
        <v>0.92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44616</v>
      </c>
      <c r="B63" s="29">
        <v>512499</v>
      </c>
      <c r="C63" s="28" t="s">
        <v>1156</v>
      </c>
      <c r="D63" s="28" t="s">
        <v>853</v>
      </c>
      <c r="E63" s="28" t="s">
        <v>575</v>
      </c>
      <c r="F63" s="87">
        <v>2500000</v>
      </c>
      <c r="G63" s="29">
        <v>0.92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44616</v>
      </c>
      <c r="B64" s="29">
        <v>512499</v>
      </c>
      <c r="C64" s="28" t="s">
        <v>1156</v>
      </c>
      <c r="D64" s="28" t="s">
        <v>853</v>
      </c>
      <c r="E64" s="28" t="s">
        <v>576</v>
      </c>
      <c r="F64" s="87">
        <v>5000000</v>
      </c>
      <c r="G64" s="29">
        <v>0.92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44616</v>
      </c>
      <c r="B65" s="29">
        <v>533019</v>
      </c>
      <c r="C65" s="28" t="s">
        <v>1159</v>
      </c>
      <c r="D65" s="28" t="s">
        <v>853</v>
      </c>
      <c r="E65" s="28" t="s">
        <v>576</v>
      </c>
      <c r="F65" s="87">
        <v>20000</v>
      </c>
      <c r="G65" s="29">
        <v>35.92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44616</v>
      </c>
      <c r="B66" s="29">
        <v>538402</v>
      </c>
      <c r="C66" s="28" t="s">
        <v>1160</v>
      </c>
      <c r="D66" s="28" t="s">
        <v>1161</v>
      </c>
      <c r="E66" s="28" t="s">
        <v>575</v>
      </c>
      <c r="F66" s="87">
        <v>115000</v>
      </c>
      <c r="G66" s="29">
        <v>88.5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44616</v>
      </c>
      <c r="B67" s="29">
        <v>538402</v>
      </c>
      <c r="C67" s="28" t="s">
        <v>1160</v>
      </c>
      <c r="D67" s="28" t="s">
        <v>1162</v>
      </c>
      <c r="E67" s="28" t="s">
        <v>576</v>
      </c>
      <c r="F67" s="87">
        <v>110246</v>
      </c>
      <c r="G67" s="29">
        <v>88.5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44616</v>
      </c>
      <c r="B68" s="29">
        <v>543461</v>
      </c>
      <c r="C68" s="28" t="s">
        <v>1163</v>
      </c>
      <c r="D68" s="28" t="s">
        <v>1088</v>
      </c>
      <c r="E68" s="28" t="s">
        <v>576</v>
      </c>
      <c r="F68" s="87">
        <v>120000</v>
      </c>
      <c r="G68" s="29">
        <v>9.6999999999999993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44616</v>
      </c>
      <c r="B69" s="29">
        <v>541701</v>
      </c>
      <c r="C69" s="28" t="s">
        <v>1164</v>
      </c>
      <c r="D69" s="28" t="s">
        <v>1165</v>
      </c>
      <c r="E69" s="28" t="s">
        <v>575</v>
      </c>
      <c r="F69" s="87">
        <v>90000</v>
      </c>
      <c r="G69" s="29">
        <v>310.27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44616</v>
      </c>
      <c r="B70" s="29">
        <v>541701</v>
      </c>
      <c r="C70" s="28" t="s">
        <v>1164</v>
      </c>
      <c r="D70" s="28" t="s">
        <v>1166</v>
      </c>
      <c r="E70" s="28" t="s">
        <v>576</v>
      </c>
      <c r="F70" s="87">
        <v>90000</v>
      </c>
      <c r="G70" s="29">
        <v>310.18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44616</v>
      </c>
      <c r="B71" s="29">
        <v>532070</v>
      </c>
      <c r="C71" s="28" t="s">
        <v>1058</v>
      </c>
      <c r="D71" s="28" t="s">
        <v>1059</v>
      </c>
      <c r="E71" s="28" t="s">
        <v>576</v>
      </c>
      <c r="F71" s="87">
        <v>110613</v>
      </c>
      <c r="G71" s="29">
        <v>21.25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44616</v>
      </c>
      <c r="B72" s="29">
        <v>532070</v>
      </c>
      <c r="C72" s="28" t="s">
        <v>1058</v>
      </c>
      <c r="D72" s="28" t="s">
        <v>1167</v>
      </c>
      <c r="E72" s="28" t="s">
        <v>575</v>
      </c>
      <c r="F72" s="87">
        <v>43338</v>
      </c>
      <c r="G72" s="29">
        <v>21.5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44616</v>
      </c>
      <c r="B73" s="29">
        <v>531205</v>
      </c>
      <c r="C73" s="28" t="s">
        <v>1168</v>
      </c>
      <c r="D73" s="28" t="s">
        <v>1169</v>
      </c>
      <c r="E73" s="28" t="s">
        <v>576</v>
      </c>
      <c r="F73" s="87">
        <v>40000</v>
      </c>
      <c r="G73" s="29">
        <v>42.25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44616</v>
      </c>
      <c r="B74" s="29">
        <v>531644</v>
      </c>
      <c r="C74" s="28" t="s">
        <v>1060</v>
      </c>
      <c r="D74" s="28" t="s">
        <v>1170</v>
      </c>
      <c r="E74" s="28" t="s">
        <v>575</v>
      </c>
      <c r="F74" s="87">
        <v>67000</v>
      </c>
      <c r="G74" s="29">
        <v>10.09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44616</v>
      </c>
      <c r="B75" s="29">
        <v>531644</v>
      </c>
      <c r="C75" s="28" t="s">
        <v>1060</v>
      </c>
      <c r="D75" s="28" t="s">
        <v>1061</v>
      </c>
      <c r="E75" s="28" t="s">
        <v>576</v>
      </c>
      <c r="F75" s="87">
        <v>65512</v>
      </c>
      <c r="G75" s="29">
        <v>10.09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44616</v>
      </c>
      <c r="B76" s="29">
        <v>541228</v>
      </c>
      <c r="C76" s="28" t="s">
        <v>1093</v>
      </c>
      <c r="D76" s="28" t="s">
        <v>1171</v>
      </c>
      <c r="E76" s="28" t="s">
        <v>575</v>
      </c>
      <c r="F76" s="87">
        <v>80000</v>
      </c>
      <c r="G76" s="29">
        <v>9.6199999999999992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44616</v>
      </c>
      <c r="B77" s="29">
        <v>541228</v>
      </c>
      <c r="C77" s="28" t="s">
        <v>1093</v>
      </c>
      <c r="D77" s="28" t="s">
        <v>1094</v>
      </c>
      <c r="E77" s="28" t="s">
        <v>576</v>
      </c>
      <c r="F77" s="87">
        <v>124000</v>
      </c>
      <c r="G77" s="29">
        <v>9.6199999999999992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44616</v>
      </c>
      <c r="B78" s="29">
        <v>532411</v>
      </c>
      <c r="C78" s="28" t="s">
        <v>1095</v>
      </c>
      <c r="D78" s="28" t="s">
        <v>1096</v>
      </c>
      <c r="E78" s="28" t="s">
        <v>576</v>
      </c>
      <c r="F78" s="87">
        <v>30979908</v>
      </c>
      <c r="G78" s="29">
        <v>1.1299999999999999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44616</v>
      </c>
      <c r="B79" s="29" t="s">
        <v>1172</v>
      </c>
      <c r="C79" s="28" t="s">
        <v>1173</v>
      </c>
      <c r="D79" s="28" t="s">
        <v>1174</v>
      </c>
      <c r="E79" s="28" t="s">
        <v>575</v>
      </c>
      <c r="F79" s="87">
        <v>542000</v>
      </c>
      <c r="G79" s="29">
        <v>1150</v>
      </c>
      <c r="H79" s="29" t="s">
        <v>858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44616</v>
      </c>
      <c r="B80" s="29" t="s">
        <v>312</v>
      </c>
      <c r="C80" s="28" t="s">
        <v>1175</v>
      </c>
      <c r="D80" s="28" t="s">
        <v>1040</v>
      </c>
      <c r="E80" s="28" t="s">
        <v>575</v>
      </c>
      <c r="F80" s="87">
        <v>247503</v>
      </c>
      <c r="G80" s="29">
        <v>1931.31</v>
      </c>
      <c r="H80" s="29" t="s">
        <v>858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44616</v>
      </c>
      <c r="B81" s="29" t="s">
        <v>1176</v>
      </c>
      <c r="C81" s="28" t="s">
        <v>1177</v>
      </c>
      <c r="D81" s="28" t="s">
        <v>1178</v>
      </c>
      <c r="E81" s="28" t="s">
        <v>575</v>
      </c>
      <c r="F81" s="87">
        <v>255000</v>
      </c>
      <c r="G81" s="29">
        <v>24.05</v>
      </c>
      <c r="H81" s="29" t="s">
        <v>858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44616</v>
      </c>
      <c r="B82" s="29" t="s">
        <v>1176</v>
      </c>
      <c r="C82" s="28" t="s">
        <v>1177</v>
      </c>
      <c r="D82" s="28" t="s">
        <v>1179</v>
      </c>
      <c r="E82" s="28" t="s">
        <v>575</v>
      </c>
      <c r="F82" s="87">
        <v>127500</v>
      </c>
      <c r="G82" s="29">
        <v>24.05</v>
      </c>
      <c r="H82" s="29" t="s">
        <v>858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44616</v>
      </c>
      <c r="B83" s="29" t="s">
        <v>1180</v>
      </c>
      <c r="C83" s="28" t="s">
        <v>1181</v>
      </c>
      <c r="D83" s="28" t="s">
        <v>1182</v>
      </c>
      <c r="E83" s="28" t="s">
        <v>575</v>
      </c>
      <c r="F83" s="87">
        <v>96998</v>
      </c>
      <c r="G83" s="29">
        <v>27.37</v>
      </c>
      <c r="H83" s="29" t="s">
        <v>858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44616</v>
      </c>
      <c r="B84" s="29" t="s">
        <v>404</v>
      </c>
      <c r="C84" s="28" t="s">
        <v>1183</v>
      </c>
      <c r="D84" s="28" t="s">
        <v>1040</v>
      </c>
      <c r="E84" s="28" t="s">
        <v>575</v>
      </c>
      <c r="F84" s="87">
        <v>2362935</v>
      </c>
      <c r="G84" s="29">
        <v>104.52</v>
      </c>
      <c r="H84" s="29" t="s">
        <v>858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44616</v>
      </c>
      <c r="B85" s="29" t="s">
        <v>124</v>
      </c>
      <c r="C85" s="28" t="s">
        <v>1184</v>
      </c>
      <c r="D85" s="28" t="s">
        <v>1185</v>
      </c>
      <c r="E85" s="28" t="s">
        <v>575</v>
      </c>
      <c r="F85" s="87">
        <v>2504397</v>
      </c>
      <c r="G85" s="29">
        <v>144.83000000000001</v>
      </c>
      <c r="H85" s="29" t="s">
        <v>858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44616</v>
      </c>
      <c r="B86" s="29" t="s">
        <v>1186</v>
      </c>
      <c r="C86" s="28" t="s">
        <v>1187</v>
      </c>
      <c r="D86" s="28" t="s">
        <v>1188</v>
      </c>
      <c r="E86" s="28" t="s">
        <v>575</v>
      </c>
      <c r="F86" s="87">
        <v>200433</v>
      </c>
      <c r="G86" s="29">
        <v>235.33</v>
      </c>
      <c r="H86" s="29" t="s">
        <v>858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44616</v>
      </c>
      <c r="B87" s="29" t="s">
        <v>1189</v>
      </c>
      <c r="C87" s="28" t="s">
        <v>1190</v>
      </c>
      <c r="D87" s="28" t="s">
        <v>1100</v>
      </c>
      <c r="E87" s="28" t="s">
        <v>575</v>
      </c>
      <c r="F87" s="87">
        <v>48560</v>
      </c>
      <c r="G87" s="29">
        <v>53.11</v>
      </c>
      <c r="H87" s="29" t="s">
        <v>858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44616</v>
      </c>
      <c r="B88" s="29" t="s">
        <v>1097</v>
      </c>
      <c r="C88" s="28" t="s">
        <v>1098</v>
      </c>
      <c r="D88" s="28" t="s">
        <v>1099</v>
      </c>
      <c r="E88" s="28" t="s">
        <v>575</v>
      </c>
      <c r="F88" s="87">
        <v>152000</v>
      </c>
      <c r="G88" s="29">
        <v>101.9</v>
      </c>
      <c r="H88" s="29" t="s">
        <v>858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44616</v>
      </c>
      <c r="B89" s="29" t="s">
        <v>1191</v>
      </c>
      <c r="C89" s="28" t="s">
        <v>1192</v>
      </c>
      <c r="D89" s="28" t="s">
        <v>1040</v>
      </c>
      <c r="E89" s="28" t="s">
        <v>575</v>
      </c>
      <c r="F89" s="87">
        <v>106913</v>
      </c>
      <c r="G89" s="29">
        <v>697.59</v>
      </c>
      <c r="H89" s="29" t="s">
        <v>858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44616</v>
      </c>
      <c r="B90" s="29" t="s">
        <v>519</v>
      </c>
      <c r="C90" s="28" t="s">
        <v>1193</v>
      </c>
      <c r="D90" s="28" t="s">
        <v>1194</v>
      </c>
      <c r="E90" s="28" t="s">
        <v>575</v>
      </c>
      <c r="F90" s="87">
        <v>807602</v>
      </c>
      <c r="G90" s="29">
        <v>442.79</v>
      </c>
      <c r="H90" s="29" t="s">
        <v>858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44616</v>
      </c>
      <c r="B91" s="29" t="s">
        <v>1195</v>
      </c>
      <c r="C91" s="28" t="s">
        <v>1196</v>
      </c>
      <c r="D91" s="28" t="s">
        <v>1077</v>
      </c>
      <c r="E91" s="28" t="s">
        <v>575</v>
      </c>
      <c r="F91" s="87">
        <v>10000</v>
      </c>
      <c r="G91" s="29">
        <v>1147.77</v>
      </c>
      <c r="H91" s="29" t="s">
        <v>858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44616</v>
      </c>
      <c r="B92" s="29" t="s">
        <v>1101</v>
      </c>
      <c r="C92" s="28" t="s">
        <v>1102</v>
      </c>
      <c r="D92" s="28" t="s">
        <v>1197</v>
      </c>
      <c r="E92" s="28" t="s">
        <v>575</v>
      </c>
      <c r="F92" s="87">
        <v>60637</v>
      </c>
      <c r="G92" s="29">
        <v>52.38</v>
      </c>
      <c r="H92" s="29" t="s">
        <v>858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44616</v>
      </c>
      <c r="B93" s="29" t="s">
        <v>1172</v>
      </c>
      <c r="C93" s="28" t="s">
        <v>1173</v>
      </c>
      <c r="D93" s="28" t="s">
        <v>1198</v>
      </c>
      <c r="E93" s="28" t="s">
        <v>576</v>
      </c>
      <c r="F93" s="87">
        <v>1043480</v>
      </c>
      <c r="G93" s="29">
        <v>1150.57</v>
      </c>
      <c r="H93" s="29" t="s">
        <v>858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44616</v>
      </c>
      <c r="B94" s="29" t="s">
        <v>1199</v>
      </c>
      <c r="C94" s="28" t="s">
        <v>1200</v>
      </c>
      <c r="D94" s="28" t="s">
        <v>1201</v>
      </c>
      <c r="E94" s="28" t="s">
        <v>576</v>
      </c>
      <c r="F94" s="87">
        <v>12000</v>
      </c>
      <c r="G94" s="29">
        <v>249.4</v>
      </c>
      <c r="H94" s="29" t="s">
        <v>858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44616</v>
      </c>
      <c r="B95" s="29" t="s">
        <v>1199</v>
      </c>
      <c r="C95" s="28" t="s">
        <v>1200</v>
      </c>
      <c r="D95" s="28" t="s">
        <v>1202</v>
      </c>
      <c r="E95" s="28" t="s">
        <v>576</v>
      </c>
      <c r="F95" s="87">
        <v>8400</v>
      </c>
      <c r="G95" s="29">
        <v>251.66</v>
      </c>
      <c r="H95" s="29" t="s">
        <v>858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44616</v>
      </c>
      <c r="B96" s="29" t="s">
        <v>312</v>
      </c>
      <c r="C96" s="28" t="s">
        <v>1175</v>
      </c>
      <c r="D96" s="28" t="s">
        <v>1040</v>
      </c>
      <c r="E96" s="28" t="s">
        <v>576</v>
      </c>
      <c r="F96" s="87">
        <v>245045</v>
      </c>
      <c r="G96" s="29">
        <v>1931.59</v>
      </c>
      <c r="H96" s="29" t="s">
        <v>858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44616</v>
      </c>
      <c r="B97" s="29" t="s">
        <v>1176</v>
      </c>
      <c r="C97" s="28" t="s">
        <v>1177</v>
      </c>
      <c r="D97" s="28" t="s">
        <v>1203</v>
      </c>
      <c r="E97" s="28" t="s">
        <v>576</v>
      </c>
      <c r="F97" s="87">
        <v>382500</v>
      </c>
      <c r="G97" s="29">
        <v>24.05</v>
      </c>
      <c r="H97" s="29" t="s">
        <v>858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44616</v>
      </c>
      <c r="B98" s="29" t="s">
        <v>1204</v>
      </c>
      <c r="C98" s="28" t="s">
        <v>1205</v>
      </c>
      <c r="D98" s="28" t="s">
        <v>1206</v>
      </c>
      <c r="E98" s="28" t="s">
        <v>576</v>
      </c>
      <c r="F98" s="87">
        <v>57400</v>
      </c>
      <c r="G98" s="29">
        <v>104.05</v>
      </c>
      <c r="H98" s="29" t="s">
        <v>858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44616</v>
      </c>
      <c r="B99" s="29" t="s">
        <v>404</v>
      </c>
      <c r="C99" s="28" t="s">
        <v>1183</v>
      </c>
      <c r="D99" s="28" t="s">
        <v>1040</v>
      </c>
      <c r="E99" s="28" t="s">
        <v>576</v>
      </c>
      <c r="F99" s="87">
        <v>2300296</v>
      </c>
      <c r="G99" s="29">
        <v>104.83</v>
      </c>
      <c r="H99" s="29" t="s">
        <v>858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44616</v>
      </c>
      <c r="B100" s="29" t="s">
        <v>124</v>
      </c>
      <c r="C100" s="28" t="s">
        <v>1184</v>
      </c>
      <c r="D100" s="28" t="s">
        <v>1185</v>
      </c>
      <c r="E100" s="28" t="s">
        <v>576</v>
      </c>
      <c r="F100" s="87">
        <v>2504397</v>
      </c>
      <c r="G100" s="29">
        <v>144.88999999999999</v>
      </c>
      <c r="H100" s="29" t="s">
        <v>858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44616</v>
      </c>
      <c r="B101" s="29" t="s">
        <v>134</v>
      </c>
      <c r="C101" s="28" t="s">
        <v>1207</v>
      </c>
      <c r="D101" s="28" t="s">
        <v>1208</v>
      </c>
      <c r="E101" s="28" t="s">
        <v>576</v>
      </c>
      <c r="F101" s="87">
        <v>63552590</v>
      </c>
      <c r="G101" s="29">
        <v>226.84</v>
      </c>
      <c r="H101" s="29" t="s">
        <v>858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44616</v>
      </c>
      <c r="B102" s="29" t="s">
        <v>1186</v>
      </c>
      <c r="C102" s="28" t="s">
        <v>1187</v>
      </c>
      <c r="D102" s="28" t="s">
        <v>1209</v>
      </c>
      <c r="E102" s="28" t="s">
        <v>576</v>
      </c>
      <c r="F102" s="87">
        <v>199763</v>
      </c>
      <c r="G102" s="29">
        <v>235.33</v>
      </c>
      <c r="H102" s="29" t="s">
        <v>858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44616</v>
      </c>
      <c r="B103" s="29" t="s">
        <v>1189</v>
      </c>
      <c r="C103" s="28" t="s">
        <v>1190</v>
      </c>
      <c r="D103" s="28" t="s">
        <v>1100</v>
      </c>
      <c r="E103" s="28" t="s">
        <v>576</v>
      </c>
      <c r="F103" s="87">
        <v>40268</v>
      </c>
      <c r="G103" s="29">
        <v>49</v>
      </c>
      <c r="H103" s="29" t="s">
        <v>858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44616</v>
      </c>
      <c r="B104" s="29" t="s">
        <v>1191</v>
      </c>
      <c r="C104" s="28" t="s">
        <v>1192</v>
      </c>
      <c r="D104" s="28" t="s">
        <v>1040</v>
      </c>
      <c r="E104" s="28" t="s">
        <v>576</v>
      </c>
      <c r="F104" s="87">
        <v>94485</v>
      </c>
      <c r="G104" s="29">
        <v>697.45</v>
      </c>
      <c r="H104" s="29" t="s">
        <v>858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44616</v>
      </c>
      <c r="B105" s="29" t="s">
        <v>1195</v>
      </c>
      <c r="C105" s="28" t="s">
        <v>1196</v>
      </c>
      <c r="D105" s="28" t="s">
        <v>1077</v>
      </c>
      <c r="E105" s="28" t="s">
        <v>576</v>
      </c>
      <c r="F105" s="87">
        <v>43679</v>
      </c>
      <c r="G105" s="29">
        <v>1135.96</v>
      </c>
      <c r="H105" s="29" t="s">
        <v>858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44616</v>
      </c>
      <c r="B106" s="29" t="s">
        <v>1101</v>
      </c>
      <c r="C106" s="28" t="s">
        <v>1102</v>
      </c>
      <c r="D106" s="28" t="s">
        <v>1197</v>
      </c>
      <c r="E106" s="28" t="s">
        <v>576</v>
      </c>
      <c r="F106" s="87">
        <v>60637</v>
      </c>
      <c r="G106" s="29">
        <v>52.75</v>
      </c>
      <c r="H106" s="29" t="s">
        <v>858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44616</v>
      </c>
      <c r="B107" s="29" t="s">
        <v>1210</v>
      </c>
      <c r="C107" s="28" t="s">
        <v>1211</v>
      </c>
      <c r="D107" s="28" t="s">
        <v>1212</v>
      </c>
      <c r="E107" s="28" t="s">
        <v>576</v>
      </c>
      <c r="F107" s="87">
        <v>617403</v>
      </c>
      <c r="G107" s="29">
        <v>103.85</v>
      </c>
      <c r="H107" s="29" t="s">
        <v>858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23"/>
  <sheetViews>
    <sheetView zoomScale="85" zoomScaleNormal="85" workbookViewId="0">
      <selection activeCell="J28" sqref="J2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78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894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44617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577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567</v>
      </c>
      <c r="C9" s="96"/>
      <c r="D9" s="97" t="s">
        <v>578</v>
      </c>
      <c r="E9" s="96" t="s">
        <v>579</v>
      </c>
      <c r="F9" s="96" t="s">
        <v>580</v>
      </c>
      <c r="G9" s="96" t="s">
        <v>581</v>
      </c>
      <c r="H9" s="96" t="s">
        <v>582</v>
      </c>
      <c r="I9" s="96" t="s">
        <v>583</v>
      </c>
      <c r="J9" s="95" t="s">
        <v>584</v>
      </c>
      <c r="K9" s="96" t="s">
        <v>585</v>
      </c>
      <c r="L9" s="98" t="s">
        <v>586</v>
      </c>
      <c r="M9" s="98" t="s">
        <v>587</v>
      </c>
      <c r="N9" s="96" t="s">
        <v>588</v>
      </c>
      <c r="O9" s="97" t="s">
        <v>589</v>
      </c>
      <c r="P9" s="96" t="s">
        <v>822</v>
      </c>
      <c r="Q9" s="1"/>
      <c r="R9" s="6"/>
      <c r="S9" s="1"/>
      <c r="T9" s="1"/>
      <c r="U9" s="1"/>
      <c r="V9" s="1"/>
      <c r="W9" s="1"/>
      <c r="X9" s="1"/>
    </row>
    <row r="10" spans="1:38" s="252" customFormat="1" ht="12.75" customHeight="1">
      <c r="A10" s="306">
        <v>1</v>
      </c>
      <c r="B10" s="307">
        <v>44582</v>
      </c>
      <c r="C10" s="308"/>
      <c r="D10" s="309" t="s">
        <v>114</v>
      </c>
      <c r="E10" s="310" t="s">
        <v>592</v>
      </c>
      <c r="F10" s="311" t="s">
        <v>862</v>
      </c>
      <c r="G10" s="311">
        <v>1090</v>
      </c>
      <c r="H10" s="310"/>
      <c r="I10" s="312" t="s">
        <v>863</v>
      </c>
      <c r="J10" s="284" t="s">
        <v>593</v>
      </c>
      <c r="K10" s="284"/>
      <c r="L10" s="285"/>
      <c r="M10" s="286"/>
      <c r="N10" s="284"/>
      <c r="O10" s="287"/>
      <c r="P10" s="282">
        <f>VLOOKUP(D10,'MidCap Intra'!B55:C546,2,0)</f>
        <v>1098.55</v>
      </c>
      <c r="Q10" s="251"/>
      <c r="R10" s="251" t="s">
        <v>591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</row>
    <row r="11" spans="1:38" s="252" customFormat="1" ht="12.75" customHeight="1">
      <c r="A11" s="453">
        <v>2</v>
      </c>
      <c r="B11" s="331">
        <v>44582</v>
      </c>
      <c r="C11" s="454"/>
      <c r="D11" s="455" t="s">
        <v>202</v>
      </c>
      <c r="E11" s="456" t="s">
        <v>592</v>
      </c>
      <c r="F11" s="330">
        <v>3775</v>
      </c>
      <c r="G11" s="330">
        <v>3590</v>
      </c>
      <c r="H11" s="456">
        <v>3590</v>
      </c>
      <c r="I11" s="457" t="s">
        <v>864</v>
      </c>
      <c r="J11" s="407" t="s">
        <v>1078</v>
      </c>
      <c r="K11" s="407">
        <f t="shared" ref="K11" si="0">H11-F11</f>
        <v>-185</v>
      </c>
      <c r="L11" s="408">
        <f t="shared" ref="L11" si="1">(F11*-0.7)/100</f>
        <v>-26.425000000000001</v>
      </c>
      <c r="M11" s="409">
        <f t="shared" ref="M11" si="2">(K11+L11)/F11</f>
        <v>-5.6006622516556297E-2</v>
      </c>
      <c r="N11" s="407" t="s">
        <v>603</v>
      </c>
      <c r="O11" s="410">
        <v>44615</v>
      </c>
      <c r="P11" s="408"/>
      <c r="Q11" s="251"/>
      <c r="R11" s="251" t="s">
        <v>591</v>
      </c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</row>
    <row r="12" spans="1:38" s="252" customFormat="1" ht="12.75" customHeight="1">
      <c r="A12" s="356">
        <v>3</v>
      </c>
      <c r="B12" s="250">
        <v>44586</v>
      </c>
      <c r="C12" s="357"/>
      <c r="D12" s="358" t="s">
        <v>533</v>
      </c>
      <c r="E12" s="359" t="s">
        <v>592</v>
      </c>
      <c r="F12" s="360">
        <v>1255</v>
      </c>
      <c r="G12" s="360">
        <v>1190</v>
      </c>
      <c r="H12" s="359">
        <v>1327.5</v>
      </c>
      <c r="I12" s="361" t="s">
        <v>865</v>
      </c>
      <c r="J12" s="99" t="s">
        <v>902</v>
      </c>
      <c r="K12" s="99">
        <f t="shared" ref="K12" si="3">H12-F12</f>
        <v>72.5</v>
      </c>
      <c r="L12" s="100">
        <f t="shared" ref="L12" si="4">(F12*-0.7)/100</f>
        <v>-8.7850000000000001</v>
      </c>
      <c r="M12" s="101">
        <f t="shared" ref="M12" si="5">(K12+L12)/F12</f>
        <v>5.076892430278885E-2</v>
      </c>
      <c r="N12" s="99" t="s">
        <v>590</v>
      </c>
      <c r="O12" s="102">
        <v>44595</v>
      </c>
      <c r="P12" s="100"/>
      <c r="Q12" s="251"/>
      <c r="R12" s="251" t="s">
        <v>591</v>
      </c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</row>
    <row r="13" spans="1:38" s="252" customFormat="1" ht="12.75" customHeight="1">
      <c r="A13" s="356">
        <v>4</v>
      </c>
      <c r="B13" s="250">
        <v>44586</v>
      </c>
      <c r="C13" s="357"/>
      <c r="D13" s="358" t="s">
        <v>115</v>
      </c>
      <c r="E13" s="359" t="s">
        <v>592</v>
      </c>
      <c r="F13" s="360">
        <v>2500</v>
      </c>
      <c r="G13" s="360">
        <v>2340</v>
      </c>
      <c r="H13" s="359">
        <v>2595</v>
      </c>
      <c r="I13" s="361" t="s">
        <v>866</v>
      </c>
      <c r="J13" s="99" t="s">
        <v>882</v>
      </c>
      <c r="K13" s="99">
        <f t="shared" ref="K13" si="6">H13-F13</f>
        <v>95</v>
      </c>
      <c r="L13" s="100">
        <f t="shared" ref="L13" si="7">(F13*-0.7)/100</f>
        <v>-17.5</v>
      </c>
      <c r="M13" s="101">
        <f t="shared" ref="M13" si="8">(K13+L13)/F13</f>
        <v>3.1E-2</v>
      </c>
      <c r="N13" s="99" t="s">
        <v>590</v>
      </c>
      <c r="O13" s="102">
        <v>44593</v>
      </c>
      <c r="P13" s="362"/>
      <c r="Q13" s="251"/>
      <c r="R13" s="251" t="s">
        <v>591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</row>
    <row r="14" spans="1:38" s="252" customFormat="1" ht="12.75" customHeight="1">
      <c r="A14" s="356">
        <v>5</v>
      </c>
      <c r="B14" s="250">
        <v>44586</v>
      </c>
      <c r="C14" s="357"/>
      <c r="D14" s="358" t="s">
        <v>332</v>
      </c>
      <c r="E14" s="359" t="s">
        <v>592</v>
      </c>
      <c r="F14" s="360">
        <v>855</v>
      </c>
      <c r="G14" s="360">
        <v>815</v>
      </c>
      <c r="H14" s="359">
        <v>905</v>
      </c>
      <c r="I14" s="361" t="s">
        <v>867</v>
      </c>
      <c r="J14" s="99" t="s">
        <v>919</v>
      </c>
      <c r="K14" s="99">
        <f t="shared" ref="K14" si="9">H14-F14</f>
        <v>50</v>
      </c>
      <c r="L14" s="100">
        <f t="shared" ref="L14" si="10">(F14*-0.7)/100</f>
        <v>-5.9850000000000003</v>
      </c>
      <c r="M14" s="101">
        <f t="shared" ref="M14" si="11">(K14+L14)/F14</f>
        <v>5.1479532163742688E-2</v>
      </c>
      <c r="N14" s="99" t="s">
        <v>590</v>
      </c>
      <c r="O14" s="102">
        <v>44596</v>
      </c>
      <c r="P14" s="362"/>
      <c r="Q14" s="251"/>
      <c r="R14" s="251" t="s">
        <v>591</v>
      </c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</row>
    <row r="15" spans="1:38" s="252" customFormat="1" ht="12.75" customHeight="1">
      <c r="A15" s="306">
        <v>6</v>
      </c>
      <c r="B15" s="253">
        <v>44586</v>
      </c>
      <c r="C15" s="308"/>
      <c r="D15" s="309" t="s">
        <v>207</v>
      </c>
      <c r="E15" s="310" t="s">
        <v>592</v>
      </c>
      <c r="F15" s="311" t="s">
        <v>938</v>
      </c>
      <c r="G15" s="311">
        <v>995</v>
      </c>
      <c r="H15" s="310"/>
      <c r="I15" s="312" t="s">
        <v>870</v>
      </c>
      <c r="J15" s="284" t="s">
        <v>593</v>
      </c>
      <c r="K15" s="284"/>
      <c r="L15" s="285"/>
      <c r="M15" s="286"/>
      <c r="N15" s="284"/>
      <c r="O15" s="287"/>
      <c r="P15" s="282">
        <f>VLOOKUP(D15,'MidCap Intra'!B62:C553,2,0)</f>
        <v>1020.65</v>
      </c>
      <c r="Q15" s="251"/>
      <c r="R15" s="251" t="s">
        <v>591</v>
      </c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</row>
    <row r="16" spans="1:38" ht="13.9" customHeight="1">
      <c r="A16" s="356">
        <v>7</v>
      </c>
      <c r="B16" s="250">
        <v>44588</v>
      </c>
      <c r="C16" s="357"/>
      <c r="D16" s="358" t="s">
        <v>193</v>
      </c>
      <c r="E16" s="359" t="s">
        <v>592</v>
      </c>
      <c r="F16" s="360">
        <v>2360</v>
      </c>
      <c r="G16" s="360">
        <v>2200</v>
      </c>
      <c r="H16" s="359">
        <v>2505</v>
      </c>
      <c r="I16" s="361" t="s">
        <v>872</v>
      </c>
      <c r="J16" s="99" t="s">
        <v>738</v>
      </c>
      <c r="K16" s="99">
        <f t="shared" ref="K16:K18" si="12">H16-F16</f>
        <v>145</v>
      </c>
      <c r="L16" s="100">
        <f t="shared" ref="L16:L18" si="13">(F16*-0.7)/100</f>
        <v>-16.52</v>
      </c>
      <c r="M16" s="101">
        <f t="shared" ref="M16:M18" si="14">(K16+L16)/F16</f>
        <v>5.4440677966101692E-2</v>
      </c>
      <c r="N16" s="99" t="s">
        <v>590</v>
      </c>
      <c r="O16" s="102">
        <v>44599</v>
      </c>
      <c r="P16" s="100"/>
      <c r="Q16" s="1"/>
      <c r="R16" s="251" t="s">
        <v>594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3.9" customHeight="1">
      <c r="A17" s="389">
        <v>8</v>
      </c>
      <c r="B17" s="250">
        <v>44589</v>
      </c>
      <c r="C17" s="390"/>
      <c r="D17" s="391" t="s">
        <v>132</v>
      </c>
      <c r="E17" s="392" t="s">
        <v>592</v>
      </c>
      <c r="F17" s="291">
        <v>1860</v>
      </c>
      <c r="G17" s="291">
        <v>1695</v>
      </c>
      <c r="H17" s="392">
        <v>1900</v>
      </c>
      <c r="I17" s="393" t="s">
        <v>873</v>
      </c>
      <c r="J17" s="399" t="s">
        <v>635</v>
      </c>
      <c r="K17" s="399">
        <f t="shared" si="12"/>
        <v>40</v>
      </c>
      <c r="L17" s="400">
        <f t="shared" si="13"/>
        <v>-13.02</v>
      </c>
      <c r="M17" s="401">
        <f t="shared" si="14"/>
        <v>1.4505376344086022E-2</v>
      </c>
      <c r="N17" s="399" t="s">
        <v>590</v>
      </c>
      <c r="O17" s="402">
        <v>44593</v>
      </c>
      <c r="P17" s="403"/>
      <c r="Q17" s="1"/>
      <c r="R17" s="251" t="s">
        <v>591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s="252" customFormat="1" ht="13.9" customHeight="1">
      <c r="A18" s="453">
        <v>9</v>
      </c>
      <c r="B18" s="331">
        <v>44595</v>
      </c>
      <c r="C18" s="454"/>
      <c r="D18" s="455" t="s">
        <v>54</v>
      </c>
      <c r="E18" s="456" t="s">
        <v>592</v>
      </c>
      <c r="F18" s="330">
        <v>223.5</v>
      </c>
      <c r="G18" s="330">
        <v>210</v>
      </c>
      <c r="H18" s="456">
        <v>210</v>
      </c>
      <c r="I18" s="457" t="s">
        <v>906</v>
      </c>
      <c r="J18" s="407" t="s">
        <v>1039</v>
      </c>
      <c r="K18" s="407">
        <f t="shared" si="12"/>
        <v>-13.5</v>
      </c>
      <c r="L18" s="408">
        <f t="shared" si="13"/>
        <v>-1.5644999999999998</v>
      </c>
      <c r="M18" s="409">
        <f t="shared" si="14"/>
        <v>-6.7402684563758378E-2</v>
      </c>
      <c r="N18" s="407" t="s">
        <v>603</v>
      </c>
      <c r="O18" s="410">
        <v>44610</v>
      </c>
      <c r="P18" s="408"/>
      <c r="Q18" s="251"/>
      <c r="R18" s="251" t="s">
        <v>594</v>
      </c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</row>
    <row r="19" spans="1:38" s="252" customFormat="1" ht="13.9" customHeight="1">
      <c r="A19" s="453">
        <v>10</v>
      </c>
      <c r="B19" s="331">
        <v>44599</v>
      </c>
      <c r="C19" s="454"/>
      <c r="D19" s="455" t="s">
        <v>515</v>
      </c>
      <c r="E19" s="456" t="s">
        <v>592</v>
      </c>
      <c r="F19" s="330">
        <v>412.5</v>
      </c>
      <c r="G19" s="330">
        <v>387</v>
      </c>
      <c r="H19" s="456">
        <v>387</v>
      </c>
      <c r="I19" s="457" t="s">
        <v>924</v>
      </c>
      <c r="J19" s="407" t="s">
        <v>1025</v>
      </c>
      <c r="K19" s="407">
        <f t="shared" ref="K19" si="15">H19-F19</f>
        <v>-25.5</v>
      </c>
      <c r="L19" s="408">
        <f t="shared" ref="L19" si="16">(F19*-0.7)/100</f>
        <v>-2.8875000000000002</v>
      </c>
      <c r="M19" s="409">
        <f t="shared" ref="M19" si="17">(K19+L19)/F19</f>
        <v>-6.881818181818182E-2</v>
      </c>
      <c r="N19" s="407" t="s">
        <v>603</v>
      </c>
      <c r="O19" s="410">
        <v>44609</v>
      </c>
      <c r="P19" s="408"/>
      <c r="Q19" s="251"/>
      <c r="R19" s="251" t="s">
        <v>591</v>
      </c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</row>
    <row r="20" spans="1:38" s="252" customFormat="1" ht="13.9" customHeight="1">
      <c r="A20" s="389">
        <v>11</v>
      </c>
      <c r="B20" s="250">
        <v>44601</v>
      </c>
      <c r="C20" s="390"/>
      <c r="D20" s="391" t="s">
        <v>489</v>
      </c>
      <c r="E20" s="392" t="s">
        <v>592</v>
      </c>
      <c r="F20" s="291">
        <v>162.5</v>
      </c>
      <c r="G20" s="291">
        <v>149</v>
      </c>
      <c r="H20" s="392">
        <v>177</v>
      </c>
      <c r="I20" s="393" t="s">
        <v>944</v>
      </c>
      <c r="J20" s="99" t="s">
        <v>949</v>
      </c>
      <c r="K20" s="99">
        <f t="shared" ref="K20:K21" si="18">H20-F20</f>
        <v>14.5</v>
      </c>
      <c r="L20" s="100">
        <f t="shared" ref="L20:L21" si="19">(F20*-0.7)/100</f>
        <v>-1.1375</v>
      </c>
      <c r="M20" s="101">
        <f t="shared" ref="M20:M21" si="20">(K20+L20)/F20</f>
        <v>8.2230769230769232E-2</v>
      </c>
      <c r="N20" s="99" t="s">
        <v>590</v>
      </c>
      <c r="O20" s="102">
        <v>44602</v>
      </c>
      <c r="P20" s="100"/>
      <c r="Q20" s="251"/>
      <c r="R20" s="251" t="s">
        <v>591</v>
      </c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</row>
    <row r="21" spans="1:38" s="252" customFormat="1" ht="13.9" customHeight="1">
      <c r="A21" s="453">
        <v>12</v>
      </c>
      <c r="B21" s="331">
        <v>44603</v>
      </c>
      <c r="C21" s="454"/>
      <c r="D21" s="455" t="s">
        <v>489</v>
      </c>
      <c r="E21" s="456" t="s">
        <v>592</v>
      </c>
      <c r="F21" s="330">
        <v>169.5</v>
      </c>
      <c r="G21" s="330">
        <v>156</v>
      </c>
      <c r="H21" s="456">
        <v>156</v>
      </c>
      <c r="I21" s="457" t="s">
        <v>961</v>
      </c>
      <c r="J21" s="407" t="s">
        <v>1039</v>
      </c>
      <c r="K21" s="407">
        <f t="shared" si="18"/>
        <v>-13.5</v>
      </c>
      <c r="L21" s="408">
        <f t="shared" si="19"/>
        <v>-1.1864999999999999</v>
      </c>
      <c r="M21" s="409">
        <f t="shared" si="20"/>
        <v>-8.6646017699115049E-2</v>
      </c>
      <c r="N21" s="407" t="s">
        <v>603</v>
      </c>
      <c r="O21" s="410">
        <v>44615</v>
      </c>
      <c r="P21" s="408"/>
      <c r="Q21" s="251"/>
      <c r="R21" s="251" t="s">
        <v>591</v>
      </c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</row>
    <row r="22" spans="1:38" s="252" customFormat="1" ht="13.9" customHeight="1">
      <c r="A22" s="394">
        <v>13</v>
      </c>
      <c r="B22" s="253">
        <v>44603</v>
      </c>
      <c r="C22" s="395"/>
      <c r="D22" s="396" t="s">
        <v>332</v>
      </c>
      <c r="E22" s="397" t="s">
        <v>592</v>
      </c>
      <c r="F22" s="256" t="s">
        <v>962</v>
      </c>
      <c r="G22" s="256">
        <v>798</v>
      </c>
      <c r="H22" s="397"/>
      <c r="I22" s="398" t="s">
        <v>963</v>
      </c>
      <c r="J22" s="320" t="s">
        <v>593</v>
      </c>
      <c r="K22" s="320"/>
      <c r="L22" s="321"/>
      <c r="M22" s="322"/>
      <c r="N22" s="320"/>
      <c r="O22" s="372"/>
      <c r="P22" s="426">
        <f>VLOOKUP(D22,'MidCap Intra'!B5:C560,2,0)</f>
        <v>829.75</v>
      </c>
      <c r="Q22" s="251"/>
      <c r="R22" s="251" t="s">
        <v>591</v>
      </c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</row>
    <row r="23" spans="1:38" s="252" customFormat="1" ht="13.9" customHeight="1">
      <c r="A23" s="389">
        <v>14</v>
      </c>
      <c r="B23" s="250">
        <v>44607</v>
      </c>
      <c r="C23" s="390"/>
      <c r="D23" s="391" t="s">
        <v>251</v>
      </c>
      <c r="E23" s="392" t="s">
        <v>592</v>
      </c>
      <c r="F23" s="291">
        <v>377</v>
      </c>
      <c r="G23" s="291">
        <v>354</v>
      </c>
      <c r="H23" s="392">
        <v>399.5</v>
      </c>
      <c r="I23" s="393" t="s">
        <v>1000</v>
      </c>
      <c r="J23" s="399" t="s">
        <v>1003</v>
      </c>
      <c r="K23" s="399">
        <f t="shared" ref="K23" si="21">H23-F23</f>
        <v>22.5</v>
      </c>
      <c r="L23" s="400">
        <f t="shared" ref="L23" si="22">(F23*-0.7)/100</f>
        <v>-2.6389999999999998</v>
      </c>
      <c r="M23" s="401">
        <f t="shared" ref="M23" si="23">(K23+L23)/F23</f>
        <v>5.2681697612732094E-2</v>
      </c>
      <c r="N23" s="399" t="s">
        <v>590</v>
      </c>
      <c r="O23" s="402">
        <v>44608</v>
      </c>
      <c r="P23" s="400"/>
      <c r="Q23" s="251"/>
      <c r="R23" s="251" t="s">
        <v>591</v>
      </c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</row>
    <row r="24" spans="1:38" s="252" customFormat="1" ht="13.9" customHeight="1">
      <c r="A24" s="394">
        <v>15</v>
      </c>
      <c r="B24" s="253">
        <v>44613</v>
      </c>
      <c r="C24" s="395"/>
      <c r="D24" s="396" t="s">
        <v>123</v>
      </c>
      <c r="E24" s="397" t="s">
        <v>592</v>
      </c>
      <c r="F24" s="256" t="s">
        <v>1054</v>
      </c>
      <c r="G24" s="256">
        <v>2175</v>
      </c>
      <c r="H24" s="397"/>
      <c r="I24" s="398" t="s">
        <v>1055</v>
      </c>
      <c r="J24" s="320" t="s">
        <v>593</v>
      </c>
      <c r="K24" s="320"/>
      <c r="L24" s="321"/>
      <c r="M24" s="322"/>
      <c r="N24" s="320"/>
      <c r="O24" s="372"/>
      <c r="P24" s="256">
        <f>VLOOKUP(D24,'MidCap Intra'!B7:C562,2,0)</f>
        <v>2171.4</v>
      </c>
      <c r="Q24" s="251"/>
      <c r="R24" s="251" t="s">
        <v>591</v>
      </c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</row>
    <row r="25" spans="1:38" s="252" customFormat="1" ht="13.9" customHeight="1">
      <c r="A25" s="453">
        <v>16</v>
      </c>
      <c r="B25" s="331">
        <v>44614</v>
      </c>
      <c r="C25" s="454"/>
      <c r="D25" s="455" t="s">
        <v>54</v>
      </c>
      <c r="E25" s="456" t="s">
        <v>592</v>
      </c>
      <c r="F25" s="330">
        <v>196</v>
      </c>
      <c r="G25" s="330">
        <v>184</v>
      </c>
      <c r="H25" s="456">
        <v>184</v>
      </c>
      <c r="I25" s="457" t="s">
        <v>1064</v>
      </c>
      <c r="J25" s="407" t="s">
        <v>1103</v>
      </c>
      <c r="K25" s="407">
        <f t="shared" ref="K25" si="24">H25-F25</f>
        <v>-12</v>
      </c>
      <c r="L25" s="408">
        <f t="shared" ref="L25" si="25">(F25*-0.7)/100</f>
        <v>-1.3719999999999999</v>
      </c>
      <c r="M25" s="409">
        <f t="shared" ref="M25" si="26">(K25+L25)/F25</f>
        <v>-6.8224489795918372E-2</v>
      </c>
      <c r="N25" s="407" t="s">
        <v>603</v>
      </c>
      <c r="O25" s="410">
        <v>44616</v>
      </c>
      <c r="P25" s="408"/>
      <c r="Q25" s="251"/>
      <c r="R25" s="251" t="s">
        <v>591</v>
      </c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</row>
    <row r="26" spans="1:38" s="252" customFormat="1" ht="13.9" customHeight="1">
      <c r="A26" s="394"/>
      <c r="B26" s="253"/>
      <c r="C26" s="395"/>
      <c r="D26" s="396"/>
      <c r="E26" s="397"/>
      <c r="F26" s="256"/>
      <c r="G26" s="256"/>
      <c r="H26" s="397"/>
      <c r="I26" s="398"/>
      <c r="J26" s="320"/>
      <c r="K26" s="320"/>
      <c r="L26" s="321"/>
      <c r="M26" s="322"/>
      <c r="N26" s="320"/>
      <c r="O26" s="372"/>
      <c r="P26" s="256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</row>
    <row r="27" spans="1:38" ht="13.9" customHeight="1">
      <c r="A27" s="381"/>
      <c r="B27" s="382"/>
      <c r="C27" s="383"/>
      <c r="D27" s="384"/>
      <c r="E27" s="385"/>
      <c r="F27" s="386"/>
      <c r="G27" s="386"/>
      <c r="H27" s="385"/>
      <c r="I27" s="387"/>
      <c r="J27" s="388"/>
      <c r="K27" s="381"/>
      <c r="L27" s="382"/>
      <c r="M27" s="383"/>
      <c r="N27" s="384"/>
      <c r="O27" s="385"/>
      <c r="P27" s="256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4.25" customHeight="1">
      <c r="A28" s="111"/>
      <c r="B28" s="112"/>
      <c r="C28" s="113"/>
      <c r="D28" s="114"/>
      <c r="E28" s="115"/>
      <c r="F28" s="115"/>
      <c r="H28" s="115"/>
      <c r="I28" s="116"/>
      <c r="J28" s="117"/>
      <c r="K28" s="117"/>
      <c r="L28" s="118"/>
      <c r="M28" s="119"/>
      <c r="N28" s="120"/>
      <c r="O28" s="121"/>
      <c r="P28" s="122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4.25" customHeight="1">
      <c r="A29" s="111"/>
      <c r="B29" s="112"/>
      <c r="C29" s="113"/>
      <c r="D29" s="114"/>
      <c r="E29" s="115"/>
      <c r="F29" s="115"/>
      <c r="G29" s="111"/>
      <c r="H29" s="115"/>
      <c r="I29" s="116"/>
      <c r="J29" s="117"/>
      <c r="K29" s="117"/>
      <c r="L29" s="118"/>
      <c r="M29" s="119"/>
      <c r="N29" s="120"/>
      <c r="O29" s="121"/>
      <c r="P29" s="122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23" t="s">
        <v>595</v>
      </c>
      <c r="B30" s="124"/>
      <c r="C30" s="125"/>
      <c r="D30" s="126"/>
      <c r="E30" s="127"/>
      <c r="F30" s="127"/>
      <c r="G30" s="127"/>
      <c r="H30" s="127"/>
      <c r="I30" s="127"/>
      <c r="J30" s="128"/>
      <c r="K30" s="127"/>
      <c r="L30" s="129"/>
      <c r="M30" s="56"/>
      <c r="N30" s="128"/>
      <c r="O30" s="125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30" t="s">
        <v>596</v>
      </c>
      <c r="B31" s="123"/>
      <c r="C31" s="123"/>
      <c r="D31" s="123"/>
      <c r="E31" s="41"/>
      <c r="F31" s="131" t="s">
        <v>597</v>
      </c>
      <c r="G31" s="6"/>
      <c r="H31" s="6"/>
      <c r="I31" s="6"/>
      <c r="J31" s="132"/>
      <c r="K31" s="133"/>
      <c r="L31" s="133"/>
      <c r="M31" s="134"/>
      <c r="N31" s="1"/>
      <c r="O31" s="135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" customHeight="1">
      <c r="A32" s="123" t="s">
        <v>598</v>
      </c>
      <c r="B32" s="123"/>
      <c r="C32" s="123"/>
      <c r="D32" s="123" t="s">
        <v>857</v>
      </c>
      <c r="E32" s="6"/>
      <c r="F32" s="131" t="s">
        <v>599</v>
      </c>
      <c r="G32" s="6"/>
      <c r="H32" s="6"/>
      <c r="I32" s="6"/>
      <c r="J32" s="132"/>
      <c r="K32" s="133"/>
      <c r="L32" s="133"/>
      <c r="M32" s="134"/>
      <c r="N32" s="1"/>
      <c r="O32" s="135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23"/>
      <c r="B33" s="123"/>
      <c r="C33" s="123"/>
      <c r="D33" s="123"/>
      <c r="E33" s="6"/>
      <c r="F33" s="6"/>
      <c r="G33" s="6"/>
      <c r="H33" s="6"/>
      <c r="I33" s="6"/>
      <c r="J33" s="136"/>
      <c r="K33" s="133"/>
      <c r="L33" s="133"/>
      <c r="M33" s="6"/>
      <c r="N33" s="137"/>
      <c r="O33" s="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.75" customHeight="1">
      <c r="A34" s="1"/>
      <c r="B34" s="138" t="s">
        <v>600</v>
      </c>
      <c r="C34" s="138"/>
      <c r="D34" s="138"/>
      <c r="E34" s="138"/>
      <c r="F34" s="139"/>
      <c r="G34" s="6"/>
      <c r="H34" s="6"/>
      <c r="I34" s="140"/>
      <c r="J34" s="141"/>
      <c r="K34" s="142"/>
      <c r="L34" s="141"/>
      <c r="M34" s="6"/>
      <c r="N34" s="1"/>
      <c r="O34" s="1"/>
      <c r="P34" s="1"/>
      <c r="R34" s="56"/>
      <c r="S34" s="1"/>
      <c r="T34" s="1"/>
      <c r="U34" s="1"/>
      <c r="V34" s="1"/>
      <c r="W34" s="1"/>
      <c r="X34" s="1"/>
      <c r="Y34" s="1"/>
      <c r="Z34" s="1"/>
    </row>
    <row r="35" spans="1:38" ht="38.25" customHeight="1">
      <c r="A35" s="95" t="s">
        <v>16</v>
      </c>
      <c r="B35" s="96" t="s">
        <v>567</v>
      </c>
      <c r="C35" s="98"/>
      <c r="D35" s="97" t="s">
        <v>578</v>
      </c>
      <c r="E35" s="96" t="s">
        <v>579</v>
      </c>
      <c r="F35" s="96" t="s">
        <v>580</v>
      </c>
      <c r="G35" s="96" t="s">
        <v>601</v>
      </c>
      <c r="H35" s="96" t="s">
        <v>582</v>
      </c>
      <c r="I35" s="96" t="s">
        <v>583</v>
      </c>
      <c r="J35" s="96" t="s">
        <v>584</v>
      </c>
      <c r="K35" s="96" t="s">
        <v>602</v>
      </c>
      <c r="L35" s="144" t="s">
        <v>586</v>
      </c>
      <c r="M35" s="98" t="s">
        <v>587</v>
      </c>
      <c r="N35" s="95" t="s">
        <v>588</v>
      </c>
      <c r="O35" s="327" t="s">
        <v>589</v>
      </c>
      <c r="P35" s="288"/>
      <c r="Q35" s="1"/>
      <c r="R35" s="324"/>
      <c r="S35" s="324"/>
      <c r="T35" s="324"/>
      <c r="U35" s="303"/>
      <c r="V35" s="303"/>
      <c r="W35" s="303"/>
      <c r="X35" s="303"/>
      <c r="Y35" s="303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s="263" customFormat="1" ht="15" customHeight="1">
      <c r="A36" s="405">
        <v>1</v>
      </c>
      <c r="B36" s="331">
        <v>44586</v>
      </c>
      <c r="C36" s="332"/>
      <c r="D36" s="406" t="s">
        <v>309</v>
      </c>
      <c r="E36" s="330" t="s">
        <v>592</v>
      </c>
      <c r="F36" s="330">
        <v>615</v>
      </c>
      <c r="G36" s="330">
        <v>595</v>
      </c>
      <c r="H36" s="330">
        <v>595</v>
      </c>
      <c r="I36" s="330" t="s">
        <v>859</v>
      </c>
      <c r="J36" s="407" t="s">
        <v>914</v>
      </c>
      <c r="K36" s="407">
        <f t="shared" ref="K36" si="27">H36-F36</f>
        <v>-20</v>
      </c>
      <c r="L36" s="408">
        <f>(F36*-0.7)/100</f>
        <v>-4.3049999999999997</v>
      </c>
      <c r="M36" s="409">
        <f t="shared" ref="M36" si="28">(K36+L36)/F36</f>
        <v>-3.9520325203252035E-2</v>
      </c>
      <c r="N36" s="407" t="s">
        <v>603</v>
      </c>
      <c r="O36" s="410">
        <v>44596</v>
      </c>
      <c r="P36" s="325"/>
      <c r="Q36" s="325"/>
      <c r="R36" s="326" t="s">
        <v>594</v>
      </c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323"/>
      <c r="AJ36" s="302"/>
      <c r="AK36" s="302"/>
      <c r="AL36" s="302"/>
    </row>
    <row r="37" spans="1:38" s="263" customFormat="1" ht="15" customHeight="1">
      <c r="A37" s="328">
        <v>2</v>
      </c>
      <c r="B37" s="250">
        <v>44589</v>
      </c>
      <c r="C37" s="292"/>
      <c r="D37" s="329" t="s">
        <v>180</v>
      </c>
      <c r="E37" s="291" t="s">
        <v>592</v>
      </c>
      <c r="F37" s="291">
        <v>41.15</v>
      </c>
      <c r="G37" s="291">
        <v>39.9</v>
      </c>
      <c r="H37" s="291">
        <v>42.7</v>
      </c>
      <c r="I37" s="291" t="s">
        <v>874</v>
      </c>
      <c r="J37" s="99" t="s">
        <v>900</v>
      </c>
      <c r="K37" s="99">
        <f t="shared" ref="K37" si="29">H37-F37</f>
        <v>1.5500000000000043</v>
      </c>
      <c r="L37" s="100">
        <f>(F37*-0.7)/100</f>
        <v>-0.28804999999999997</v>
      </c>
      <c r="M37" s="101">
        <f t="shared" ref="M37" si="30">(K37+L37)/F37</f>
        <v>3.0667071688942997E-2</v>
      </c>
      <c r="N37" s="99" t="s">
        <v>590</v>
      </c>
      <c r="O37" s="102">
        <v>44594</v>
      </c>
      <c r="P37" s="325"/>
      <c r="Q37" s="325"/>
      <c r="R37" s="326" t="s">
        <v>591</v>
      </c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323"/>
      <c r="AJ37" s="302"/>
      <c r="AK37" s="302"/>
      <c r="AL37" s="302"/>
    </row>
    <row r="38" spans="1:38" s="263" customFormat="1" ht="15" customHeight="1">
      <c r="A38" s="328">
        <v>3</v>
      </c>
      <c r="B38" s="250">
        <v>44593</v>
      </c>
      <c r="C38" s="292"/>
      <c r="D38" s="329" t="s">
        <v>146</v>
      </c>
      <c r="E38" s="291" t="s">
        <v>592</v>
      </c>
      <c r="F38" s="291">
        <v>1955</v>
      </c>
      <c r="G38" s="291">
        <v>1880</v>
      </c>
      <c r="H38" s="291">
        <v>1997.5</v>
      </c>
      <c r="I38" s="291" t="s">
        <v>888</v>
      </c>
      <c r="J38" s="99" t="s">
        <v>901</v>
      </c>
      <c r="K38" s="99">
        <f t="shared" ref="K38:K39" si="31">H38-F38</f>
        <v>42.5</v>
      </c>
      <c r="L38" s="100">
        <f>(F38*-0.07)/100</f>
        <v>-1.3685000000000003</v>
      </c>
      <c r="M38" s="101">
        <f t="shared" ref="M38:M39" si="32">(K38+L38)/F38</f>
        <v>2.1039130434782609E-2</v>
      </c>
      <c r="N38" s="99" t="s">
        <v>590</v>
      </c>
      <c r="O38" s="404">
        <v>44593</v>
      </c>
      <c r="P38" s="325"/>
      <c r="Q38" s="325"/>
      <c r="R38" s="326" t="s">
        <v>591</v>
      </c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323"/>
      <c r="AJ38" s="302"/>
      <c r="AK38" s="302"/>
      <c r="AL38" s="302"/>
    </row>
    <row r="39" spans="1:38" s="263" customFormat="1" ht="15" customHeight="1">
      <c r="A39" s="405">
        <v>4</v>
      </c>
      <c r="B39" s="331">
        <v>44593</v>
      </c>
      <c r="C39" s="332"/>
      <c r="D39" s="406" t="s">
        <v>137</v>
      </c>
      <c r="E39" s="330" t="s">
        <v>592</v>
      </c>
      <c r="F39" s="330">
        <v>863.5</v>
      </c>
      <c r="G39" s="330">
        <v>839</v>
      </c>
      <c r="H39" s="330">
        <v>839</v>
      </c>
      <c r="I39" s="330" t="s">
        <v>889</v>
      </c>
      <c r="J39" s="407" t="s">
        <v>936</v>
      </c>
      <c r="K39" s="407">
        <f t="shared" si="31"/>
        <v>-24.5</v>
      </c>
      <c r="L39" s="408">
        <f>(F39*-0.7)/100</f>
        <v>-6.0444999999999993</v>
      </c>
      <c r="M39" s="409">
        <f t="shared" si="32"/>
        <v>-3.5372900984365949E-2</v>
      </c>
      <c r="N39" s="407" t="s">
        <v>603</v>
      </c>
      <c r="O39" s="410">
        <v>44599</v>
      </c>
      <c r="P39" s="325"/>
      <c r="Q39" s="325"/>
      <c r="R39" s="326" t="s">
        <v>591</v>
      </c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323"/>
      <c r="AJ39" s="302"/>
      <c r="AK39" s="302"/>
      <c r="AL39" s="302"/>
    </row>
    <row r="40" spans="1:38" s="263" customFormat="1" ht="15" customHeight="1">
      <c r="A40" s="328">
        <v>5</v>
      </c>
      <c r="B40" s="250">
        <v>44593</v>
      </c>
      <c r="C40" s="292"/>
      <c r="D40" s="329" t="s">
        <v>51</v>
      </c>
      <c r="E40" s="291" t="s">
        <v>592</v>
      </c>
      <c r="F40" s="291">
        <v>374</v>
      </c>
      <c r="G40" s="291">
        <v>364</v>
      </c>
      <c r="H40" s="291">
        <v>385</v>
      </c>
      <c r="I40" s="291" t="s">
        <v>890</v>
      </c>
      <c r="J40" s="99" t="s">
        <v>899</v>
      </c>
      <c r="K40" s="99">
        <f t="shared" ref="K40" si="33">H40-F40</f>
        <v>11</v>
      </c>
      <c r="L40" s="100">
        <f>(F40*-0.7)/100</f>
        <v>-2.6180000000000003</v>
      </c>
      <c r="M40" s="101">
        <f t="shared" ref="M40" si="34">(K40+L40)/F40</f>
        <v>2.2411764705882353E-2</v>
      </c>
      <c r="N40" s="99" t="s">
        <v>590</v>
      </c>
      <c r="O40" s="102">
        <v>44594</v>
      </c>
      <c r="P40" s="325"/>
      <c r="Q40" s="325"/>
      <c r="R40" s="326" t="s">
        <v>591</v>
      </c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323"/>
      <c r="AJ40" s="302"/>
      <c r="AK40" s="302"/>
      <c r="AL40" s="302"/>
    </row>
    <row r="41" spans="1:38" s="263" customFormat="1" ht="15" customHeight="1">
      <c r="A41" s="328">
        <v>6</v>
      </c>
      <c r="B41" s="250">
        <v>44593</v>
      </c>
      <c r="C41" s="292"/>
      <c r="D41" s="329" t="s">
        <v>390</v>
      </c>
      <c r="E41" s="291" t="s">
        <v>592</v>
      </c>
      <c r="F41" s="291">
        <v>126.5</v>
      </c>
      <c r="G41" s="291">
        <v>122</v>
      </c>
      <c r="H41" s="291">
        <v>130.25</v>
      </c>
      <c r="I41" s="291" t="s">
        <v>891</v>
      </c>
      <c r="J41" s="99" t="s">
        <v>898</v>
      </c>
      <c r="K41" s="99">
        <f t="shared" ref="K41:K42" si="35">H41-F41</f>
        <v>3.75</v>
      </c>
      <c r="L41" s="100">
        <f>(F41*-0.7)/100</f>
        <v>-0.88549999999999995</v>
      </c>
      <c r="M41" s="101">
        <f t="shared" ref="M41:M42" si="36">(K41+L41)/F41</f>
        <v>2.2644268774703557E-2</v>
      </c>
      <c r="N41" s="99" t="s">
        <v>590</v>
      </c>
      <c r="O41" s="102">
        <v>44594</v>
      </c>
      <c r="P41" s="325"/>
      <c r="Q41" s="325"/>
      <c r="R41" s="326" t="s">
        <v>594</v>
      </c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323"/>
      <c r="AJ41" s="302"/>
      <c r="AK41" s="302"/>
      <c r="AL41" s="302"/>
    </row>
    <row r="42" spans="1:38" s="263" customFormat="1" ht="15" customHeight="1">
      <c r="A42" s="405">
        <v>7</v>
      </c>
      <c r="B42" s="331">
        <v>44593</v>
      </c>
      <c r="C42" s="332"/>
      <c r="D42" s="406" t="s">
        <v>415</v>
      </c>
      <c r="E42" s="330" t="s">
        <v>592</v>
      </c>
      <c r="F42" s="330">
        <v>3357.5</v>
      </c>
      <c r="G42" s="330">
        <v>3250</v>
      </c>
      <c r="H42" s="330">
        <v>3250</v>
      </c>
      <c r="I42" s="330" t="s">
        <v>892</v>
      </c>
      <c r="J42" s="407" t="s">
        <v>955</v>
      </c>
      <c r="K42" s="407">
        <f t="shared" si="35"/>
        <v>-107.5</v>
      </c>
      <c r="L42" s="408">
        <f>(F42*-0.7)/100</f>
        <v>-23.502500000000001</v>
      </c>
      <c r="M42" s="409">
        <f t="shared" si="36"/>
        <v>-3.9017870439314963E-2</v>
      </c>
      <c r="N42" s="407" t="s">
        <v>603</v>
      </c>
      <c r="O42" s="410">
        <v>44603</v>
      </c>
      <c r="P42" s="325"/>
      <c r="Q42" s="325"/>
      <c r="R42" s="326" t="s">
        <v>594</v>
      </c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323"/>
      <c r="AJ42" s="302"/>
      <c r="AK42" s="302"/>
      <c r="AL42" s="302"/>
    </row>
    <row r="43" spans="1:38" s="263" customFormat="1" ht="15" customHeight="1">
      <c r="A43" s="328">
        <v>8</v>
      </c>
      <c r="B43" s="250">
        <v>44595</v>
      </c>
      <c r="C43" s="292"/>
      <c r="D43" s="329" t="s">
        <v>54</v>
      </c>
      <c r="E43" s="291" t="s">
        <v>592</v>
      </c>
      <c r="F43" s="291">
        <v>219.5</v>
      </c>
      <c r="G43" s="291">
        <v>213.5</v>
      </c>
      <c r="H43" s="291">
        <v>226</v>
      </c>
      <c r="I43" s="291" t="s">
        <v>903</v>
      </c>
      <c r="J43" s="99" t="s">
        <v>904</v>
      </c>
      <c r="K43" s="99">
        <f t="shared" ref="K43:K44" si="37">H43-F43</f>
        <v>6.5</v>
      </c>
      <c r="L43" s="100">
        <f>(F43*-0.07)/100</f>
        <v>-0.15365000000000001</v>
      </c>
      <c r="M43" s="101">
        <f t="shared" ref="M43:M44" si="38">(K43+L43)/F43</f>
        <v>2.8912756264236904E-2</v>
      </c>
      <c r="N43" s="99" t="s">
        <v>590</v>
      </c>
      <c r="O43" s="404">
        <v>44595</v>
      </c>
      <c r="P43" s="325"/>
      <c r="Q43" s="325"/>
      <c r="R43" s="326" t="s">
        <v>594</v>
      </c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323"/>
      <c r="AJ43" s="302"/>
      <c r="AK43" s="302"/>
      <c r="AL43" s="302"/>
    </row>
    <row r="44" spans="1:38" s="263" customFormat="1" ht="15" customHeight="1">
      <c r="A44" s="405">
        <v>9</v>
      </c>
      <c r="B44" s="331">
        <v>44595</v>
      </c>
      <c r="C44" s="332"/>
      <c r="D44" s="406" t="s">
        <v>146</v>
      </c>
      <c r="E44" s="330" t="s">
        <v>592</v>
      </c>
      <c r="F44" s="330">
        <v>1952.5</v>
      </c>
      <c r="G44" s="330">
        <v>1890</v>
      </c>
      <c r="H44" s="330">
        <v>1890</v>
      </c>
      <c r="I44" s="330" t="s">
        <v>905</v>
      </c>
      <c r="J44" s="407" t="s">
        <v>966</v>
      </c>
      <c r="K44" s="407">
        <f t="shared" si="37"/>
        <v>-62.5</v>
      </c>
      <c r="L44" s="408">
        <f t="shared" ref="L44:L51" si="39">(F44*-0.7)/100</f>
        <v>-13.6675</v>
      </c>
      <c r="M44" s="409">
        <f t="shared" si="38"/>
        <v>-3.9010243277848911E-2</v>
      </c>
      <c r="N44" s="407" t="s">
        <v>603</v>
      </c>
      <c r="O44" s="410">
        <v>44603</v>
      </c>
      <c r="P44" s="325"/>
      <c r="Q44" s="325"/>
      <c r="R44" s="326" t="s">
        <v>591</v>
      </c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323"/>
      <c r="AJ44" s="302"/>
      <c r="AK44" s="302"/>
      <c r="AL44" s="302"/>
    </row>
    <row r="45" spans="1:38" s="263" customFormat="1" ht="15" customHeight="1">
      <c r="A45" s="328">
        <v>10</v>
      </c>
      <c r="B45" s="250">
        <v>44599</v>
      </c>
      <c r="C45" s="292"/>
      <c r="D45" s="329" t="s">
        <v>450</v>
      </c>
      <c r="E45" s="291" t="s">
        <v>592</v>
      </c>
      <c r="F45" s="291">
        <v>348</v>
      </c>
      <c r="G45" s="291">
        <v>338</v>
      </c>
      <c r="H45" s="291">
        <v>358.5</v>
      </c>
      <c r="I45" s="291" t="s">
        <v>923</v>
      </c>
      <c r="J45" s="99" t="s">
        <v>937</v>
      </c>
      <c r="K45" s="99">
        <f t="shared" ref="K45:K46" si="40">H45-F45</f>
        <v>10.5</v>
      </c>
      <c r="L45" s="100">
        <f t="shared" si="39"/>
        <v>-2.4359999999999999</v>
      </c>
      <c r="M45" s="101">
        <f t="shared" ref="M45:M46" si="41">(K45+L45)/F45</f>
        <v>2.3172413793103447E-2</v>
      </c>
      <c r="N45" s="99" t="s">
        <v>590</v>
      </c>
      <c r="O45" s="102">
        <v>44600</v>
      </c>
      <c r="P45" s="325"/>
      <c r="Q45" s="325"/>
      <c r="R45" s="326" t="s">
        <v>591</v>
      </c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323"/>
      <c r="AJ45" s="302"/>
      <c r="AK45" s="302"/>
      <c r="AL45" s="302"/>
    </row>
    <row r="46" spans="1:38" s="263" customFormat="1" ht="15" customHeight="1">
      <c r="A46" s="405">
        <v>11</v>
      </c>
      <c r="B46" s="331">
        <v>44601</v>
      </c>
      <c r="C46" s="332"/>
      <c r="D46" s="406" t="s">
        <v>844</v>
      </c>
      <c r="E46" s="330" t="s">
        <v>592</v>
      </c>
      <c r="F46" s="330">
        <v>2675</v>
      </c>
      <c r="G46" s="330">
        <v>2590</v>
      </c>
      <c r="H46" s="330">
        <v>2590</v>
      </c>
      <c r="I46" s="330" t="s">
        <v>947</v>
      </c>
      <c r="J46" s="407" t="s">
        <v>969</v>
      </c>
      <c r="K46" s="407">
        <f t="shared" si="40"/>
        <v>-85</v>
      </c>
      <c r="L46" s="408">
        <f t="shared" si="39"/>
        <v>-18.724999999999998</v>
      </c>
      <c r="M46" s="409">
        <f t="shared" si="41"/>
        <v>-3.8775700934579438E-2</v>
      </c>
      <c r="N46" s="407" t="s">
        <v>603</v>
      </c>
      <c r="O46" s="410">
        <v>44603</v>
      </c>
      <c r="P46" s="325"/>
      <c r="Q46" s="325"/>
      <c r="R46" s="326" t="s">
        <v>591</v>
      </c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323"/>
      <c r="AJ46" s="302"/>
      <c r="AK46" s="302"/>
      <c r="AL46" s="302"/>
    </row>
    <row r="47" spans="1:38" s="263" customFormat="1" ht="15" customHeight="1">
      <c r="A47" s="328">
        <v>12</v>
      </c>
      <c r="B47" s="250">
        <v>44601</v>
      </c>
      <c r="C47" s="292"/>
      <c r="D47" s="329" t="s">
        <v>450</v>
      </c>
      <c r="E47" s="291" t="s">
        <v>592</v>
      </c>
      <c r="F47" s="291">
        <v>361.5</v>
      </c>
      <c r="G47" s="291">
        <v>349</v>
      </c>
      <c r="H47" s="291">
        <v>372.5</v>
      </c>
      <c r="I47" s="291" t="s">
        <v>948</v>
      </c>
      <c r="J47" s="99" t="s">
        <v>899</v>
      </c>
      <c r="K47" s="99">
        <f t="shared" ref="K47:K48" si="42">H47-F47</f>
        <v>11</v>
      </c>
      <c r="L47" s="100">
        <f t="shared" si="39"/>
        <v>-2.5305</v>
      </c>
      <c r="M47" s="101">
        <f t="shared" ref="M47:M48" si="43">(K47+L47)/F47</f>
        <v>2.3428769017980636E-2</v>
      </c>
      <c r="N47" s="99" t="s">
        <v>590</v>
      </c>
      <c r="O47" s="102">
        <v>44602</v>
      </c>
      <c r="P47" s="325"/>
      <c r="Q47" s="325"/>
      <c r="R47" s="326" t="s">
        <v>591</v>
      </c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323"/>
      <c r="AJ47" s="302"/>
      <c r="AK47" s="302"/>
      <c r="AL47" s="302"/>
    </row>
    <row r="48" spans="1:38" s="263" customFormat="1" ht="15" customHeight="1">
      <c r="A48" s="405">
        <v>13</v>
      </c>
      <c r="B48" s="331">
        <v>44602</v>
      </c>
      <c r="C48" s="332"/>
      <c r="D48" s="406" t="s">
        <v>197</v>
      </c>
      <c r="E48" s="330" t="s">
        <v>592</v>
      </c>
      <c r="F48" s="330">
        <v>967.5</v>
      </c>
      <c r="G48" s="330">
        <v>940</v>
      </c>
      <c r="H48" s="330">
        <v>940</v>
      </c>
      <c r="I48" s="330" t="s">
        <v>953</v>
      </c>
      <c r="J48" s="407" t="s">
        <v>954</v>
      </c>
      <c r="K48" s="407">
        <f t="shared" si="42"/>
        <v>-27.5</v>
      </c>
      <c r="L48" s="408">
        <f t="shared" si="39"/>
        <v>-6.7725</v>
      </c>
      <c r="M48" s="409">
        <f t="shared" si="43"/>
        <v>-3.5423772609819125E-2</v>
      </c>
      <c r="N48" s="407" t="s">
        <v>603</v>
      </c>
      <c r="O48" s="410">
        <v>44606</v>
      </c>
      <c r="P48" s="325"/>
      <c r="Q48" s="325"/>
      <c r="R48" s="326" t="s">
        <v>594</v>
      </c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323"/>
      <c r="AJ48" s="302"/>
      <c r="AK48" s="302"/>
      <c r="AL48" s="302"/>
    </row>
    <row r="49" spans="1:38" s="263" customFormat="1" ht="15" customHeight="1">
      <c r="A49" s="405">
        <v>14</v>
      </c>
      <c r="B49" s="331">
        <v>44603</v>
      </c>
      <c r="C49" s="332"/>
      <c r="D49" s="406" t="s">
        <v>956</v>
      </c>
      <c r="E49" s="330" t="s">
        <v>592</v>
      </c>
      <c r="F49" s="330">
        <v>1132.5</v>
      </c>
      <c r="G49" s="330">
        <v>1095</v>
      </c>
      <c r="H49" s="330">
        <v>1095</v>
      </c>
      <c r="I49" s="330" t="s">
        <v>957</v>
      </c>
      <c r="J49" s="407" t="s">
        <v>1104</v>
      </c>
      <c r="K49" s="407">
        <f t="shared" ref="K49" si="44">H49-F49</f>
        <v>-37.5</v>
      </c>
      <c r="L49" s="408">
        <f t="shared" si="39"/>
        <v>-7.9275000000000002</v>
      </c>
      <c r="M49" s="409">
        <f t="shared" ref="M49" si="45">(K49+L49)/F49</f>
        <v>-4.0112582781456955E-2</v>
      </c>
      <c r="N49" s="407" t="s">
        <v>603</v>
      </c>
      <c r="O49" s="410">
        <v>44616</v>
      </c>
      <c r="P49" s="325"/>
      <c r="Q49" s="325"/>
      <c r="R49" s="326" t="s">
        <v>591</v>
      </c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323"/>
      <c r="AJ49" s="302"/>
      <c r="AK49" s="302"/>
      <c r="AL49" s="302"/>
    </row>
    <row r="50" spans="1:38" s="263" customFormat="1" ht="15" customHeight="1">
      <c r="A50" s="405">
        <v>15</v>
      </c>
      <c r="B50" s="331">
        <v>44603</v>
      </c>
      <c r="C50" s="332"/>
      <c r="D50" s="406" t="s">
        <v>521</v>
      </c>
      <c r="E50" s="330" t="s">
        <v>592</v>
      </c>
      <c r="F50" s="330">
        <v>2003</v>
      </c>
      <c r="G50" s="330">
        <v>1940</v>
      </c>
      <c r="H50" s="330">
        <v>1940</v>
      </c>
      <c r="I50" s="330" t="s">
        <v>959</v>
      </c>
      <c r="J50" s="407" t="s">
        <v>970</v>
      </c>
      <c r="K50" s="407">
        <f t="shared" ref="K50:K52" si="46">H50-F50</f>
        <v>-63</v>
      </c>
      <c r="L50" s="408">
        <f t="shared" si="39"/>
        <v>-14.020999999999999</v>
      </c>
      <c r="M50" s="409">
        <f t="shared" ref="M50:M52" si="47">(K50+L50)/F50</f>
        <v>-3.8452820768846728E-2</v>
      </c>
      <c r="N50" s="407" t="s">
        <v>603</v>
      </c>
      <c r="O50" s="410">
        <v>44606</v>
      </c>
      <c r="P50" s="325"/>
      <c r="Q50" s="325"/>
      <c r="R50" s="326" t="s">
        <v>591</v>
      </c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323"/>
      <c r="AJ50" s="302"/>
      <c r="AK50" s="302"/>
      <c r="AL50" s="302"/>
    </row>
    <row r="51" spans="1:38" s="263" customFormat="1" ht="15" customHeight="1">
      <c r="A51" s="405">
        <v>16</v>
      </c>
      <c r="B51" s="331">
        <v>44603</v>
      </c>
      <c r="C51" s="332"/>
      <c r="D51" s="406" t="s">
        <v>349</v>
      </c>
      <c r="E51" s="330" t="s">
        <v>592</v>
      </c>
      <c r="F51" s="330">
        <v>761</v>
      </c>
      <c r="G51" s="330">
        <v>735</v>
      </c>
      <c r="H51" s="330">
        <v>735</v>
      </c>
      <c r="I51" s="330" t="s">
        <v>960</v>
      </c>
      <c r="J51" s="407" t="s">
        <v>971</v>
      </c>
      <c r="K51" s="407">
        <f t="shared" si="46"/>
        <v>-26</v>
      </c>
      <c r="L51" s="408">
        <f t="shared" si="39"/>
        <v>-5.3269999999999991</v>
      </c>
      <c r="M51" s="409">
        <f t="shared" si="47"/>
        <v>-4.1165571616294347E-2</v>
      </c>
      <c r="N51" s="407" t="s">
        <v>603</v>
      </c>
      <c r="O51" s="410">
        <v>44606</v>
      </c>
      <c r="P51" s="325"/>
      <c r="Q51" s="325"/>
      <c r="R51" s="326" t="s">
        <v>594</v>
      </c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323"/>
      <c r="AJ51" s="302"/>
      <c r="AK51" s="302"/>
      <c r="AL51" s="302"/>
    </row>
    <row r="52" spans="1:38" s="263" customFormat="1" ht="15" customHeight="1">
      <c r="A52" s="328">
        <v>17</v>
      </c>
      <c r="B52" s="250">
        <v>44607</v>
      </c>
      <c r="C52" s="292"/>
      <c r="D52" s="329" t="s">
        <v>533</v>
      </c>
      <c r="E52" s="291" t="s">
        <v>592</v>
      </c>
      <c r="F52" s="291">
        <v>1212.5</v>
      </c>
      <c r="G52" s="291">
        <v>1180</v>
      </c>
      <c r="H52" s="291">
        <v>1240</v>
      </c>
      <c r="I52" s="291" t="s">
        <v>982</v>
      </c>
      <c r="J52" s="99" t="s">
        <v>983</v>
      </c>
      <c r="K52" s="411">
        <f t="shared" si="46"/>
        <v>27.5</v>
      </c>
      <c r="L52" s="371">
        <f>(F52*-0.07)/100</f>
        <v>-0.84875000000000012</v>
      </c>
      <c r="M52" s="441">
        <f t="shared" si="47"/>
        <v>2.1980412371134021E-2</v>
      </c>
      <c r="N52" s="99" t="s">
        <v>590</v>
      </c>
      <c r="O52" s="404">
        <v>44607</v>
      </c>
      <c r="P52" s="325"/>
      <c r="Q52" s="325"/>
      <c r="R52" s="326" t="s">
        <v>591</v>
      </c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323"/>
      <c r="AJ52" s="302"/>
      <c r="AK52" s="302"/>
      <c r="AL52" s="302"/>
    </row>
    <row r="53" spans="1:38" s="263" customFormat="1" ht="15" customHeight="1">
      <c r="A53" s="328">
        <v>18</v>
      </c>
      <c r="B53" s="250">
        <v>44607</v>
      </c>
      <c r="C53" s="292"/>
      <c r="D53" s="329" t="s">
        <v>201</v>
      </c>
      <c r="E53" s="291" t="s">
        <v>592</v>
      </c>
      <c r="F53" s="291">
        <v>1184</v>
      </c>
      <c r="G53" s="291">
        <v>1144</v>
      </c>
      <c r="H53" s="291">
        <v>1211</v>
      </c>
      <c r="I53" s="291">
        <v>1250</v>
      </c>
      <c r="J53" s="99" t="s">
        <v>999</v>
      </c>
      <c r="K53" s="411">
        <f t="shared" ref="K53" si="48">H53-F53</f>
        <v>27</v>
      </c>
      <c r="L53" s="371">
        <f>(F53*-0.07)/100</f>
        <v>-0.82880000000000009</v>
      </c>
      <c r="M53" s="441">
        <f t="shared" ref="M53" si="49">(K53+L53)/F53</f>
        <v>2.2104054054054054E-2</v>
      </c>
      <c r="N53" s="99" t="s">
        <v>590</v>
      </c>
      <c r="O53" s="404">
        <v>44607</v>
      </c>
      <c r="P53" s="325"/>
      <c r="Q53" s="325"/>
      <c r="R53" s="326" t="s">
        <v>591</v>
      </c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323"/>
      <c r="AJ53" s="302"/>
      <c r="AK53" s="302"/>
      <c r="AL53" s="302"/>
    </row>
    <row r="54" spans="1:38" s="263" customFormat="1" ht="15" customHeight="1">
      <c r="A54" s="328">
        <v>19</v>
      </c>
      <c r="B54" s="250">
        <v>44613</v>
      </c>
      <c r="C54" s="292"/>
      <c r="D54" s="329" t="s">
        <v>1045</v>
      </c>
      <c r="E54" s="291" t="s">
        <v>592</v>
      </c>
      <c r="F54" s="291">
        <v>364.5</v>
      </c>
      <c r="G54" s="291">
        <v>354</v>
      </c>
      <c r="H54" s="291">
        <v>372</v>
      </c>
      <c r="I54" s="291" t="s">
        <v>1046</v>
      </c>
      <c r="J54" s="99" t="s">
        <v>1047</v>
      </c>
      <c r="K54" s="411">
        <f t="shared" ref="K54" si="50">H54-F54</f>
        <v>7.5</v>
      </c>
      <c r="L54" s="371">
        <f>(F54*-0.07)/100</f>
        <v>-0.25515000000000004</v>
      </c>
      <c r="M54" s="441">
        <f t="shared" ref="M54" si="51">(K54+L54)/F54</f>
        <v>1.9876131687242796E-2</v>
      </c>
      <c r="N54" s="99" t="s">
        <v>590</v>
      </c>
      <c r="O54" s="404">
        <v>44613</v>
      </c>
      <c r="P54" s="325"/>
      <c r="Q54" s="325"/>
      <c r="R54" s="326" t="s">
        <v>591</v>
      </c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323"/>
      <c r="AJ54" s="302"/>
      <c r="AK54" s="302"/>
      <c r="AL54" s="302"/>
    </row>
    <row r="55" spans="1:38" s="263" customFormat="1" ht="15" customHeight="1">
      <c r="A55" s="328">
        <v>20</v>
      </c>
      <c r="B55" s="250">
        <v>44614</v>
      </c>
      <c r="C55" s="292"/>
      <c r="D55" s="329" t="s">
        <v>1045</v>
      </c>
      <c r="E55" s="291" t="s">
        <v>592</v>
      </c>
      <c r="F55" s="291">
        <v>362</v>
      </c>
      <c r="G55" s="291">
        <v>354</v>
      </c>
      <c r="H55" s="291">
        <v>369.5</v>
      </c>
      <c r="I55" s="291" t="s">
        <v>1046</v>
      </c>
      <c r="J55" s="99" t="s">
        <v>1047</v>
      </c>
      <c r="K55" s="411">
        <f t="shared" ref="K55:K56" si="52">H55-F55</f>
        <v>7.5</v>
      </c>
      <c r="L55" s="371">
        <f>(F55*-0.07)/100</f>
        <v>-0.25340000000000001</v>
      </c>
      <c r="M55" s="441">
        <f t="shared" ref="M55:M56" si="53">(K55+L55)/F55</f>
        <v>2.0018232044198895E-2</v>
      </c>
      <c r="N55" s="99" t="s">
        <v>590</v>
      </c>
      <c r="O55" s="404">
        <v>44614</v>
      </c>
      <c r="P55" s="325"/>
      <c r="Q55" s="325"/>
      <c r="R55" s="326" t="s">
        <v>591</v>
      </c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323"/>
      <c r="AJ55" s="302"/>
      <c r="AK55" s="302"/>
      <c r="AL55" s="302"/>
    </row>
    <row r="56" spans="1:38" s="263" customFormat="1" ht="15" customHeight="1">
      <c r="A56" s="405">
        <v>21</v>
      </c>
      <c r="B56" s="331">
        <v>44616</v>
      </c>
      <c r="C56" s="332"/>
      <c r="D56" s="406" t="s">
        <v>1045</v>
      </c>
      <c r="E56" s="330" t="s">
        <v>592</v>
      </c>
      <c r="F56" s="330">
        <v>356.5</v>
      </c>
      <c r="G56" s="330">
        <v>348</v>
      </c>
      <c r="H56" s="330">
        <v>348</v>
      </c>
      <c r="I56" s="330" t="s">
        <v>1105</v>
      </c>
      <c r="J56" s="407" t="s">
        <v>1109</v>
      </c>
      <c r="K56" s="407">
        <f t="shared" si="52"/>
        <v>-8.5</v>
      </c>
      <c r="L56" s="408">
        <f>(F56*-0.07)/100</f>
        <v>-0.24955000000000002</v>
      </c>
      <c r="M56" s="409">
        <f t="shared" si="53"/>
        <v>-2.4542917251051892E-2</v>
      </c>
      <c r="N56" s="407" t="s">
        <v>603</v>
      </c>
      <c r="O56" s="410">
        <v>44616</v>
      </c>
      <c r="P56" s="325"/>
      <c r="Q56" s="325"/>
      <c r="R56" s="326" t="s">
        <v>591</v>
      </c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  <c r="AE56" s="251"/>
      <c r="AF56" s="251"/>
      <c r="AG56" s="251"/>
      <c r="AH56" s="251"/>
      <c r="AI56" s="323"/>
      <c r="AJ56" s="302"/>
      <c r="AK56" s="302"/>
      <c r="AL56" s="302"/>
    </row>
    <row r="57" spans="1:38" s="276" customFormat="1" ht="15" customHeight="1">
      <c r="K57" s="257"/>
      <c r="L57" s="289"/>
      <c r="M57" s="348"/>
      <c r="N57" s="257"/>
      <c r="O57" s="300"/>
      <c r="P57" s="1"/>
      <c r="Q57" s="1"/>
      <c r="R57" s="344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350"/>
      <c r="AJ57" s="349"/>
      <c r="AK57" s="349"/>
      <c r="AL57" s="349"/>
    </row>
    <row r="58" spans="1:38" ht="15" customHeight="1">
      <c r="A58" s="335"/>
      <c r="B58" s="336"/>
      <c r="C58" s="337"/>
      <c r="D58" s="338"/>
      <c r="E58" s="339"/>
      <c r="F58" s="339"/>
      <c r="G58" s="339"/>
      <c r="H58" s="339"/>
      <c r="I58" s="339"/>
      <c r="J58" s="340"/>
      <c r="K58" s="340"/>
      <c r="L58" s="341"/>
      <c r="M58" s="342"/>
      <c r="N58" s="340"/>
      <c r="O58" s="343"/>
      <c r="P58" s="1"/>
      <c r="Q58" s="1"/>
      <c r="R58" s="344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44.25" customHeight="1">
      <c r="A59" s="123" t="s">
        <v>595</v>
      </c>
      <c r="B59" s="146"/>
      <c r="C59" s="146"/>
      <c r="D59" s="1"/>
      <c r="E59" s="6"/>
      <c r="F59" s="6"/>
      <c r="G59" s="6"/>
      <c r="H59" s="6" t="s">
        <v>607</v>
      </c>
      <c r="I59" s="6"/>
      <c r="J59" s="6"/>
      <c r="K59" s="119"/>
      <c r="L59" s="148"/>
      <c r="M59" s="119"/>
      <c r="N59" s="120"/>
      <c r="O59" s="119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305"/>
      <c r="AD59" s="305"/>
      <c r="AE59" s="305"/>
      <c r="AF59" s="305"/>
      <c r="AG59" s="305"/>
      <c r="AH59" s="305"/>
    </row>
    <row r="60" spans="1:38" ht="12.75" customHeight="1">
      <c r="A60" s="130" t="s">
        <v>596</v>
      </c>
      <c r="B60" s="123"/>
      <c r="C60" s="123"/>
      <c r="D60" s="123"/>
      <c r="E60" s="41"/>
      <c r="F60" s="131" t="s">
        <v>597</v>
      </c>
      <c r="G60" s="56"/>
      <c r="H60" s="41"/>
      <c r="I60" s="56"/>
      <c r="J60" s="6"/>
      <c r="K60" s="149"/>
      <c r="L60" s="150"/>
      <c r="M60" s="6"/>
      <c r="N60" s="113"/>
      <c r="O60" s="151"/>
      <c r="P60" s="4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4.25" customHeight="1">
      <c r="A61" s="130"/>
      <c r="B61" s="123"/>
      <c r="C61" s="123"/>
      <c r="D61" s="123"/>
      <c r="E61" s="6"/>
      <c r="F61" s="131" t="s">
        <v>599</v>
      </c>
      <c r="G61" s="56"/>
      <c r="H61" s="41"/>
      <c r="I61" s="56"/>
      <c r="J61" s="6"/>
      <c r="K61" s="149"/>
      <c r="L61" s="150"/>
      <c r="M61" s="6"/>
      <c r="N61" s="113"/>
      <c r="O61" s="151"/>
      <c r="P61" s="41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4.25" customHeight="1">
      <c r="A62" s="123"/>
      <c r="B62" s="123"/>
      <c r="C62" s="123"/>
      <c r="D62" s="123"/>
      <c r="E62" s="6"/>
      <c r="F62" s="6"/>
      <c r="G62" s="6"/>
      <c r="H62" s="6"/>
      <c r="I62" s="6"/>
      <c r="J62" s="136"/>
      <c r="K62" s="133"/>
      <c r="L62" s="134"/>
      <c r="M62" s="6"/>
      <c r="N62" s="137"/>
      <c r="O62" s="1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2.75" customHeight="1">
      <c r="A63" s="152" t="s">
        <v>608</v>
      </c>
      <c r="B63" s="152"/>
      <c r="C63" s="152"/>
      <c r="D63" s="152"/>
      <c r="E63" s="6"/>
      <c r="F63" s="6"/>
      <c r="G63" s="6"/>
      <c r="H63" s="6"/>
      <c r="I63" s="6"/>
      <c r="J63" s="6"/>
      <c r="K63" s="6"/>
      <c r="L63" s="6"/>
      <c r="M63" s="6"/>
      <c r="N63" s="6"/>
      <c r="O63" s="2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38.25" customHeight="1">
      <c r="A64" s="96" t="s">
        <v>16</v>
      </c>
      <c r="B64" s="96" t="s">
        <v>567</v>
      </c>
      <c r="C64" s="96"/>
      <c r="D64" s="97" t="s">
        <v>578</v>
      </c>
      <c r="E64" s="96" t="s">
        <v>579</v>
      </c>
      <c r="F64" s="96" t="s">
        <v>580</v>
      </c>
      <c r="G64" s="96" t="s">
        <v>601</v>
      </c>
      <c r="H64" s="96" t="s">
        <v>582</v>
      </c>
      <c r="I64" s="96" t="s">
        <v>583</v>
      </c>
      <c r="J64" s="95" t="s">
        <v>584</v>
      </c>
      <c r="K64" s="153" t="s">
        <v>609</v>
      </c>
      <c r="L64" s="98" t="s">
        <v>586</v>
      </c>
      <c r="M64" s="153" t="s">
        <v>610</v>
      </c>
      <c r="N64" s="96" t="s">
        <v>611</v>
      </c>
      <c r="O64" s="95" t="s">
        <v>588</v>
      </c>
      <c r="P64" s="97" t="s">
        <v>589</v>
      </c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s="252" customFormat="1" ht="13.5" customHeight="1">
      <c r="A65" s="330">
        <v>1</v>
      </c>
      <c r="B65" s="331">
        <v>44593</v>
      </c>
      <c r="C65" s="367"/>
      <c r="D65" s="367" t="s">
        <v>883</v>
      </c>
      <c r="E65" s="330" t="s">
        <v>592</v>
      </c>
      <c r="F65" s="330">
        <v>2414</v>
      </c>
      <c r="G65" s="330">
        <v>238</v>
      </c>
      <c r="H65" s="334">
        <v>2380</v>
      </c>
      <c r="I65" s="334" t="s">
        <v>884</v>
      </c>
      <c r="J65" s="345" t="s">
        <v>968</v>
      </c>
      <c r="K65" s="334">
        <f t="shared" ref="K65" si="54">H65-F65</f>
        <v>-34</v>
      </c>
      <c r="L65" s="363">
        <f t="shared" ref="L65:L67" si="55">(H65*N65)*0.07%</f>
        <v>624.75000000000011</v>
      </c>
      <c r="M65" s="364">
        <f t="shared" ref="M65" si="56">(K65*N65)-L65</f>
        <v>-13374.75</v>
      </c>
      <c r="N65" s="334">
        <v>375</v>
      </c>
      <c r="O65" s="365" t="s">
        <v>603</v>
      </c>
      <c r="P65" s="423">
        <v>44228</v>
      </c>
      <c r="Q65" s="254"/>
      <c r="R65" s="259" t="s">
        <v>591</v>
      </c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258"/>
      <c r="AG65" s="253"/>
      <c r="AH65" s="301"/>
      <c r="AI65" s="301"/>
      <c r="AJ65" s="282"/>
      <c r="AK65" s="282"/>
      <c r="AL65" s="282"/>
    </row>
    <row r="66" spans="1:38" s="252" customFormat="1" ht="13.5" customHeight="1">
      <c r="A66" s="330">
        <v>2</v>
      </c>
      <c r="B66" s="331">
        <v>44595</v>
      </c>
      <c r="C66" s="367"/>
      <c r="D66" s="367" t="s">
        <v>907</v>
      </c>
      <c r="E66" s="330" t="s">
        <v>592</v>
      </c>
      <c r="F66" s="330">
        <v>640</v>
      </c>
      <c r="G66" s="330">
        <v>630</v>
      </c>
      <c r="H66" s="334">
        <v>630</v>
      </c>
      <c r="I66" s="334" t="s">
        <v>908</v>
      </c>
      <c r="J66" s="345" t="s">
        <v>918</v>
      </c>
      <c r="K66" s="334">
        <f t="shared" ref="K66" si="57">H66-F66</f>
        <v>-10</v>
      </c>
      <c r="L66" s="363">
        <f t="shared" ref="L66" si="58">(H66*N66)*0.07%</f>
        <v>485.10000000000008</v>
      </c>
      <c r="M66" s="364">
        <f t="shared" ref="M66" si="59">(K66*N66)-L66</f>
        <v>-11485.1</v>
      </c>
      <c r="N66" s="334">
        <v>1100</v>
      </c>
      <c r="O66" s="365" t="s">
        <v>603</v>
      </c>
      <c r="P66" s="366">
        <v>44231</v>
      </c>
      <c r="Q66" s="254"/>
      <c r="R66" s="259" t="s">
        <v>591</v>
      </c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339"/>
      <c r="AG66" s="336"/>
      <c r="AH66" s="254"/>
      <c r="AI66" s="254"/>
      <c r="AJ66" s="339"/>
      <c r="AK66" s="339"/>
      <c r="AL66" s="339"/>
    </row>
    <row r="67" spans="1:38" s="252" customFormat="1" ht="13.5" customHeight="1">
      <c r="A67" s="475">
        <v>3</v>
      </c>
      <c r="B67" s="477">
        <v>44595</v>
      </c>
      <c r="C67" s="332"/>
      <c r="D67" s="333" t="s">
        <v>909</v>
      </c>
      <c r="E67" s="330" t="s">
        <v>592</v>
      </c>
      <c r="F67" s="330">
        <v>545</v>
      </c>
      <c r="G67" s="330">
        <v>534</v>
      </c>
      <c r="H67" s="330">
        <v>534</v>
      </c>
      <c r="I67" s="334">
        <v>565</v>
      </c>
      <c r="J67" s="479" t="s">
        <v>917</v>
      </c>
      <c r="K67" s="416">
        <f>H67-F67</f>
        <v>-11</v>
      </c>
      <c r="L67" s="363">
        <f t="shared" si="55"/>
        <v>560.70000000000005</v>
      </c>
      <c r="M67" s="479">
        <f>(-1500*6)-660.7</f>
        <v>-9660.7000000000007</v>
      </c>
      <c r="N67" s="492">
        <v>1500</v>
      </c>
      <c r="O67" s="477" t="s">
        <v>603</v>
      </c>
      <c r="P67" s="491">
        <v>44596</v>
      </c>
      <c r="Q67" s="254"/>
      <c r="R67" s="259" t="s">
        <v>591</v>
      </c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339"/>
      <c r="AG67" s="336"/>
      <c r="AH67" s="254"/>
      <c r="AI67" s="254"/>
      <c r="AJ67" s="339"/>
      <c r="AK67" s="339"/>
      <c r="AL67" s="339"/>
    </row>
    <row r="68" spans="1:38" s="252" customFormat="1" ht="13.5" customHeight="1">
      <c r="A68" s="476"/>
      <c r="B68" s="478"/>
      <c r="C68" s="332"/>
      <c r="D68" s="333" t="s">
        <v>910</v>
      </c>
      <c r="E68" s="330" t="s">
        <v>856</v>
      </c>
      <c r="F68" s="330">
        <v>14.5</v>
      </c>
      <c r="G68" s="330"/>
      <c r="H68" s="330">
        <v>9.5</v>
      </c>
      <c r="I68" s="334"/>
      <c r="J68" s="480"/>
      <c r="K68" s="416">
        <f>F68-H68</f>
        <v>5</v>
      </c>
      <c r="L68" s="417">
        <v>100</v>
      </c>
      <c r="M68" s="480"/>
      <c r="N68" s="493"/>
      <c r="O68" s="478"/>
      <c r="P68" s="480"/>
      <c r="Q68" s="254"/>
      <c r="R68" s="259" t="s">
        <v>591</v>
      </c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339"/>
      <c r="AG68" s="336"/>
      <c r="AH68" s="254"/>
      <c r="AI68" s="254"/>
      <c r="AJ68" s="339"/>
      <c r="AK68" s="339"/>
      <c r="AL68" s="339"/>
    </row>
    <row r="69" spans="1:38" s="252" customFormat="1" ht="13.5" customHeight="1">
      <c r="A69" s="424">
        <v>4</v>
      </c>
      <c r="B69" s="425">
        <v>44599</v>
      </c>
      <c r="C69" s="292"/>
      <c r="D69" s="428" t="s">
        <v>925</v>
      </c>
      <c r="E69" s="291" t="s">
        <v>592</v>
      </c>
      <c r="F69" s="291">
        <v>3020</v>
      </c>
      <c r="G69" s="291">
        <v>2940</v>
      </c>
      <c r="H69" s="291">
        <v>3080</v>
      </c>
      <c r="I69" s="369" t="s">
        <v>926</v>
      </c>
      <c r="J69" s="411" t="s">
        <v>800</v>
      </c>
      <c r="K69" s="369">
        <f t="shared" ref="K69" si="60">H69-F69</f>
        <v>60</v>
      </c>
      <c r="L69" s="412">
        <f t="shared" ref="L69" si="61">(H69*N69)*0.07%</f>
        <v>377.30000000000007</v>
      </c>
      <c r="M69" s="413">
        <f t="shared" ref="M69" si="62">(K69*N69)-L69</f>
        <v>10122.700000000001</v>
      </c>
      <c r="N69" s="369">
        <v>175</v>
      </c>
      <c r="O69" s="414" t="s">
        <v>590</v>
      </c>
      <c r="P69" s="415">
        <v>44236</v>
      </c>
      <c r="Q69" s="254"/>
      <c r="R69" s="259" t="s">
        <v>594</v>
      </c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339"/>
      <c r="AG69" s="336"/>
      <c r="AH69" s="254"/>
      <c r="AI69" s="254"/>
      <c r="AJ69" s="339"/>
      <c r="AK69" s="339"/>
      <c r="AL69" s="339"/>
    </row>
    <row r="70" spans="1:38" s="252" customFormat="1" ht="13.5" customHeight="1">
      <c r="A70" s="419">
        <v>5</v>
      </c>
      <c r="B70" s="420">
        <v>44599</v>
      </c>
      <c r="C70" s="292"/>
      <c r="D70" s="421" t="s">
        <v>930</v>
      </c>
      <c r="E70" s="291" t="s">
        <v>592</v>
      </c>
      <c r="F70" s="291">
        <v>221</v>
      </c>
      <c r="G70" s="291">
        <v>216</v>
      </c>
      <c r="H70" s="291">
        <v>225.5</v>
      </c>
      <c r="I70" s="369" t="s">
        <v>931</v>
      </c>
      <c r="J70" s="411" t="s">
        <v>942</v>
      </c>
      <c r="K70" s="369">
        <f t="shared" ref="K70:K71" si="63">H70-F70</f>
        <v>4.5</v>
      </c>
      <c r="L70" s="412">
        <f t="shared" ref="L70:L71" si="64">(H70*N70)*0.07%</f>
        <v>394.62500000000006</v>
      </c>
      <c r="M70" s="413">
        <f t="shared" ref="M70:M71" si="65">(K70*N70)-L70</f>
        <v>10855.375</v>
      </c>
      <c r="N70" s="369">
        <v>2500</v>
      </c>
      <c r="O70" s="414" t="s">
        <v>590</v>
      </c>
      <c r="P70" s="422">
        <v>44234</v>
      </c>
      <c r="Q70" s="254"/>
      <c r="R70" s="259" t="s">
        <v>591</v>
      </c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339"/>
      <c r="AG70" s="336"/>
      <c r="AH70" s="254"/>
      <c r="AI70" s="254"/>
      <c r="AJ70" s="339"/>
      <c r="AK70" s="339"/>
      <c r="AL70" s="339"/>
    </row>
    <row r="71" spans="1:38" s="252" customFormat="1" ht="13.5" customHeight="1">
      <c r="A71" s="330">
        <v>6</v>
      </c>
      <c r="B71" s="418">
        <v>44599</v>
      </c>
      <c r="C71" s="367"/>
      <c r="D71" s="367" t="s">
        <v>932</v>
      </c>
      <c r="E71" s="330" t="s">
        <v>592</v>
      </c>
      <c r="F71" s="330">
        <v>17300</v>
      </c>
      <c r="G71" s="330">
        <v>17170</v>
      </c>
      <c r="H71" s="334">
        <v>17170</v>
      </c>
      <c r="I71" s="334">
        <v>17500</v>
      </c>
      <c r="J71" s="345" t="s">
        <v>935</v>
      </c>
      <c r="K71" s="334">
        <f t="shared" si="63"/>
        <v>-130</v>
      </c>
      <c r="L71" s="363">
        <f t="shared" si="64"/>
        <v>600.95000000000005</v>
      </c>
      <c r="M71" s="364">
        <f t="shared" si="65"/>
        <v>-7100.95</v>
      </c>
      <c r="N71" s="334">
        <v>50</v>
      </c>
      <c r="O71" s="365" t="s">
        <v>603</v>
      </c>
      <c r="P71" s="423">
        <v>44234</v>
      </c>
      <c r="Q71" s="254"/>
      <c r="R71" s="259" t="s">
        <v>591</v>
      </c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339"/>
      <c r="AG71" s="336"/>
      <c r="AH71" s="254"/>
      <c r="AI71" s="254"/>
      <c r="AJ71" s="339"/>
      <c r="AK71" s="339"/>
      <c r="AL71" s="339"/>
    </row>
    <row r="72" spans="1:38" s="252" customFormat="1" ht="13.5" customHeight="1">
      <c r="A72" s="291">
        <v>7</v>
      </c>
      <c r="B72" s="250">
        <v>44601</v>
      </c>
      <c r="C72" s="427"/>
      <c r="D72" s="427" t="s">
        <v>940</v>
      </c>
      <c r="E72" s="291" t="s">
        <v>592</v>
      </c>
      <c r="F72" s="291">
        <v>2377.5</v>
      </c>
      <c r="G72" s="291">
        <v>2325</v>
      </c>
      <c r="H72" s="369">
        <v>2415</v>
      </c>
      <c r="I72" s="369" t="s">
        <v>941</v>
      </c>
      <c r="J72" s="411" t="s">
        <v>943</v>
      </c>
      <c r="K72" s="369">
        <f t="shared" ref="K72:K74" si="66">H72-F72</f>
        <v>37.5</v>
      </c>
      <c r="L72" s="412">
        <f t="shared" ref="L72:L74" si="67">(H72*N72)*0.07%</f>
        <v>464.88750000000005</v>
      </c>
      <c r="M72" s="413">
        <f t="shared" ref="M72:M74" si="68">(K72*N72)-L72</f>
        <v>9847.6124999999993</v>
      </c>
      <c r="N72" s="369">
        <v>275</v>
      </c>
      <c r="O72" s="414" t="s">
        <v>590</v>
      </c>
      <c r="P72" s="422">
        <v>44236</v>
      </c>
      <c r="Q72" s="254"/>
      <c r="R72" s="259" t="s">
        <v>594</v>
      </c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339"/>
      <c r="AG72" s="336"/>
      <c r="AH72" s="254"/>
      <c r="AI72" s="254"/>
      <c r="AJ72" s="339"/>
      <c r="AK72" s="339"/>
      <c r="AL72" s="339"/>
    </row>
    <row r="73" spans="1:38" s="252" customFormat="1" ht="13.5" customHeight="1">
      <c r="A73" s="291">
        <v>8</v>
      </c>
      <c r="B73" s="250">
        <v>44601</v>
      </c>
      <c r="C73" s="427"/>
      <c r="D73" s="427" t="s">
        <v>945</v>
      </c>
      <c r="E73" s="291" t="s">
        <v>592</v>
      </c>
      <c r="F73" s="291">
        <v>1217.5</v>
      </c>
      <c r="G73" s="291">
        <v>1188</v>
      </c>
      <c r="H73" s="369">
        <v>1243</v>
      </c>
      <c r="I73" s="369" t="s">
        <v>946</v>
      </c>
      <c r="J73" s="411" t="s">
        <v>950</v>
      </c>
      <c r="K73" s="369">
        <f t="shared" si="66"/>
        <v>25.5</v>
      </c>
      <c r="L73" s="412">
        <f t="shared" si="67"/>
        <v>369.79250000000008</v>
      </c>
      <c r="M73" s="413">
        <f t="shared" si="68"/>
        <v>10467.7075</v>
      </c>
      <c r="N73" s="369">
        <v>425</v>
      </c>
      <c r="O73" s="414" t="s">
        <v>590</v>
      </c>
      <c r="P73" s="415">
        <v>44237</v>
      </c>
      <c r="Q73" s="254"/>
      <c r="R73" s="259" t="s">
        <v>591</v>
      </c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339"/>
      <c r="AG73" s="336"/>
      <c r="AH73" s="254"/>
      <c r="AI73" s="254"/>
      <c r="AJ73" s="339"/>
      <c r="AK73" s="339"/>
      <c r="AL73" s="339"/>
    </row>
    <row r="74" spans="1:38" s="252" customFormat="1" ht="13.5" customHeight="1">
      <c r="A74" s="330">
        <v>9</v>
      </c>
      <c r="B74" s="429">
        <v>44602</v>
      </c>
      <c r="C74" s="367"/>
      <c r="D74" s="367" t="s">
        <v>951</v>
      </c>
      <c r="E74" s="330" t="s">
        <v>592</v>
      </c>
      <c r="F74" s="330">
        <v>305</v>
      </c>
      <c r="G74" s="330">
        <v>297</v>
      </c>
      <c r="H74" s="334">
        <v>297</v>
      </c>
      <c r="I74" s="334" t="s">
        <v>952</v>
      </c>
      <c r="J74" s="345" t="s">
        <v>972</v>
      </c>
      <c r="K74" s="334">
        <f t="shared" si="66"/>
        <v>-8</v>
      </c>
      <c r="L74" s="363">
        <f t="shared" si="67"/>
        <v>353.43000000000006</v>
      </c>
      <c r="M74" s="364">
        <f t="shared" si="68"/>
        <v>-13953.43</v>
      </c>
      <c r="N74" s="334">
        <v>1700</v>
      </c>
      <c r="O74" s="365" t="s">
        <v>603</v>
      </c>
      <c r="P74" s="366">
        <v>44241</v>
      </c>
      <c r="Q74" s="254"/>
      <c r="R74" s="259" t="s">
        <v>594</v>
      </c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339"/>
      <c r="AG74" s="336"/>
      <c r="AH74" s="254"/>
      <c r="AI74" s="254"/>
      <c r="AJ74" s="339"/>
      <c r="AK74" s="339"/>
      <c r="AL74" s="339"/>
    </row>
    <row r="75" spans="1:38" s="252" customFormat="1" ht="13.5" customHeight="1">
      <c r="A75" s="291">
        <v>10</v>
      </c>
      <c r="B75" s="250">
        <v>44603</v>
      </c>
      <c r="C75" s="427"/>
      <c r="D75" s="329" t="s">
        <v>958</v>
      </c>
      <c r="E75" s="291" t="s">
        <v>592</v>
      </c>
      <c r="F75" s="291">
        <v>2980</v>
      </c>
      <c r="G75" s="291">
        <v>2900</v>
      </c>
      <c r="H75" s="369">
        <v>3032.5</v>
      </c>
      <c r="I75" s="369" t="s">
        <v>965</v>
      </c>
      <c r="J75" s="411" t="s">
        <v>967</v>
      </c>
      <c r="K75" s="369">
        <f t="shared" ref="K75:K79" si="69">H75-F75</f>
        <v>52.5</v>
      </c>
      <c r="L75" s="412">
        <f t="shared" ref="L75:L77" si="70">(H75*N75)*0.07%</f>
        <v>371.48125000000005</v>
      </c>
      <c r="M75" s="413">
        <f t="shared" ref="M75:M77" si="71">(K75*N75)-L75</f>
        <v>8816.0187499999993</v>
      </c>
      <c r="N75" s="369">
        <v>175</v>
      </c>
      <c r="O75" s="414" t="s">
        <v>590</v>
      </c>
      <c r="P75" s="422">
        <v>44238</v>
      </c>
      <c r="Q75" s="254"/>
      <c r="R75" s="259" t="s">
        <v>594</v>
      </c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339"/>
      <c r="AG75" s="336"/>
      <c r="AH75" s="254"/>
      <c r="AI75" s="254"/>
      <c r="AJ75" s="339"/>
      <c r="AK75" s="339"/>
      <c r="AL75" s="339"/>
    </row>
    <row r="76" spans="1:38" s="252" customFormat="1" ht="13.5" customHeight="1">
      <c r="A76" s="330">
        <v>11</v>
      </c>
      <c r="B76" s="429">
        <v>44603</v>
      </c>
      <c r="C76" s="367"/>
      <c r="D76" s="367" t="s">
        <v>964</v>
      </c>
      <c r="E76" s="330" t="s">
        <v>592</v>
      </c>
      <c r="F76" s="330">
        <v>220.5</v>
      </c>
      <c r="G76" s="330">
        <v>215</v>
      </c>
      <c r="H76" s="334">
        <v>215</v>
      </c>
      <c r="I76" s="334" t="s">
        <v>931</v>
      </c>
      <c r="J76" s="345" t="s">
        <v>973</v>
      </c>
      <c r="K76" s="334">
        <f t="shared" si="69"/>
        <v>-5.5</v>
      </c>
      <c r="L76" s="363">
        <f t="shared" si="70"/>
        <v>376.25000000000006</v>
      </c>
      <c r="M76" s="364">
        <f t="shared" si="71"/>
        <v>-14126.25</v>
      </c>
      <c r="N76" s="334">
        <v>2500</v>
      </c>
      <c r="O76" s="365" t="s">
        <v>603</v>
      </c>
      <c r="P76" s="366">
        <v>44241</v>
      </c>
      <c r="Q76" s="254"/>
      <c r="R76" s="259" t="s">
        <v>591</v>
      </c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  <c r="AF76" s="339"/>
      <c r="AG76" s="336"/>
      <c r="AH76" s="254"/>
      <c r="AI76" s="254"/>
      <c r="AJ76" s="339"/>
      <c r="AK76" s="339"/>
      <c r="AL76" s="339"/>
    </row>
    <row r="77" spans="1:38" s="252" customFormat="1" ht="13.5" customHeight="1">
      <c r="A77" s="330">
        <v>12</v>
      </c>
      <c r="B77" s="429">
        <v>44606</v>
      </c>
      <c r="C77" s="367"/>
      <c r="D77" s="367" t="s">
        <v>945</v>
      </c>
      <c r="E77" s="330" t="s">
        <v>592</v>
      </c>
      <c r="F77" s="330">
        <v>1215</v>
      </c>
      <c r="G77" s="330">
        <v>1188</v>
      </c>
      <c r="H77" s="334">
        <v>1188</v>
      </c>
      <c r="I77" s="334" t="s">
        <v>946</v>
      </c>
      <c r="J77" s="345" t="s">
        <v>974</v>
      </c>
      <c r="K77" s="334">
        <f t="shared" si="69"/>
        <v>-27</v>
      </c>
      <c r="L77" s="363">
        <f t="shared" si="70"/>
        <v>353.43000000000006</v>
      </c>
      <c r="M77" s="364">
        <f t="shared" si="71"/>
        <v>-11828.43</v>
      </c>
      <c r="N77" s="334">
        <v>425</v>
      </c>
      <c r="O77" s="365" t="s">
        <v>603</v>
      </c>
      <c r="P77" s="423">
        <v>44241</v>
      </c>
      <c r="Q77" s="254"/>
      <c r="R77" s="259" t="s">
        <v>591</v>
      </c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339"/>
      <c r="AG77" s="336"/>
      <c r="AH77" s="254"/>
      <c r="AI77" s="254"/>
      <c r="AJ77" s="339"/>
      <c r="AK77" s="339"/>
      <c r="AL77" s="339"/>
    </row>
    <row r="78" spans="1:38" s="252" customFormat="1" ht="13.5" customHeight="1">
      <c r="A78" s="430">
        <v>13</v>
      </c>
      <c r="B78" s="431">
        <v>44606</v>
      </c>
      <c r="C78" s="432"/>
      <c r="D78" s="432" t="s">
        <v>940</v>
      </c>
      <c r="E78" s="430" t="s">
        <v>592</v>
      </c>
      <c r="F78" s="430">
        <v>2345</v>
      </c>
      <c r="G78" s="430">
        <v>2295</v>
      </c>
      <c r="H78" s="433">
        <v>2348</v>
      </c>
      <c r="I78" s="433" t="s">
        <v>975</v>
      </c>
      <c r="J78" s="434" t="s">
        <v>976</v>
      </c>
      <c r="K78" s="433">
        <f t="shared" si="69"/>
        <v>3</v>
      </c>
      <c r="L78" s="435">
        <f t="shared" ref="L78:L81" si="72">(H78*N78)*0.07%</f>
        <v>451.99000000000007</v>
      </c>
      <c r="M78" s="436">
        <f t="shared" ref="M78:M81" si="73">(K78*N78)-L78</f>
        <v>373.00999999999993</v>
      </c>
      <c r="N78" s="433">
        <v>275</v>
      </c>
      <c r="O78" s="437" t="s">
        <v>713</v>
      </c>
      <c r="P78" s="442">
        <v>44241</v>
      </c>
      <c r="Q78" s="254"/>
      <c r="R78" s="259" t="s">
        <v>594</v>
      </c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339"/>
      <c r="AG78" s="336"/>
      <c r="AH78" s="254"/>
      <c r="AI78" s="254"/>
      <c r="AJ78" s="339"/>
      <c r="AK78" s="339"/>
      <c r="AL78" s="339"/>
    </row>
    <row r="79" spans="1:38" s="252" customFormat="1" ht="13.5" customHeight="1">
      <c r="A79" s="291">
        <v>14</v>
      </c>
      <c r="B79" s="250">
        <v>44607</v>
      </c>
      <c r="C79" s="427"/>
      <c r="D79" s="427" t="s">
        <v>984</v>
      </c>
      <c r="E79" s="291" t="s">
        <v>592</v>
      </c>
      <c r="F79" s="291">
        <v>700</v>
      </c>
      <c r="G79" s="291">
        <v>683</v>
      </c>
      <c r="H79" s="369">
        <v>712</v>
      </c>
      <c r="I79" s="369" t="s">
        <v>985</v>
      </c>
      <c r="J79" s="411" t="s">
        <v>993</v>
      </c>
      <c r="K79" s="369">
        <f t="shared" si="69"/>
        <v>12</v>
      </c>
      <c r="L79" s="412">
        <f t="shared" si="72"/>
        <v>373.80000000000007</v>
      </c>
      <c r="M79" s="413">
        <f t="shared" si="73"/>
        <v>8626.2000000000007</v>
      </c>
      <c r="N79" s="369">
        <v>750</v>
      </c>
      <c r="O79" s="414" t="s">
        <v>590</v>
      </c>
      <c r="P79" s="422">
        <v>44242</v>
      </c>
      <c r="Q79" s="254"/>
      <c r="R79" s="259" t="s">
        <v>594</v>
      </c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339"/>
      <c r="AG79" s="336"/>
      <c r="AH79" s="254"/>
      <c r="AI79" s="254"/>
      <c r="AJ79" s="339"/>
      <c r="AK79" s="339"/>
      <c r="AL79" s="339"/>
    </row>
    <row r="80" spans="1:38" s="252" customFormat="1" ht="13.5" customHeight="1">
      <c r="A80" s="291">
        <v>15</v>
      </c>
      <c r="B80" s="250">
        <v>44607</v>
      </c>
      <c r="C80" s="427"/>
      <c r="D80" s="427" t="s">
        <v>925</v>
      </c>
      <c r="E80" s="291" t="s">
        <v>592</v>
      </c>
      <c r="F80" s="291">
        <v>2945</v>
      </c>
      <c r="G80" s="291">
        <v>2870</v>
      </c>
      <c r="H80" s="369">
        <v>2993</v>
      </c>
      <c r="I80" s="369" t="s">
        <v>986</v>
      </c>
      <c r="J80" s="411" t="s">
        <v>1002</v>
      </c>
      <c r="K80" s="369">
        <f>H80-F80</f>
        <v>48</v>
      </c>
      <c r="L80" s="412">
        <f t="shared" si="72"/>
        <v>366.64250000000004</v>
      </c>
      <c r="M80" s="413">
        <f t="shared" si="73"/>
        <v>8033.3575000000001</v>
      </c>
      <c r="N80" s="369">
        <v>175</v>
      </c>
      <c r="O80" s="414" t="s">
        <v>590</v>
      </c>
      <c r="P80" s="422">
        <v>44242</v>
      </c>
      <c r="Q80" s="254"/>
      <c r="R80" s="259" t="s">
        <v>594</v>
      </c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339"/>
      <c r="AG80" s="336"/>
      <c r="AH80" s="254"/>
      <c r="AI80" s="254"/>
      <c r="AJ80" s="339"/>
      <c r="AK80" s="339"/>
      <c r="AL80" s="339"/>
    </row>
    <row r="81" spans="1:38" s="252" customFormat="1" ht="13.5" customHeight="1">
      <c r="A81" s="330">
        <v>16</v>
      </c>
      <c r="B81" s="331">
        <v>44607</v>
      </c>
      <c r="C81" s="367"/>
      <c r="D81" s="367" t="s">
        <v>992</v>
      </c>
      <c r="E81" s="330" t="s">
        <v>592</v>
      </c>
      <c r="F81" s="330">
        <v>1430</v>
      </c>
      <c r="G81" s="330">
        <v>1395</v>
      </c>
      <c r="H81" s="334">
        <v>1395</v>
      </c>
      <c r="I81" s="334">
        <v>1500</v>
      </c>
      <c r="J81" s="345" t="s">
        <v>1062</v>
      </c>
      <c r="K81" s="334">
        <f t="shared" ref="K81" si="74">H81-F81</f>
        <v>-35</v>
      </c>
      <c r="L81" s="363">
        <f t="shared" si="72"/>
        <v>341.77500000000003</v>
      </c>
      <c r="M81" s="364">
        <f t="shared" si="73"/>
        <v>-12591.775</v>
      </c>
      <c r="N81" s="334">
        <v>350</v>
      </c>
      <c r="O81" s="365" t="s">
        <v>603</v>
      </c>
      <c r="P81" s="366">
        <v>44614</v>
      </c>
      <c r="Q81" s="254"/>
      <c r="R81" s="259" t="s">
        <v>594</v>
      </c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339"/>
      <c r="AG81" s="336"/>
      <c r="AH81" s="254"/>
      <c r="AI81" s="254"/>
      <c r="AJ81" s="339"/>
      <c r="AK81" s="339"/>
      <c r="AL81" s="339"/>
    </row>
    <row r="82" spans="1:38" s="252" customFormat="1" ht="13.5" customHeight="1">
      <c r="A82" s="291">
        <v>17</v>
      </c>
      <c r="B82" s="250">
        <v>44607</v>
      </c>
      <c r="C82" s="427"/>
      <c r="D82" s="427" t="s">
        <v>996</v>
      </c>
      <c r="E82" s="291" t="s">
        <v>592</v>
      </c>
      <c r="F82" s="291">
        <v>704</v>
      </c>
      <c r="G82" s="291">
        <v>688</v>
      </c>
      <c r="H82" s="369">
        <v>708</v>
      </c>
      <c r="I82" s="369" t="s">
        <v>985</v>
      </c>
      <c r="J82" s="411" t="s">
        <v>1016</v>
      </c>
      <c r="K82" s="369">
        <f t="shared" ref="K82" si="75">H82-F82</f>
        <v>4</v>
      </c>
      <c r="L82" s="412">
        <f t="shared" ref="L82" si="76">(H82*N82)*0.07%</f>
        <v>334.53000000000003</v>
      </c>
      <c r="M82" s="413">
        <f t="shared" ref="M82" si="77">(K82*N82)-L82</f>
        <v>2365.4699999999998</v>
      </c>
      <c r="N82" s="369">
        <v>675</v>
      </c>
      <c r="O82" s="414" t="s">
        <v>590</v>
      </c>
      <c r="P82" s="415">
        <v>44244</v>
      </c>
      <c r="Q82" s="254"/>
      <c r="R82" s="259" t="s">
        <v>591</v>
      </c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339"/>
      <c r="AG82" s="336"/>
      <c r="AH82" s="254"/>
      <c r="AI82" s="254"/>
      <c r="AJ82" s="339"/>
      <c r="AK82" s="339"/>
      <c r="AL82" s="339"/>
    </row>
    <row r="83" spans="1:38" s="252" customFormat="1" ht="13.5" customHeight="1">
      <c r="A83" s="291">
        <v>18</v>
      </c>
      <c r="B83" s="250">
        <v>44607</v>
      </c>
      <c r="C83" s="427"/>
      <c r="D83" s="427" t="s">
        <v>997</v>
      </c>
      <c r="E83" s="291" t="s">
        <v>592</v>
      </c>
      <c r="F83" s="291">
        <v>2347</v>
      </c>
      <c r="G83" s="291">
        <v>2300</v>
      </c>
      <c r="H83" s="369">
        <v>2375</v>
      </c>
      <c r="I83" s="369" t="s">
        <v>998</v>
      </c>
      <c r="J83" s="411" t="s">
        <v>1005</v>
      </c>
      <c r="K83" s="369">
        <f t="shared" ref="K83" si="78">H83-F83</f>
        <v>28</v>
      </c>
      <c r="L83" s="412">
        <f t="shared" ref="L83" si="79">(H83*N83)*0.07%</f>
        <v>498.75000000000006</v>
      </c>
      <c r="M83" s="413">
        <f t="shared" ref="M83" si="80">(K83*N83)-L83</f>
        <v>7901.25</v>
      </c>
      <c r="N83" s="369">
        <v>300</v>
      </c>
      <c r="O83" s="414" t="s">
        <v>590</v>
      </c>
      <c r="P83" s="415">
        <v>44243</v>
      </c>
      <c r="Q83" s="254"/>
      <c r="R83" s="259" t="s">
        <v>591</v>
      </c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  <c r="AF83" s="339"/>
      <c r="AG83" s="336"/>
      <c r="AH83" s="254"/>
      <c r="AI83" s="254"/>
      <c r="AJ83" s="339"/>
      <c r="AK83" s="339"/>
      <c r="AL83" s="339"/>
    </row>
    <row r="84" spans="1:38" s="252" customFormat="1" ht="13.5" customHeight="1">
      <c r="A84" s="291">
        <v>19</v>
      </c>
      <c r="B84" s="443">
        <v>44608</v>
      </c>
      <c r="C84" s="427"/>
      <c r="D84" s="427" t="s">
        <v>925</v>
      </c>
      <c r="E84" s="291" t="s">
        <v>592</v>
      </c>
      <c r="F84" s="291">
        <v>2995</v>
      </c>
      <c r="G84" s="291">
        <v>2920</v>
      </c>
      <c r="H84" s="369">
        <v>3050</v>
      </c>
      <c r="I84" s="369" t="s">
        <v>1004</v>
      </c>
      <c r="J84" s="411" t="s">
        <v>730</v>
      </c>
      <c r="K84" s="369">
        <f t="shared" ref="K84:K85" si="81">H84-F84</f>
        <v>55</v>
      </c>
      <c r="L84" s="412">
        <f t="shared" ref="L84:L85" si="82">(H84*N84)*0.07%</f>
        <v>373.62500000000006</v>
      </c>
      <c r="M84" s="413">
        <f t="shared" ref="M84:M85" si="83">(K84*N84)-L84</f>
        <v>9251.375</v>
      </c>
      <c r="N84" s="369">
        <v>175</v>
      </c>
      <c r="O84" s="414" t="s">
        <v>590</v>
      </c>
      <c r="P84" s="422">
        <v>44243</v>
      </c>
      <c r="Q84" s="254"/>
      <c r="R84" s="259" t="s">
        <v>594</v>
      </c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339"/>
      <c r="AG84" s="336"/>
      <c r="AH84" s="254"/>
      <c r="AI84" s="254"/>
      <c r="AJ84" s="339"/>
      <c r="AK84" s="339"/>
      <c r="AL84" s="339"/>
    </row>
    <row r="85" spans="1:38" s="252" customFormat="1" ht="13.5" customHeight="1">
      <c r="A85" s="330">
        <v>20</v>
      </c>
      <c r="B85" s="459">
        <v>44608</v>
      </c>
      <c r="C85" s="367"/>
      <c r="D85" s="367" t="s">
        <v>1006</v>
      </c>
      <c r="E85" s="330" t="s">
        <v>592</v>
      </c>
      <c r="F85" s="330">
        <v>3250</v>
      </c>
      <c r="G85" s="330">
        <v>3175</v>
      </c>
      <c r="H85" s="334">
        <v>3175</v>
      </c>
      <c r="I85" s="334" t="s">
        <v>1007</v>
      </c>
      <c r="J85" s="345" t="s">
        <v>1029</v>
      </c>
      <c r="K85" s="334">
        <f t="shared" si="81"/>
        <v>-75</v>
      </c>
      <c r="L85" s="363">
        <f t="shared" si="82"/>
        <v>333.37500000000006</v>
      </c>
      <c r="M85" s="364">
        <f t="shared" si="83"/>
        <v>-11583.375</v>
      </c>
      <c r="N85" s="334">
        <v>150</v>
      </c>
      <c r="O85" s="365" t="s">
        <v>603</v>
      </c>
      <c r="P85" s="366">
        <v>44614</v>
      </c>
      <c r="Q85" s="254"/>
      <c r="R85" s="259" t="s">
        <v>591</v>
      </c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339"/>
      <c r="AG85" s="336"/>
      <c r="AH85" s="254"/>
      <c r="AI85" s="254"/>
      <c r="AJ85" s="339"/>
      <c r="AK85" s="339"/>
      <c r="AL85" s="339"/>
    </row>
    <row r="86" spans="1:38" s="252" customFormat="1" ht="13.5" customHeight="1">
      <c r="A86" s="330">
        <v>21</v>
      </c>
      <c r="B86" s="458">
        <v>44608</v>
      </c>
      <c r="C86" s="367"/>
      <c r="D86" s="367" t="s">
        <v>951</v>
      </c>
      <c r="E86" s="330" t="s">
        <v>592</v>
      </c>
      <c r="F86" s="330">
        <v>292</v>
      </c>
      <c r="G86" s="330">
        <v>284</v>
      </c>
      <c r="H86" s="334">
        <v>284</v>
      </c>
      <c r="I86" s="334" t="s">
        <v>1014</v>
      </c>
      <c r="J86" s="345" t="s">
        <v>972</v>
      </c>
      <c r="K86" s="334">
        <f t="shared" ref="K86" si="84">H86-F86</f>
        <v>-8</v>
      </c>
      <c r="L86" s="363">
        <f t="shared" ref="L86" si="85">(H86*N86)*0.07%</f>
        <v>337.96000000000004</v>
      </c>
      <c r="M86" s="364">
        <f t="shared" ref="M86" si="86">(K86*N86)-L86</f>
        <v>-13937.96</v>
      </c>
      <c r="N86" s="334">
        <v>1700</v>
      </c>
      <c r="O86" s="365" t="s">
        <v>603</v>
      </c>
      <c r="P86" s="366">
        <v>44248</v>
      </c>
      <c r="Q86" s="254"/>
      <c r="R86" s="259" t="s">
        <v>594</v>
      </c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339"/>
      <c r="AG86" s="336"/>
      <c r="AH86" s="254"/>
      <c r="AI86" s="254"/>
      <c r="AJ86" s="339"/>
      <c r="AK86" s="339"/>
      <c r="AL86" s="339"/>
    </row>
    <row r="87" spans="1:38" s="252" customFormat="1" ht="13.5" customHeight="1">
      <c r="A87" s="330">
        <v>22</v>
      </c>
      <c r="B87" s="458">
        <v>44609</v>
      </c>
      <c r="C87" s="367"/>
      <c r="D87" s="367" t="s">
        <v>1018</v>
      </c>
      <c r="E87" s="330" t="s">
        <v>592</v>
      </c>
      <c r="F87" s="330">
        <v>16940</v>
      </c>
      <c r="G87" s="330">
        <v>16400</v>
      </c>
      <c r="H87" s="334">
        <v>16400</v>
      </c>
      <c r="I87" s="334" t="s">
        <v>1019</v>
      </c>
      <c r="J87" s="345" t="s">
        <v>1041</v>
      </c>
      <c r="K87" s="334">
        <f t="shared" ref="K87:K89" si="87">H87-F87</f>
        <v>-540</v>
      </c>
      <c r="L87" s="363">
        <f t="shared" ref="L87:L89" si="88">(H87*N87)*0.07%</f>
        <v>287.00000000000006</v>
      </c>
      <c r="M87" s="364">
        <f t="shared" ref="M87:M89" si="89">(K87*N87)-L87</f>
        <v>-13787</v>
      </c>
      <c r="N87" s="334">
        <v>25</v>
      </c>
      <c r="O87" s="365" t="s">
        <v>603</v>
      </c>
      <c r="P87" s="366">
        <v>44245</v>
      </c>
      <c r="Q87" s="254"/>
      <c r="R87" s="259" t="s">
        <v>591</v>
      </c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339"/>
      <c r="AG87" s="336"/>
      <c r="AH87" s="254"/>
      <c r="AI87" s="254"/>
      <c r="AJ87" s="339"/>
      <c r="AK87" s="339"/>
      <c r="AL87" s="339"/>
    </row>
    <row r="88" spans="1:38" s="252" customFormat="1" ht="13.5" customHeight="1">
      <c r="A88" s="330">
        <v>23</v>
      </c>
      <c r="B88" s="458">
        <v>44609</v>
      </c>
      <c r="C88" s="367"/>
      <c r="D88" s="367" t="s">
        <v>1020</v>
      </c>
      <c r="E88" s="330" t="s">
        <v>592</v>
      </c>
      <c r="F88" s="330">
        <v>1995</v>
      </c>
      <c r="G88" s="330">
        <v>1940</v>
      </c>
      <c r="H88" s="334">
        <v>1940</v>
      </c>
      <c r="I88" s="334" t="s">
        <v>1021</v>
      </c>
      <c r="J88" s="345" t="s">
        <v>1042</v>
      </c>
      <c r="K88" s="334">
        <f t="shared" si="87"/>
        <v>-55</v>
      </c>
      <c r="L88" s="363">
        <f t="shared" si="88"/>
        <v>271.60000000000002</v>
      </c>
      <c r="M88" s="364">
        <f t="shared" si="89"/>
        <v>-11271.6</v>
      </c>
      <c r="N88" s="334">
        <v>200</v>
      </c>
      <c r="O88" s="365" t="s">
        <v>603</v>
      </c>
      <c r="P88" s="366">
        <v>44248</v>
      </c>
      <c r="Q88" s="254"/>
      <c r="R88" s="259" t="s">
        <v>591</v>
      </c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339"/>
      <c r="AG88" s="336"/>
      <c r="AH88" s="254"/>
      <c r="AI88" s="254"/>
      <c r="AJ88" s="339"/>
      <c r="AK88" s="339"/>
      <c r="AL88" s="339"/>
    </row>
    <row r="89" spans="1:38" s="252" customFormat="1" ht="13.5" customHeight="1">
      <c r="A89" s="330">
        <v>24</v>
      </c>
      <c r="B89" s="458">
        <v>44610</v>
      </c>
      <c r="C89" s="367"/>
      <c r="D89" s="367" t="s">
        <v>984</v>
      </c>
      <c r="E89" s="330" t="s">
        <v>592</v>
      </c>
      <c r="F89" s="330">
        <v>700</v>
      </c>
      <c r="G89" s="330">
        <v>683</v>
      </c>
      <c r="H89" s="334">
        <v>683</v>
      </c>
      <c r="I89" s="334" t="s">
        <v>985</v>
      </c>
      <c r="J89" s="345" t="s">
        <v>1043</v>
      </c>
      <c r="K89" s="334">
        <f t="shared" si="87"/>
        <v>-17</v>
      </c>
      <c r="L89" s="363">
        <f t="shared" si="88"/>
        <v>358.57500000000005</v>
      </c>
      <c r="M89" s="364">
        <f t="shared" si="89"/>
        <v>-13108.575000000001</v>
      </c>
      <c r="N89" s="334">
        <v>750</v>
      </c>
      <c r="O89" s="365" t="s">
        <v>603</v>
      </c>
      <c r="P89" s="366">
        <v>44248</v>
      </c>
      <c r="Q89" s="254"/>
      <c r="R89" s="259" t="s">
        <v>594</v>
      </c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339"/>
      <c r="AG89" s="336"/>
      <c r="AH89" s="254"/>
      <c r="AI89" s="254"/>
      <c r="AJ89" s="339"/>
      <c r="AK89" s="339"/>
      <c r="AL89" s="339"/>
    </row>
    <row r="90" spans="1:38" s="252" customFormat="1" ht="12.75" customHeight="1">
      <c r="A90" s="330">
        <v>25</v>
      </c>
      <c r="B90" s="458">
        <v>44610</v>
      </c>
      <c r="C90" s="367"/>
      <c r="D90" s="367" t="s">
        <v>1032</v>
      </c>
      <c r="E90" s="330" t="s">
        <v>592</v>
      </c>
      <c r="F90" s="330">
        <v>901</v>
      </c>
      <c r="G90" s="330">
        <v>887</v>
      </c>
      <c r="H90" s="334">
        <v>888</v>
      </c>
      <c r="I90" s="334" t="s">
        <v>1033</v>
      </c>
      <c r="J90" s="345" t="s">
        <v>1038</v>
      </c>
      <c r="K90" s="334">
        <f t="shared" ref="K90" si="90">H90-F90</f>
        <v>-13</v>
      </c>
      <c r="L90" s="363">
        <f t="shared" ref="L90" si="91">(H90*N90)*0.07%</f>
        <v>621.60000000000014</v>
      </c>
      <c r="M90" s="364">
        <f t="shared" ref="M90" si="92">(K90*N90)-L90</f>
        <v>-13621.6</v>
      </c>
      <c r="N90" s="334">
        <v>1000</v>
      </c>
      <c r="O90" s="365" t="s">
        <v>603</v>
      </c>
      <c r="P90" s="423">
        <v>44245</v>
      </c>
      <c r="Q90" s="254"/>
      <c r="R90" s="259" t="s">
        <v>591</v>
      </c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339"/>
      <c r="AG90" s="336"/>
      <c r="AH90" s="254"/>
      <c r="AI90" s="254"/>
      <c r="AJ90" s="339"/>
      <c r="AK90" s="339"/>
      <c r="AL90" s="339"/>
    </row>
    <row r="91" spans="1:38" s="252" customFormat="1" ht="12.75" customHeight="1">
      <c r="A91" s="330">
        <v>26</v>
      </c>
      <c r="B91" s="458">
        <v>44610</v>
      </c>
      <c r="C91" s="367"/>
      <c r="D91" s="367" t="s">
        <v>1034</v>
      </c>
      <c r="E91" s="330" t="s">
        <v>592</v>
      </c>
      <c r="F91" s="330">
        <v>7020</v>
      </c>
      <c r="G91" s="330">
        <v>6900</v>
      </c>
      <c r="H91" s="334">
        <v>6900</v>
      </c>
      <c r="I91" s="334" t="s">
        <v>1035</v>
      </c>
      <c r="J91" s="345" t="s">
        <v>1063</v>
      </c>
      <c r="K91" s="334">
        <f t="shared" ref="K91" si="93">H91-F91</f>
        <v>-120</v>
      </c>
      <c r="L91" s="363">
        <f t="shared" ref="L91" si="94">(H91*N91)*0.07%</f>
        <v>483.00000000000006</v>
      </c>
      <c r="M91" s="364">
        <f t="shared" ref="M91" si="95">(K91*N91)-L91</f>
        <v>-12483</v>
      </c>
      <c r="N91" s="334">
        <v>100</v>
      </c>
      <c r="O91" s="365" t="s">
        <v>603</v>
      </c>
      <c r="P91" s="366">
        <v>44248</v>
      </c>
      <c r="Q91" s="254"/>
      <c r="R91" s="259" t="s">
        <v>591</v>
      </c>
      <c r="S91" s="251"/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  <c r="AF91" s="339"/>
      <c r="AG91" s="336"/>
      <c r="AH91" s="254"/>
      <c r="AI91" s="254"/>
      <c r="AJ91" s="339"/>
      <c r="AK91" s="339"/>
      <c r="AL91" s="339"/>
    </row>
    <row r="92" spans="1:38" s="252" customFormat="1" ht="13.5" customHeight="1">
      <c r="A92" s="330">
        <v>27</v>
      </c>
      <c r="B92" s="331">
        <v>44613</v>
      </c>
      <c r="C92" s="367"/>
      <c r="D92" s="367" t="s">
        <v>1085</v>
      </c>
      <c r="E92" s="330" t="s">
        <v>592</v>
      </c>
      <c r="F92" s="330">
        <v>1512.5</v>
      </c>
      <c r="G92" s="330">
        <v>1488</v>
      </c>
      <c r="H92" s="334">
        <v>1488</v>
      </c>
      <c r="I92" s="334" t="s">
        <v>1044</v>
      </c>
      <c r="J92" s="345" t="s">
        <v>1106</v>
      </c>
      <c r="K92" s="334">
        <f t="shared" ref="K92" si="96">H92-F92</f>
        <v>-24.5</v>
      </c>
      <c r="L92" s="363">
        <f t="shared" ref="L92" si="97">(H92*N92)*0.07%</f>
        <v>572.88000000000011</v>
      </c>
      <c r="M92" s="364">
        <f t="shared" ref="M92" si="98">(K92*N92)-L92</f>
        <v>-14047.880000000001</v>
      </c>
      <c r="N92" s="334">
        <v>550</v>
      </c>
      <c r="O92" s="365" t="s">
        <v>603</v>
      </c>
      <c r="P92" s="366">
        <v>44251</v>
      </c>
      <c r="Q92" s="254"/>
      <c r="R92" s="259" t="s">
        <v>591</v>
      </c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339"/>
      <c r="AG92" s="336"/>
      <c r="AH92" s="254"/>
      <c r="AI92" s="254"/>
      <c r="AJ92" s="339"/>
      <c r="AK92" s="339"/>
      <c r="AL92" s="339"/>
    </row>
    <row r="93" spans="1:38" s="252" customFormat="1" ht="13.5" customHeight="1">
      <c r="A93" s="291">
        <v>28</v>
      </c>
      <c r="B93" s="250">
        <v>44615</v>
      </c>
      <c r="C93" s="427"/>
      <c r="D93" s="427" t="s">
        <v>1079</v>
      </c>
      <c r="E93" s="291" t="s">
        <v>592</v>
      </c>
      <c r="F93" s="291">
        <v>699</v>
      </c>
      <c r="G93" s="291">
        <v>683</v>
      </c>
      <c r="H93" s="369">
        <v>714</v>
      </c>
      <c r="I93" s="369" t="s">
        <v>985</v>
      </c>
      <c r="J93" s="411" t="s">
        <v>1080</v>
      </c>
      <c r="K93" s="369">
        <f t="shared" ref="K93" si="99">H93-F93</f>
        <v>15</v>
      </c>
      <c r="L93" s="412">
        <f t="shared" ref="L93" si="100">(H93*N93)*0.07%</f>
        <v>374.85000000000008</v>
      </c>
      <c r="M93" s="413">
        <f t="shared" ref="M93" si="101">(K93*N93)-L93</f>
        <v>10875.15</v>
      </c>
      <c r="N93" s="369">
        <v>750</v>
      </c>
      <c r="O93" s="414" t="s">
        <v>590</v>
      </c>
      <c r="P93" s="422">
        <v>44250</v>
      </c>
      <c r="Q93" s="254"/>
      <c r="R93" s="259" t="s">
        <v>594</v>
      </c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339"/>
      <c r="AG93" s="336"/>
      <c r="AH93" s="254"/>
      <c r="AI93" s="254"/>
      <c r="AJ93" s="339"/>
      <c r="AK93" s="339"/>
      <c r="AL93" s="339"/>
    </row>
    <row r="94" spans="1:38" s="252" customFormat="1" ht="13.5" customHeight="1">
      <c r="A94" s="256"/>
      <c r="B94" s="253"/>
      <c r="C94" s="373"/>
      <c r="D94" s="373"/>
      <c r="E94" s="256"/>
      <c r="F94" s="256"/>
      <c r="G94" s="256"/>
      <c r="H94" s="257"/>
      <c r="I94" s="257"/>
      <c r="J94" s="320"/>
      <c r="K94" s="257"/>
      <c r="L94" s="289"/>
      <c r="M94" s="290"/>
      <c r="N94" s="257"/>
      <c r="O94" s="299"/>
      <c r="P94" s="300"/>
      <c r="Q94" s="254"/>
      <c r="R94" s="259"/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339"/>
      <c r="AG94" s="336"/>
      <c r="AH94" s="254"/>
      <c r="AI94" s="254"/>
      <c r="AJ94" s="339"/>
      <c r="AK94" s="339"/>
      <c r="AL94" s="339"/>
    </row>
    <row r="95" spans="1:38" ht="13.5" customHeight="1">
      <c r="A95" s="111"/>
      <c r="B95" s="112"/>
      <c r="C95" s="146"/>
      <c r="D95" s="154"/>
      <c r="E95" s="155"/>
      <c r="F95" s="111"/>
      <c r="G95" s="111"/>
      <c r="H95" s="111"/>
      <c r="I95" s="147"/>
      <c r="J95" s="147"/>
      <c r="K95" s="147"/>
      <c r="L95" s="147"/>
      <c r="M95" s="147"/>
      <c r="N95" s="147"/>
      <c r="O95" s="147"/>
      <c r="P95" s="147"/>
      <c r="Q95" s="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>
      <c r="A96" s="156"/>
      <c r="B96" s="112"/>
      <c r="C96" s="113"/>
      <c r="D96" s="157"/>
      <c r="E96" s="116"/>
      <c r="F96" s="116"/>
      <c r="G96" s="116"/>
      <c r="H96" s="116"/>
      <c r="I96" s="116"/>
      <c r="J96" s="6"/>
      <c r="K96" s="116"/>
      <c r="L96" s="116"/>
      <c r="M96" s="6"/>
      <c r="N96" s="1"/>
      <c r="O96" s="113"/>
      <c r="P96" s="41"/>
      <c r="Q96" s="4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1"/>
      <c r="AG96" s="41"/>
      <c r="AH96" s="41"/>
      <c r="AI96" s="41"/>
      <c r="AJ96" s="41"/>
      <c r="AK96" s="41"/>
      <c r="AL96" s="41"/>
    </row>
    <row r="97" spans="1:38" ht="12.75" customHeight="1">
      <c r="A97" s="158" t="s">
        <v>613</v>
      </c>
      <c r="B97" s="158"/>
      <c r="C97" s="158"/>
      <c r="D97" s="158"/>
      <c r="E97" s="159"/>
      <c r="F97" s="116"/>
      <c r="G97" s="116"/>
      <c r="H97" s="116"/>
      <c r="I97" s="116"/>
      <c r="J97" s="1"/>
      <c r="K97" s="6"/>
      <c r="L97" s="6"/>
      <c r="M97" s="6"/>
      <c r="N97" s="1"/>
      <c r="O97" s="1"/>
      <c r="P97" s="41"/>
      <c r="Q97" s="41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41"/>
      <c r="AG97" s="41"/>
      <c r="AH97" s="41"/>
      <c r="AI97" s="41"/>
      <c r="AJ97" s="41"/>
      <c r="AK97" s="41"/>
      <c r="AL97" s="41"/>
    </row>
    <row r="98" spans="1:38" ht="38.25" customHeight="1">
      <c r="A98" s="96" t="s">
        <v>16</v>
      </c>
      <c r="B98" s="96" t="s">
        <v>567</v>
      </c>
      <c r="C98" s="96"/>
      <c r="D98" s="97" t="s">
        <v>578</v>
      </c>
      <c r="E98" s="96" t="s">
        <v>579</v>
      </c>
      <c r="F98" s="96" t="s">
        <v>580</v>
      </c>
      <c r="G98" s="96" t="s">
        <v>601</v>
      </c>
      <c r="H98" s="96" t="s">
        <v>582</v>
      </c>
      <c r="I98" s="96" t="s">
        <v>583</v>
      </c>
      <c r="J98" s="95" t="s">
        <v>584</v>
      </c>
      <c r="K98" s="95" t="s">
        <v>614</v>
      </c>
      <c r="L98" s="98" t="s">
        <v>586</v>
      </c>
      <c r="M98" s="153" t="s">
        <v>610</v>
      </c>
      <c r="N98" s="96" t="s">
        <v>611</v>
      </c>
      <c r="O98" s="96" t="s">
        <v>588</v>
      </c>
      <c r="P98" s="97" t="s">
        <v>589</v>
      </c>
      <c r="Q98" s="41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1"/>
      <c r="AG98" s="41"/>
      <c r="AH98" s="41"/>
      <c r="AI98" s="41"/>
      <c r="AJ98" s="41"/>
      <c r="AK98" s="41"/>
      <c r="AL98" s="41"/>
    </row>
    <row r="99" spans="1:38" s="252" customFormat="1" ht="12.75" customHeight="1">
      <c r="A99" s="475">
        <v>1</v>
      </c>
      <c r="B99" s="477">
        <v>44586</v>
      </c>
      <c r="C99" s="332"/>
      <c r="D99" s="333" t="s">
        <v>868</v>
      </c>
      <c r="E99" s="330" t="s">
        <v>592</v>
      </c>
      <c r="F99" s="330">
        <v>82</v>
      </c>
      <c r="G99" s="330"/>
      <c r="H99" s="330">
        <v>0</v>
      </c>
      <c r="I99" s="334"/>
      <c r="J99" s="479" t="s">
        <v>1107</v>
      </c>
      <c r="K99" s="416">
        <f>H99-F99</f>
        <v>-82</v>
      </c>
      <c r="L99" s="417">
        <v>100</v>
      </c>
      <c r="M99" s="479">
        <f>(-36*150)-200</f>
        <v>-5600</v>
      </c>
      <c r="N99" s="479">
        <v>150</v>
      </c>
      <c r="O99" s="477" t="s">
        <v>603</v>
      </c>
      <c r="P99" s="491">
        <v>44616</v>
      </c>
      <c r="Q99" s="254"/>
      <c r="R99" s="255" t="s">
        <v>591</v>
      </c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</row>
    <row r="100" spans="1:38" s="252" customFormat="1" ht="12.75" customHeight="1">
      <c r="A100" s="476"/>
      <c r="B100" s="478"/>
      <c r="C100" s="332"/>
      <c r="D100" s="333" t="s">
        <v>869</v>
      </c>
      <c r="E100" s="330" t="s">
        <v>856</v>
      </c>
      <c r="F100" s="330">
        <v>46</v>
      </c>
      <c r="G100" s="330"/>
      <c r="H100" s="330">
        <v>0</v>
      </c>
      <c r="I100" s="334"/>
      <c r="J100" s="480"/>
      <c r="K100" s="416">
        <f>F100-H100</f>
        <v>46</v>
      </c>
      <c r="L100" s="417">
        <v>100</v>
      </c>
      <c r="M100" s="480"/>
      <c r="N100" s="480"/>
      <c r="O100" s="478"/>
      <c r="P100" s="480"/>
      <c r="Q100" s="254"/>
      <c r="R100" s="255" t="s">
        <v>591</v>
      </c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</row>
    <row r="101" spans="1:38" s="252" customFormat="1" ht="12.75" customHeight="1">
      <c r="A101" s="330">
        <v>2</v>
      </c>
      <c r="B101" s="331">
        <v>44592</v>
      </c>
      <c r="C101" s="332"/>
      <c r="D101" s="333" t="s">
        <v>877</v>
      </c>
      <c r="E101" s="330" t="s">
        <v>592</v>
      </c>
      <c r="F101" s="330">
        <v>107.5</v>
      </c>
      <c r="G101" s="330">
        <v>60</v>
      </c>
      <c r="H101" s="330">
        <v>57.5</v>
      </c>
      <c r="I101" s="334" t="s">
        <v>878</v>
      </c>
      <c r="J101" s="345" t="s">
        <v>861</v>
      </c>
      <c r="K101" s="334">
        <f t="shared" ref="K101:K102" si="102">H101-F101</f>
        <v>-50</v>
      </c>
      <c r="L101" s="363">
        <v>100</v>
      </c>
      <c r="M101" s="364">
        <f t="shared" ref="M101:M102" si="103">(K101*N101)-L101</f>
        <v>-2600</v>
      </c>
      <c r="N101" s="334">
        <v>50</v>
      </c>
      <c r="O101" s="365" t="s">
        <v>603</v>
      </c>
      <c r="P101" s="366">
        <v>44228</v>
      </c>
      <c r="Q101" s="254"/>
      <c r="R101" s="255" t="s">
        <v>594</v>
      </c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</row>
    <row r="102" spans="1:38" s="252" customFormat="1" ht="12.75" customHeight="1">
      <c r="A102" s="330">
        <v>3</v>
      </c>
      <c r="B102" s="331">
        <v>44592</v>
      </c>
      <c r="C102" s="332"/>
      <c r="D102" s="333" t="s">
        <v>879</v>
      </c>
      <c r="E102" s="330" t="s">
        <v>592</v>
      </c>
      <c r="F102" s="330">
        <v>26.5</v>
      </c>
      <c r="G102" s="330">
        <v>17</v>
      </c>
      <c r="H102" s="330">
        <v>17</v>
      </c>
      <c r="I102" s="334" t="s">
        <v>880</v>
      </c>
      <c r="J102" s="345" t="s">
        <v>922</v>
      </c>
      <c r="K102" s="334">
        <f t="shared" si="102"/>
        <v>-9.5</v>
      </c>
      <c r="L102" s="363">
        <v>100</v>
      </c>
      <c r="M102" s="364">
        <f t="shared" si="103"/>
        <v>-3900</v>
      </c>
      <c r="N102" s="334">
        <v>400</v>
      </c>
      <c r="O102" s="365" t="s">
        <v>603</v>
      </c>
      <c r="P102" s="366">
        <v>44234</v>
      </c>
      <c r="Q102" s="254"/>
      <c r="R102" s="255" t="s">
        <v>591</v>
      </c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</row>
    <row r="103" spans="1:38" s="252" customFormat="1" ht="12.75" customHeight="1">
      <c r="A103" s="330">
        <v>4</v>
      </c>
      <c r="B103" s="331">
        <v>44592</v>
      </c>
      <c r="C103" s="332"/>
      <c r="D103" s="333" t="s">
        <v>881</v>
      </c>
      <c r="E103" s="330" t="s">
        <v>592</v>
      </c>
      <c r="F103" s="330">
        <v>57.5</v>
      </c>
      <c r="G103" s="330">
        <v>38</v>
      </c>
      <c r="H103" s="330">
        <v>40</v>
      </c>
      <c r="I103" s="334" t="s">
        <v>860</v>
      </c>
      <c r="J103" s="345" t="s">
        <v>893</v>
      </c>
      <c r="K103" s="334">
        <f t="shared" ref="K103" si="104">H103-F103</f>
        <v>-17.5</v>
      </c>
      <c r="L103" s="363">
        <v>100</v>
      </c>
      <c r="M103" s="364">
        <f t="shared" ref="M103" si="105">(K103*N103)-L103</f>
        <v>-4475</v>
      </c>
      <c r="N103" s="334">
        <v>250</v>
      </c>
      <c r="O103" s="365" t="s">
        <v>603</v>
      </c>
      <c r="P103" s="366">
        <v>44228</v>
      </c>
      <c r="Q103" s="254"/>
      <c r="R103" s="255" t="s">
        <v>591</v>
      </c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</row>
    <row r="104" spans="1:38" s="252" customFormat="1" ht="12.75" customHeight="1">
      <c r="A104" s="481">
        <v>5</v>
      </c>
      <c r="B104" s="483">
        <v>44593</v>
      </c>
      <c r="C104" s="292"/>
      <c r="D104" s="368" t="s">
        <v>885</v>
      </c>
      <c r="E104" s="291" t="s">
        <v>592</v>
      </c>
      <c r="F104" s="291">
        <v>202.5</v>
      </c>
      <c r="G104" s="291"/>
      <c r="H104" s="291">
        <v>335</v>
      </c>
      <c r="I104" s="369"/>
      <c r="J104" s="485" t="s">
        <v>887</v>
      </c>
      <c r="K104" s="370">
        <f>H104-F104</f>
        <v>132.5</v>
      </c>
      <c r="L104" s="371">
        <v>100</v>
      </c>
      <c r="M104" s="485">
        <v>4300</v>
      </c>
      <c r="N104" s="485">
        <v>50</v>
      </c>
      <c r="O104" s="487" t="s">
        <v>590</v>
      </c>
      <c r="P104" s="489">
        <v>44593</v>
      </c>
      <c r="Q104" s="254"/>
      <c r="R104" s="255" t="s">
        <v>591</v>
      </c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</row>
    <row r="105" spans="1:38" s="252" customFormat="1" ht="12.75" customHeight="1">
      <c r="A105" s="482"/>
      <c r="B105" s="484"/>
      <c r="C105" s="292"/>
      <c r="D105" s="368" t="s">
        <v>886</v>
      </c>
      <c r="E105" s="291" t="s">
        <v>856</v>
      </c>
      <c r="F105" s="291">
        <v>102.5</v>
      </c>
      <c r="G105" s="291"/>
      <c r="H105" s="291">
        <v>145</v>
      </c>
      <c r="I105" s="369"/>
      <c r="J105" s="486"/>
      <c r="K105" s="370">
        <f>F105-H105</f>
        <v>-42.5</v>
      </c>
      <c r="L105" s="371">
        <v>100</v>
      </c>
      <c r="M105" s="486"/>
      <c r="N105" s="486"/>
      <c r="O105" s="488"/>
      <c r="P105" s="490"/>
      <c r="Q105" s="254"/>
      <c r="R105" s="255" t="s">
        <v>591</v>
      </c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</row>
    <row r="106" spans="1:38" s="252" customFormat="1" ht="12.75" customHeight="1">
      <c r="A106" s="330">
        <v>6</v>
      </c>
      <c r="B106" s="331">
        <v>44594</v>
      </c>
      <c r="C106" s="332"/>
      <c r="D106" s="333" t="s">
        <v>895</v>
      </c>
      <c r="E106" s="330" t="s">
        <v>592</v>
      </c>
      <c r="F106" s="330">
        <v>90</v>
      </c>
      <c r="G106" s="330">
        <v>45</v>
      </c>
      <c r="H106" s="330">
        <v>45</v>
      </c>
      <c r="I106" s="334" t="s">
        <v>896</v>
      </c>
      <c r="J106" s="345" t="s">
        <v>897</v>
      </c>
      <c r="K106" s="334">
        <f t="shared" ref="K106" si="106">H106-F106</f>
        <v>-45</v>
      </c>
      <c r="L106" s="363">
        <v>100</v>
      </c>
      <c r="M106" s="364">
        <f t="shared" ref="M106" si="107">(K106*N106)-L106</f>
        <v>-2350</v>
      </c>
      <c r="N106" s="334">
        <v>50</v>
      </c>
      <c r="O106" s="365" t="s">
        <v>603</v>
      </c>
      <c r="P106" s="423">
        <v>44229</v>
      </c>
      <c r="Q106" s="254"/>
      <c r="R106" s="255" t="s">
        <v>591</v>
      </c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</row>
    <row r="107" spans="1:38" s="252" customFormat="1" ht="12.75" customHeight="1">
      <c r="A107" s="330">
        <v>7</v>
      </c>
      <c r="B107" s="331">
        <v>44595</v>
      </c>
      <c r="C107" s="332"/>
      <c r="D107" s="333" t="s">
        <v>911</v>
      </c>
      <c r="E107" s="330" t="s">
        <v>592</v>
      </c>
      <c r="F107" s="330">
        <v>65</v>
      </c>
      <c r="G107" s="330">
        <v>0</v>
      </c>
      <c r="H107" s="330">
        <v>0</v>
      </c>
      <c r="I107" s="334" t="s">
        <v>912</v>
      </c>
      <c r="J107" s="345" t="s">
        <v>913</v>
      </c>
      <c r="K107" s="334">
        <f t="shared" ref="K107:K109" si="108">H107-F107</f>
        <v>-65</v>
      </c>
      <c r="L107" s="363">
        <v>100</v>
      </c>
      <c r="M107" s="364">
        <f t="shared" ref="M107:M109" si="109">(K107*N107)-L107</f>
        <v>-1725</v>
      </c>
      <c r="N107" s="334">
        <v>25</v>
      </c>
      <c r="O107" s="365" t="s">
        <v>603</v>
      </c>
      <c r="P107" s="423">
        <v>44230</v>
      </c>
      <c r="Q107" s="254"/>
      <c r="R107" s="255" t="s">
        <v>594</v>
      </c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</row>
    <row r="108" spans="1:38" s="252" customFormat="1" ht="12.75" customHeight="1">
      <c r="A108" s="291">
        <v>8</v>
      </c>
      <c r="B108" s="250">
        <v>44596</v>
      </c>
      <c r="C108" s="292"/>
      <c r="D108" s="368" t="s">
        <v>915</v>
      </c>
      <c r="E108" s="291" t="s">
        <v>592</v>
      </c>
      <c r="F108" s="291">
        <v>110</v>
      </c>
      <c r="G108" s="291">
        <v>65</v>
      </c>
      <c r="H108" s="291">
        <v>135</v>
      </c>
      <c r="I108" s="369" t="s">
        <v>916</v>
      </c>
      <c r="J108" s="411" t="s">
        <v>612</v>
      </c>
      <c r="K108" s="369">
        <f t="shared" si="108"/>
        <v>25</v>
      </c>
      <c r="L108" s="412">
        <v>100</v>
      </c>
      <c r="M108" s="413">
        <f t="shared" si="109"/>
        <v>1150</v>
      </c>
      <c r="N108" s="369">
        <v>50</v>
      </c>
      <c r="O108" s="414" t="s">
        <v>590</v>
      </c>
      <c r="P108" s="422">
        <v>44231</v>
      </c>
      <c r="Q108" s="254"/>
      <c r="R108" s="255" t="s">
        <v>594</v>
      </c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</row>
    <row r="109" spans="1:38" s="252" customFormat="1" ht="12.75" customHeight="1">
      <c r="A109" s="330">
        <v>9</v>
      </c>
      <c r="B109" s="331">
        <v>44599</v>
      </c>
      <c r="C109" s="332"/>
      <c r="D109" s="333" t="s">
        <v>927</v>
      </c>
      <c r="E109" s="330" t="s">
        <v>592</v>
      </c>
      <c r="F109" s="330">
        <v>83</v>
      </c>
      <c r="G109" s="330">
        <v>40</v>
      </c>
      <c r="H109" s="330">
        <v>40</v>
      </c>
      <c r="I109" s="334" t="s">
        <v>928</v>
      </c>
      <c r="J109" s="345" t="s">
        <v>929</v>
      </c>
      <c r="K109" s="334">
        <f t="shared" si="108"/>
        <v>-43</v>
      </c>
      <c r="L109" s="363">
        <v>100</v>
      </c>
      <c r="M109" s="364">
        <f t="shared" si="109"/>
        <v>-2250</v>
      </c>
      <c r="N109" s="334">
        <v>50</v>
      </c>
      <c r="O109" s="365" t="s">
        <v>603</v>
      </c>
      <c r="P109" s="423">
        <v>44234</v>
      </c>
      <c r="Q109" s="254"/>
      <c r="R109" s="255" t="s">
        <v>594</v>
      </c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</row>
    <row r="110" spans="1:38" s="252" customFormat="1" ht="12.75" customHeight="1">
      <c r="A110" s="330">
        <v>10</v>
      </c>
      <c r="B110" s="331">
        <v>44599</v>
      </c>
      <c r="C110" s="332"/>
      <c r="D110" s="333" t="s">
        <v>933</v>
      </c>
      <c r="E110" s="330" t="s">
        <v>592</v>
      </c>
      <c r="F110" s="330">
        <v>180</v>
      </c>
      <c r="G110" s="330">
        <v>90</v>
      </c>
      <c r="H110" s="330">
        <v>90</v>
      </c>
      <c r="I110" s="334" t="s">
        <v>934</v>
      </c>
      <c r="J110" s="345" t="s">
        <v>939</v>
      </c>
      <c r="K110" s="334">
        <f t="shared" ref="K110:K111" si="110">H110-F110</f>
        <v>-90</v>
      </c>
      <c r="L110" s="363">
        <v>100</v>
      </c>
      <c r="M110" s="364">
        <f t="shared" ref="M110:M111" si="111">(K110*N110)-L110</f>
        <v>-2350</v>
      </c>
      <c r="N110" s="334">
        <v>25</v>
      </c>
      <c r="O110" s="365" t="s">
        <v>603</v>
      </c>
      <c r="P110" s="366">
        <v>44235</v>
      </c>
      <c r="Q110" s="254"/>
      <c r="R110" s="255" t="s">
        <v>591</v>
      </c>
      <c r="S110" s="251"/>
      <c r="T110" s="251"/>
      <c r="U110" s="251"/>
      <c r="V110" s="251"/>
      <c r="W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</row>
    <row r="111" spans="1:38" s="252" customFormat="1" ht="12.75" customHeight="1">
      <c r="A111" s="291">
        <v>11</v>
      </c>
      <c r="B111" s="439">
        <v>44606</v>
      </c>
      <c r="C111" s="292"/>
      <c r="D111" s="368" t="s">
        <v>977</v>
      </c>
      <c r="E111" s="291" t="s">
        <v>592</v>
      </c>
      <c r="F111" s="291">
        <v>14.5</v>
      </c>
      <c r="G111" s="291">
        <v>7</v>
      </c>
      <c r="H111" s="291">
        <v>18.25</v>
      </c>
      <c r="I111" s="369" t="s">
        <v>978</v>
      </c>
      <c r="J111" s="411" t="s">
        <v>898</v>
      </c>
      <c r="K111" s="369">
        <f t="shared" si="110"/>
        <v>3.75</v>
      </c>
      <c r="L111" s="412">
        <v>100</v>
      </c>
      <c r="M111" s="413">
        <f t="shared" si="111"/>
        <v>2618.75</v>
      </c>
      <c r="N111" s="369">
        <v>725</v>
      </c>
      <c r="O111" s="414" t="s">
        <v>590</v>
      </c>
      <c r="P111" s="415">
        <v>44242</v>
      </c>
      <c r="Q111" s="254"/>
      <c r="R111" s="255" t="s">
        <v>591</v>
      </c>
      <c r="S111" s="251"/>
      <c r="T111" s="251"/>
      <c r="U111" s="251"/>
      <c r="V111" s="251"/>
      <c r="W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</row>
    <row r="112" spans="1:38" s="252" customFormat="1" ht="12.75" customHeight="1">
      <c r="A112" s="330">
        <v>12</v>
      </c>
      <c r="B112" s="440">
        <v>44606</v>
      </c>
      <c r="C112" s="332"/>
      <c r="D112" s="333" t="s">
        <v>979</v>
      </c>
      <c r="E112" s="330" t="s">
        <v>592</v>
      </c>
      <c r="F112" s="330">
        <v>76</v>
      </c>
      <c r="G112" s="330">
        <v>38</v>
      </c>
      <c r="H112" s="330">
        <v>38</v>
      </c>
      <c r="I112" s="334" t="s">
        <v>980</v>
      </c>
      <c r="J112" s="345" t="s">
        <v>1001</v>
      </c>
      <c r="K112" s="334">
        <f t="shared" ref="K112:K115" si="112">H112-F112</f>
        <v>-38</v>
      </c>
      <c r="L112" s="363">
        <v>100</v>
      </c>
      <c r="M112" s="364">
        <f t="shared" ref="M112:M115" si="113">(K112*N112)-L112</f>
        <v>-2000</v>
      </c>
      <c r="N112" s="334">
        <v>50</v>
      </c>
      <c r="O112" s="365" t="s">
        <v>603</v>
      </c>
      <c r="P112" s="366">
        <v>44242</v>
      </c>
      <c r="Q112" s="254"/>
      <c r="R112" s="255" t="s">
        <v>591</v>
      </c>
      <c r="S112" s="251"/>
      <c r="T112" s="251"/>
      <c r="U112" s="251"/>
      <c r="V112" s="251"/>
      <c r="W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</row>
    <row r="113" spans="1:38" s="252" customFormat="1" ht="12.75" customHeight="1">
      <c r="A113" s="291">
        <v>13</v>
      </c>
      <c r="B113" s="250">
        <v>44607</v>
      </c>
      <c r="C113" s="438"/>
      <c r="D113" s="368" t="s">
        <v>991</v>
      </c>
      <c r="E113" s="291" t="s">
        <v>592</v>
      </c>
      <c r="F113" s="291">
        <v>37</v>
      </c>
      <c r="G113" s="291">
        <v>18</v>
      </c>
      <c r="H113" s="291">
        <v>49</v>
      </c>
      <c r="I113" s="369" t="s">
        <v>987</v>
      </c>
      <c r="J113" s="411" t="s">
        <v>993</v>
      </c>
      <c r="K113" s="369">
        <f t="shared" si="112"/>
        <v>12</v>
      </c>
      <c r="L113" s="412">
        <v>100</v>
      </c>
      <c r="M113" s="413">
        <f t="shared" si="113"/>
        <v>2900</v>
      </c>
      <c r="N113" s="369">
        <v>250</v>
      </c>
      <c r="O113" s="414" t="s">
        <v>590</v>
      </c>
      <c r="P113" s="422">
        <v>44242</v>
      </c>
      <c r="Q113" s="254"/>
      <c r="R113" s="255" t="s">
        <v>591</v>
      </c>
      <c r="S113" s="251"/>
      <c r="T113" s="251"/>
      <c r="U113" s="251"/>
      <c r="V113" s="251"/>
      <c r="W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</row>
    <row r="114" spans="1:38" s="252" customFormat="1" ht="12.75" customHeight="1">
      <c r="A114" s="291">
        <v>14</v>
      </c>
      <c r="B114" s="250">
        <v>44607</v>
      </c>
      <c r="C114" s="438"/>
      <c r="D114" s="368" t="s">
        <v>988</v>
      </c>
      <c r="E114" s="291" t="s">
        <v>592</v>
      </c>
      <c r="F114" s="291">
        <v>41</v>
      </c>
      <c r="G114" s="291">
        <v>20</v>
      </c>
      <c r="H114" s="291">
        <v>49</v>
      </c>
      <c r="I114" s="369" t="s">
        <v>987</v>
      </c>
      <c r="J114" s="411" t="s">
        <v>994</v>
      </c>
      <c r="K114" s="369">
        <f t="shared" si="112"/>
        <v>8</v>
      </c>
      <c r="L114" s="412">
        <v>100</v>
      </c>
      <c r="M114" s="413">
        <f t="shared" si="113"/>
        <v>1900</v>
      </c>
      <c r="N114" s="369">
        <v>250</v>
      </c>
      <c r="O114" s="414" t="s">
        <v>590</v>
      </c>
      <c r="P114" s="422">
        <v>44242</v>
      </c>
      <c r="Q114" s="254"/>
      <c r="R114" s="255" t="s">
        <v>591</v>
      </c>
      <c r="S114" s="251"/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</row>
    <row r="115" spans="1:38" s="252" customFormat="1" ht="12.75" customHeight="1">
      <c r="A115" s="291">
        <v>15</v>
      </c>
      <c r="B115" s="250">
        <v>44607</v>
      </c>
      <c r="C115" s="438"/>
      <c r="D115" s="368" t="s">
        <v>989</v>
      </c>
      <c r="E115" s="291" t="s">
        <v>592</v>
      </c>
      <c r="F115" s="291">
        <v>36</v>
      </c>
      <c r="G115" s="291">
        <v>20</v>
      </c>
      <c r="H115" s="291">
        <v>47.5</v>
      </c>
      <c r="I115" s="369" t="s">
        <v>990</v>
      </c>
      <c r="J115" s="411" t="s">
        <v>995</v>
      </c>
      <c r="K115" s="369">
        <f t="shared" si="112"/>
        <v>11.5</v>
      </c>
      <c r="L115" s="412">
        <v>100</v>
      </c>
      <c r="M115" s="413">
        <f t="shared" si="113"/>
        <v>3350</v>
      </c>
      <c r="N115" s="369">
        <v>300</v>
      </c>
      <c r="O115" s="414" t="s">
        <v>590</v>
      </c>
      <c r="P115" s="422">
        <v>44242</v>
      </c>
      <c r="Q115" s="254"/>
      <c r="R115" s="255" t="s">
        <v>591</v>
      </c>
      <c r="S115" s="251"/>
      <c r="T115" s="251"/>
      <c r="U115" s="251"/>
      <c r="V115" s="251"/>
      <c r="W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</row>
    <row r="116" spans="1:38" s="252" customFormat="1" ht="12.75" customHeight="1">
      <c r="A116" s="291">
        <v>16</v>
      </c>
      <c r="B116" s="250">
        <v>44608</v>
      </c>
      <c r="C116" s="438"/>
      <c r="D116" s="368" t="s">
        <v>1008</v>
      </c>
      <c r="E116" s="291" t="s">
        <v>592</v>
      </c>
      <c r="F116" s="291">
        <v>64</v>
      </c>
      <c r="G116" s="291">
        <v>28</v>
      </c>
      <c r="H116" s="291">
        <v>85</v>
      </c>
      <c r="I116" s="369" t="s">
        <v>980</v>
      </c>
      <c r="J116" s="411" t="s">
        <v>604</v>
      </c>
      <c r="K116" s="369">
        <f t="shared" ref="K116:K119" si="114">H116-F116</f>
        <v>21</v>
      </c>
      <c r="L116" s="412">
        <v>100</v>
      </c>
      <c r="M116" s="413">
        <f t="shared" ref="M116:M119" si="115">(K116*N116)-L116</f>
        <v>950</v>
      </c>
      <c r="N116" s="369">
        <v>50</v>
      </c>
      <c r="O116" s="414" t="s">
        <v>590</v>
      </c>
      <c r="P116" s="444">
        <v>44608</v>
      </c>
      <c r="Q116" s="254"/>
      <c r="R116" s="255" t="s">
        <v>594</v>
      </c>
      <c r="S116" s="251"/>
      <c r="T116" s="251"/>
      <c r="U116" s="251"/>
      <c r="V116" s="251"/>
      <c r="W116" s="251"/>
      <c r="X116" s="251"/>
      <c r="Y116" s="251"/>
      <c r="Z116" s="251"/>
      <c r="AA116" s="251"/>
      <c r="AB116" s="251"/>
      <c r="AC116" s="251"/>
      <c r="AD116" s="251"/>
      <c r="AE116" s="251"/>
      <c r="AF116" s="251"/>
      <c r="AG116" s="251"/>
      <c r="AH116" s="251"/>
      <c r="AI116" s="251"/>
      <c r="AJ116" s="251"/>
      <c r="AK116" s="251"/>
      <c r="AL116" s="251"/>
    </row>
    <row r="117" spans="1:38" s="252" customFormat="1" ht="12.75" customHeight="1">
      <c r="A117" s="291">
        <v>17</v>
      </c>
      <c r="B117" s="250">
        <v>44608</v>
      </c>
      <c r="C117" s="438"/>
      <c r="D117" s="368" t="s">
        <v>1009</v>
      </c>
      <c r="E117" s="291" t="s">
        <v>592</v>
      </c>
      <c r="F117" s="291">
        <v>35</v>
      </c>
      <c r="G117" s="291">
        <v>18</v>
      </c>
      <c r="H117" s="291">
        <v>45.5</v>
      </c>
      <c r="I117" s="369" t="s">
        <v>1010</v>
      </c>
      <c r="J117" s="411" t="s">
        <v>937</v>
      </c>
      <c r="K117" s="369">
        <f t="shared" si="114"/>
        <v>10.5</v>
      </c>
      <c r="L117" s="412">
        <v>100</v>
      </c>
      <c r="M117" s="413">
        <f t="shared" si="115"/>
        <v>3050</v>
      </c>
      <c r="N117" s="369">
        <v>300</v>
      </c>
      <c r="O117" s="414" t="s">
        <v>590</v>
      </c>
      <c r="P117" s="444">
        <v>44608</v>
      </c>
      <c r="Q117" s="254"/>
      <c r="R117" s="255" t="s">
        <v>594</v>
      </c>
      <c r="S117" s="251"/>
      <c r="T117" s="251"/>
      <c r="U117" s="251"/>
      <c r="V117" s="251"/>
      <c r="W117" s="251"/>
      <c r="X117" s="251"/>
      <c r="Y117" s="251"/>
      <c r="Z117" s="251"/>
      <c r="AA117" s="251"/>
      <c r="AB117" s="251"/>
      <c r="AC117" s="251"/>
      <c r="AD117" s="251"/>
      <c r="AE117" s="251"/>
      <c r="AF117" s="251"/>
      <c r="AG117" s="251"/>
      <c r="AH117" s="251"/>
      <c r="AI117" s="251"/>
      <c r="AJ117" s="251"/>
      <c r="AK117" s="251"/>
      <c r="AL117" s="251"/>
    </row>
    <row r="118" spans="1:38" s="252" customFormat="1" ht="12.75" customHeight="1">
      <c r="A118" s="291">
        <v>18</v>
      </c>
      <c r="B118" s="250">
        <v>44608</v>
      </c>
      <c r="C118" s="438"/>
      <c r="D118" s="368" t="s">
        <v>1011</v>
      </c>
      <c r="E118" s="291" t="s">
        <v>592</v>
      </c>
      <c r="F118" s="291">
        <v>240</v>
      </c>
      <c r="G118" s="291">
        <v>150</v>
      </c>
      <c r="H118" s="291">
        <v>290</v>
      </c>
      <c r="I118" s="369" t="s">
        <v>1013</v>
      </c>
      <c r="J118" s="411" t="s">
        <v>919</v>
      </c>
      <c r="K118" s="369">
        <f t="shared" si="114"/>
        <v>50</v>
      </c>
      <c r="L118" s="412">
        <v>100</v>
      </c>
      <c r="M118" s="413">
        <f t="shared" si="115"/>
        <v>1150</v>
      </c>
      <c r="N118" s="369">
        <v>25</v>
      </c>
      <c r="O118" s="414" t="s">
        <v>590</v>
      </c>
      <c r="P118" s="444">
        <v>44608</v>
      </c>
      <c r="Q118" s="254"/>
      <c r="R118" s="255" t="s">
        <v>591</v>
      </c>
      <c r="S118" s="251"/>
      <c r="T118" s="251"/>
      <c r="U118" s="251"/>
      <c r="V118" s="251"/>
      <c r="W118" s="251"/>
      <c r="X118" s="251"/>
      <c r="Y118" s="251"/>
      <c r="Z118" s="251"/>
      <c r="AA118" s="251"/>
      <c r="AB118" s="251"/>
      <c r="AC118" s="251"/>
      <c r="AD118" s="251"/>
      <c r="AE118" s="251"/>
      <c r="AF118" s="251"/>
      <c r="AG118" s="251"/>
      <c r="AH118" s="251"/>
      <c r="AI118" s="251"/>
      <c r="AJ118" s="251"/>
      <c r="AK118" s="251"/>
      <c r="AL118" s="251"/>
    </row>
    <row r="119" spans="1:38" s="252" customFormat="1" ht="12.75" customHeight="1">
      <c r="A119" s="291">
        <v>19</v>
      </c>
      <c r="B119" s="250">
        <v>44608</v>
      </c>
      <c r="C119" s="438"/>
      <c r="D119" s="368" t="s">
        <v>1012</v>
      </c>
      <c r="E119" s="291" t="s">
        <v>592</v>
      </c>
      <c r="F119" s="291">
        <v>39.5</v>
      </c>
      <c r="G119" s="291">
        <v>20</v>
      </c>
      <c r="H119" s="291">
        <v>47.5</v>
      </c>
      <c r="I119" s="369" t="s">
        <v>987</v>
      </c>
      <c r="J119" s="411" t="s">
        <v>994</v>
      </c>
      <c r="K119" s="369">
        <f t="shared" si="114"/>
        <v>8</v>
      </c>
      <c r="L119" s="412">
        <v>100</v>
      </c>
      <c r="M119" s="413">
        <f t="shared" si="115"/>
        <v>1900</v>
      </c>
      <c r="N119" s="369">
        <v>250</v>
      </c>
      <c r="O119" s="414" t="s">
        <v>590</v>
      </c>
      <c r="P119" s="444">
        <v>44608</v>
      </c>
      <c r="Q119" s="254"/>
      <c r="R119" s="255" t="s">
        <v>591</v>
      </c>
      <c r="S119" s="251"/>
      <c r="T119" s="251"/>
      <c r="U119" s="251"/>
      <c r="V119" s="251"/>
      <c r="W119" s="251"/>
      <c r="X119" s="251"/>
      <c r="Y119" s="251"/>
      <c r="Z119" s="251"/>
      <c r="AA119" s="251"/>
      <c r="AB119" s="251"/>
      <c r="AC119" s="251"/>
      <c r="AD119" s="251"/>
      <c r="AE119" s="251"/>
      <c r="AF119" s="251"/>
      <c r="AG119" s="251"/>
      <c r="AH119" s="251"/>
      <c r="AI119" s="251"/>
      <c r="AJ119" s="251"/>
      <c r="AK119" s="251"/>
      <c r="AL119" s="251"/>
    </row>
    <row r="120" spans="1:38" s="252" customFormat="1" ht="12.75" customHeight="1">
      <c r="A120" s="291">
        <v>20</v>
      </c>
      <c r="B120" s="250">
        <v>44609</v>
      </c>
      <c r="C120" s="438"/>
      <c r="D120" s="368" t="s">
        <v>1017</v>
      </c>
      <c r="E120" s="291" t="s">
        <v>592</v>
      </c>
      <c r="F120" s="291">
        <v>52</v>
      </c>
      <c r="G120" s="291">
        <v>8</v>
      </c>
      <c r="H120" s="291">
        <v>72</v>
      </c>
      <c r="I120" s="369" t="s">
        <v>860</v>
      </c>
      <c r="J120" s="411" t="s">
        <v>1027</v>
      </c>
      <c r="K120" s="369">
        <f t="shared" ref="K120" si="116">H120-F120</f>
        <v>20</v>
      </c>
      <c r="L120" s="412">
        <v>100</v>
      </c>
      <c r="M120" s="413">
        <f t="shared" ref="M120" si="117">(K120*N120)-L120</f>
        <v>900</v>
      </c>
      <c r="N120" s="369">
        <v>50</v>
      </c>
      <c r="O120" s="414" t="s">
        <v>590</v>
      </c>
      <c r="P120" s="444">
        <v>44609</v>
      </c>
      <c r="Q120" s="254"/>
      <c r="R120" s="255" t="s">
        <v>594</v>
      </c>
      <c r="S120" s="251"/>
      <c r="T120" s="251"/>
      <c r="U120" s="251"/>
      <c r="V120" s="251"/>
      <c r="W120" s="251"/>
      <c r="X120" s="251"/>
      <c r="Y120" s="251"/>
      <c r="Z120" s="251"/>
      <c r="AA120" s="251"/>
      <c r="AB120" s="251"/>
      <c r="AC120" s="251"/>
      <c r="AD120" s="251"/>
      <c r="AE120" s="251"/>
      <c r="AF120" s="251"/>
      <c r="AG120" s="251"/>
      <c r="AH120" s="251"/>
      <c r="AI120" s="251"/>
      <c r="AJ120" s="251"/>
      <c r="AK120" s="251"/>
      <c r="AL120" s="251"/>
    </row>
    <row r="121" spans="1:38" s="252" customFormat="1" ht="12.75" customHeight="1">
      <c r="A121" s="291">
        <v>21</v>
      </c>
      <c r="B121" s="439">
        <v>44609</v>
      </c>
      <c r="C121" s="438"/>
      <c r="D121" s="368" t="s">
        <v>1009</v>
      </c>
      <c r="E121" s="291" t="s">
        <v>592</v>
      </c>
      <c r="F121" s="291">
        <v>35</v>
      </c>
      <c r="G121" s="291">
        <v>18</v>
      </c>
      <c r="H121" s="291">
        <v>44.5</v>
      </c>
      <c r="I121" s="369" t="s">
        <v>1010</v>
      </c>
      <c r="J121" s="411" t="s">
        <v>1026</v>
      </c>
      <c r="K121" s="369">
        <f t="shared" ref="K121:K123" si="118">H121-F121</f>
        <v>9.5</v>
      </c>
      <c r="L121" s="412">
        <v>100</v>
      </c>
      <c r="M121" s="413">
        <f t="shared" ref="M121:M123" si="119">(K121*N121)-L121</f>
        <v>2750</v>
      </c>
      <c r="N121" s="369">
        <v>300</v>
      </c>
      <c r="O121" s="414" t="s">
        <v>590</v>
      </c>
      <c r="P121" s="444">
        <v>44609</v>
      </c>
      <c r="Q121" s="254"/>
      <c r="R121" s="255" t="s">
        <v>591</v>
      </c>
      <c r="S121" s="251"/>
      <c r="T121" s="251"/>
      <c r="U121" s="251"/>
      <c r="V121" s="251"/>
      <c r="W121" s="251"/>
      <c r="X121" s="251"/>
      <c r="Y121" s="251"/>
      <c r="Z121" s="251"/>
      <c r="AA121" s="251"/>
      <c r="AB121" s="251"/>
      <c r="AC121" s="251"/>
      <c r="AD121" s="251"/>
      <c r="AE121" s="251"/>
      <c r="AF121" s="251"/>
      <c r="AG121" s="251"/>
      <c r="AH121" s="251"/>
      <c r="AI121" s="251"/>
      <c r="AJ121" s="251"/>
      <c r="AK121" s="251"/>
      <c r="AL121" s="251"/>
    </row>
    <row r="122" spans="1:38" s="252" customFormat="1" ht="12.75" customHeight="1">
      <c r="A122" s="330">
        <v>22</v>
      </c>
      <c r="B122" s="440">
        <v>44609</v>
      </c>
      <c r="C122" s="332"/>
      <c r="D122" s="333" t="s">
        <v>1022</v>
      </c>
      <c r="E122" s="330" t="s">
        <v>592</v>
      </c>
      <c r="F122" s="330">
        <v>180</v>
      </c>
      <c r="G122" s="330">
        <v>70</v>
      </c>
      <c r="H122" s="330">
        <v>105</v>
      </c>
      <c r="I122" s="334" t="s">
        <v>1023</v>
      </c>
      <c r="J122" s="345" t="s">
        <v>1029</v>
      </c>
      <c r="K122" s="334">
        <f t="shared" si="118"/>
        <v>-75</v>
      </c>
      <c r="L122" s="363">
        <v>100</v>
      </c>
      <c r="M122" s="364">
        <f t="shared" si="119"/>
        <v>-1975</v>
      </c>
      <c r="N122" s="334">
        <v>25</v>
      </c>
      <c r="O122" s="365" t="s">
        <v>603</v>
      </c>
      <c r="P122" s="423">
        <v>44244</v>
      </c>
      <c r="Q122" s="254"/>
      <c r="R122" s="255" t="s">
        <v>591</v>
      </c>
      <c r="S122" s="251"/>
      <c r="T122" s="251"/>
      <c r="U122" s="251"/>
      <c r="V122" s="251"/>
      <c r="W122" s="251"/>
      <c r="X122" s="251"/>
      <c r="Y122" s="251"/>
      <c r="Z122" s="251"/>
      <c r="AA122" s="251"/>
      <c r="AB122" s="251"/>
      <c r="AC122" s="251"/>
      <c r="AD122" s="251"/>
      <c r="AE122" s="251"/>
      <c r="AF122" s="251"/>
      <c r="AG122" s="251"/>
      <c r="AH122" s="251"/>
      <c r="AI122" s="251"/>
      <c r="AJ122" s="251"/>
      <c r="AK122" s="251"/>
      <c r="AL122" s="251"/>
    </row>
    <row r="123" spans="1:38" s="252" customFormat="1" ht="12.75" customHeight="1">
      <c r="A123" s="330">
        <v>23</v>
      </c>
      <c r="B123" s="440">
        <v>44609</v>
      </c>
      <c r="C123" s="332"/>
      <c r="D123" s="333" t="s">
        <v>1008</v>
      </c>
      <c r="E123" s="330" t="s">
        <v>592</v>
      </c>
      <c r="F123" s="330">
        <v>36.5</v>
      </c>
      <c r="G123" s="330">
        <v>0</v>
      </c>
      <c r="H123" s="330">
        <v>0</v>
      </c>
      <c r="I123" s="334" t="s">
        <v>1024</v>
      </c>
      <c r="J123" s="345" t="s">
        <v>1028</v>
      </c>
      <c r="K123" s="334">
        <f t="shared" si="118"/>
        <v>-36.5</v>
      </c>
      <c r="L123" s="363">
        <v>100</v>
      </c>
      <c r="M123" s="364">
        <f t="shared" si="119"/>
        <v>-1925</v>
      </c>
      <c r="N123" s="334">
        <v>50</v>
      </c>
      <c r="O123" s="365" t="s">
        <v>603</v>
      </c>
      <c r="P123" s="423">
        <v>44244</v>
      </c>
      <c r="Q123" s="254"/>
      <c r="R123" s="255" t="s">
        <v>594</v>
      </c>
      <c r="S123" s="251"/>
      <c r="T123" s="251"/>
      <c r="U123" s="251"/>
      <c r="V123" s="251"/>
      <c r="W123" s="251"/>
      <c r="X123" s="251"/>
      <c r="Y123" s="251"/>
      <c r="Z123" s="251"/>
      <c r="AA123" s="251"/>
      <c r="AB123" s="251"/>
      <c r="AC123" s="251"/>
      <c r="AD123" s="251"/>
      <c r="AE123" s="251"/>
      <c r="AF123" s="251"/>
      <c r="AG123" s="251"/>
      <c r="AH123" s="251"/>
      <c r="AI123" s="251"/>
      <c r="AJ123" s="251"/>
      <c r="AK123" s="251"/>
      <c r="AL123" s="251"/>
    </row>
    <row r="124" spans="1:38" s="252" customFormat="1" ht="12.75" customHeight="1">
      <c r="A124" s="291">
        <v>24</v>
      </c>
      <c r="B124" s="439">
        <v>44610</v>
      </c>
      <c r="C124" s="438"/>
      <c r="D124" s="368" t="s">
        <v>1036</v>
      </c>
      <c r="E124" s="291" t="s">
        <v>856</v>
      </c>
      <c r="F124" s="291">
        <v>120</v>
      </c>
      <c r="G124" s="291">
        <v>160</v>
      </c>
      <c r="H124" s="291">
        <v>100</v>
      </c>
      <c r="I124" s="369" t="s">
        <v>1037</v>
      </c>
      <c r="J124" s="411" t="s">
        <v>1027</v>
      </c>
      <c r="K124" s="369">
        <f>F124-H124</f>
        <v>20</v>
      </c>
      <c r="L124" s="412">
        <v>100</v>
      </c>
      <c r="M124" s="413">
        <f t="shared" ref="M124:M125" si="120">(K124*N124)-L124</f>
        <v>900</v>
      </c>
      <c r="N124" s="369">
        <v>50</v>
      </c>
      <c r="O124" s="414" t="s">
        <v>590</v>
      </c>
      <c r="P124" s="444">
        <v>44610</v>
      </c>
      <c r="Q124" s="254"/>
      <c r="R124" s="255" t="s">
        <v>591</v>
      </c>
      <c r="S124" s="251"/>
      <c r="T124" s="251"/>
      <c r="U124" s="251"/>
      <c r="V124" s="251"/>
      <c r="W124" s="251"/>
      <c r="X124" s="251"/>
      <c r="Y124" s="251"/>
      <c r="Z124" s="251"/>
      <c r="AA124" s="251"/>
      <c r="AB124" s="251"/>
      <c r="AC124" s="251"/>
      <c r="AD124" s="251"/>
      <c r="AE124" s="251"/>
      <c r="AF124" s="251"/>
      <c r="AG124" s="251"/>
      <c r="AH124" s="251"/>
      <c r="AI124" s="251"/>
      <c r="AJ124" s="251"/>
      <c r="AK124" s="251"/>
      <c r="AL124" s="251"/>
    </row>
    <row r="125" spans="1:38" s="252" customFormat="1" ht="12.75" customHeight="1">
      <c r="A125" s="291">
        <v>25</v>
      </c>
      <c r="B125" s="439">
        <v>44613</v>
      </c>
      <c r="C125" s="438"/>
      <c r="D125" s="368" t="s">
        <v>1012</v>
      </c>
      <c r="E125" s="291" t="s">
        <v>592</v>
      </c>
      <c r="F125" s="291">
        <v>24.5</v>
      </c>
      <c r="G125" s="291">
        <v>5</v>
      </c>
      <c r="H125" s="291">
        <v>33.5</v>
      </c>
      <c r="I125" s="369" t="s">
        <v>1049</v>
      </c>
      <c r="J125" s="411" t="s">
        <v>799</v>
      </c>
      <c r="K125" s="369">
        <f t="shared" ref="K125" si="121">H125-F125</f>
        <v>9</v>
      </c>
      <c r="L125" s="412">
        <v>100</v>
      </c>
      <c r="M125" s="413">
        <f t="shared" si="120"/>
        <v>2150</v>
      </c>
      <c r="N125" s="369">
        <v>250</v>
      </c>
      <c r="O125" s="414" t="s">
        <v>590</v>
      </c>
      <c r="P125" s="444">
        <v>44613</v>
      </c>
      <c r="Q125" s="254"/>
      <c r="R125" s="255" t="s">
        <v>591</v>
      </c>
      <c r="S125" s="251"/>
      <c r="T125" s="251"/>
      <c r="U125" s="251"/>
      <c r="V125" s="251"/>
      <c r="W125" s="251"/>
      <c r="X125" s="251"/>
      <c r="Y125" s="251"/>
      <c r="Z125" s="251"/>
      <c r="AA125" s="251"/>
      <c r="AB125" s="251"/>
      <c r="AC125" s="251"/>
      <c r="AD125" s="251"/>
      <c r="AE125" s="251"/>
      <c r="AF125" s="251"/>
      <c r="AG125" s="251"/>
      <c r="AH125" s="251"/>
      <c r="AI125" s="251"/>
      <c r="AJ125" s="251"/>
      <c r="AK125" s="251"/>
      <c r="AL125" s="251"/>
    </row>
    <row r="126" spans="1:38" s="252" customFormat="1" ht="12.75" customHeight="1">
      <c r="A126" s="291">
        <v>26</v>
      </c>
      <c r="B126" s="439">
        <v>44613</v>
      </c>
      <c r="C126" s="438"/>
      <c r="D126" s="368" t="s">
        <v>1050</v>
      </c>
      <c r="E126" s="291" t="s">
        <v>592</v>
      </c>
      <c r="F126" s="291">
        <v>23.5</v>
      </c>
      <c r="G126" s="291">
        <v>10</v>
      </c>
      <c r="H126" s="291">
        <v>31.5</v>
      </c>
      <c r="I126" s="369" t="s">
        <v>1049</v>
      </c>
      <c r="J126" s="411" t="s">
        <v>994</v>
      </c>
      <c r="K126" s="369">
        <f t="shared" ref="K126:K127" si="122">H126-F126</f>
        <v>8</v>
      </c>
      <c r="L126" s="412">
        <v>100</v>
      </c>
      <c r="M126" s="413">
        <f t="shared" ref="M126:M127" si="123">(K126*N126)-L126</f>
        <v>2300</v>
      </c>
      <c r="N126" s="369">
        <v>300</v>
      </c>
      <c r="O126" s="414" t="s">
        <v>590</v>
      </c>
      <c r="P126" s="444">
        <v>44613</v>
      </c>
      <c r="Q126" s="254"/>
      <c r="R126" s="255" t="s">
        <v>591</v>
      </c>
      <c r="S126" s="251"/>
      <c r="T126" s="251"/>
      <c r="U126" s="251"/>
      <c r="V126" s="251"/>
      <c r="W126" s="251"/>
      <c r="X126" s="251"/>
      <c r="Y126" s="251"/>
      <c r="Z126" s="251"/>
      <c r="AA126" s="251"/>
      <c r="AB126" s="251"/>
      <c r="AC126" s="251"/>
      <c r="AD126" s="251"/>
      <c r="AE126" s="251"/>
      <c r="AF126" s="251"/>
      <c r="AG126" s="251"/>
      <c r="AH126" s="251"/>
      <c r="AI126" s="251"/>
      <c r="AJ126" s="251"/>
      <c r="AK126" s="251"/>
      <c r="AL126" s="251"/>
    </row>
    <row r="127" spans="1:38" s="252" customFormat="1" ht="12.75" customHeight="1">
      <c r="A127" s="291">
        <v>27</v>
      </c>
      <c r="B127" s="439">
        <v>44613</v>
      </c>
      <c r="C127" s="438"/>
      <c r="D127" s="368" t="s">
        <v>1051</v>
      </c>
      <c r="E127" s="291" t="s">
        <v>592</v>
      </c>
      <c r="F127" s="291">
        <v>14</v>
      </c>
      <c r="G127" s="291">
        <v>4</v>
      </c>
      <c r="H127" s="291">
        <v>19</v>
      </c>
      <c r="I127" s="369" t="s">
        <v>1052</v>
      </c>
      <c r="J127" s="411" t="s">
        <v>1053</v>
      </c>
      <c r="K127" s="369">
        <f t="shared" si="122"/>
        <v>5</v>
      </c>
      <c r="L127" s="412">
        <v>100</v>
      </c>
      <c r="M127" s="413">
        <f t="shared" si="123"/>
        <v>1900</v>
      </c>
      <c r="N127" s="369">
        <v>400</v>
      </c>
      <c r="O127" s="414" t="s">
        <v>590</v>
      </c>
      <c r="P127" s="444">
        <v>44613</v>
      </c>
      <c r="Q127" s="254"/>
      <c r="R127" s="255" t="s">
        <v>591</v>
      </c>
      <c r="S127" s="251"/>
      <c r="T127" s="251"/>
      <c r="U127" s="251"/>
      <c r="V127" s="251"/>
      <c r="W127" s="251"/>
      <c r="X127" s="251"/>
      <c r="Y127" s="251"/>
      <c r="Z127" s="251"/>
      <c r="AA127" s="251"/>
      <c r="AB127" s="251"/>
      <c r="AC127" s="251"/>
      <c r="AD127" s="251"/>
      <c r="AE127" s="251"/>
      <c r="AF127" s="251"/>
      <c r="AG127" s="251"/>
      <c r="AH127" s="251"/>
      <c r="AI127" s="251"/>
      <c r="AJ127" s="251"/>
      <c r="AK127" s="251"/>
      <c r="AL127" s="251"/>
    </row>
    <row r="128" spans="1:38" s="252" customFormat="1" ht="12.75" customHeight="1">
      <c r="A128" s="460">
        <v>28</v>
      </c>
      <c r="B128" s="439">
        <v>44614</v>
      </c>
      <c r="C128" s="438"/>
      <c r="D128" s="368" t="s">
        <v>991</v>
      </c>
      <c r="E128" s="291" t="s">
        <v>592</v>
      </c>
      <c r="F128" s="291">
        <v>24.5</v>
      </c>
      <c r="G128" s="291">
        <v>5</v>
      </c>
      <c r="H128" s="291">
        <v>31.5</v>
      </c>
      <c r="I128" s="369" t="s">
        <v>1065</v>
      </c>
      <c r="J128" s="411" t="s">
        <v>1070</v>
      </c>
      <c r="K128" s="369">
        <f t="shared" ref="K128" si="124">H128-F128</f>
        <v>7</v>
      </c>
      <c r="L128" s="412">
        <v>100</v>
      </c>
      <c r="M128" s="413">
        <f t="shared" ref="M128" si="125">(K128*N128)-L128</f>
        <v>2000</v>
      </c>
      <c r="N128" s="369">
        <v>300</v>
      </c>
      <c r="O128" s="414" t="s">
        <v>590</v>
      </c>
      <c r="P128" s="444">
        <v>44614</v>
      </c>
      <c r="Q128" s="254"/>
      <c r="R128" s="255" t="s">
        <v>591</v>
      </c>
      <c r="S128" s="251"/>
      <c r="T128" s="251"/>
      <c r="U128" s="251"/>
      <c r="V128" s="251"/>
      <c r="W128" s="251"/>
      <c r="X128" s="251"/>
      <c r="Y128" s="251"/>
      <c r="Z128" s="251"/>
      <c r="AA128" s="251"/>
      <c r="AB128" s="251"/>
      <c r="AC128" s="251"/>
      <c r="AD128" s="251"/>
      <c r="AE128" s="251"/>
      <c r="AF128" s="251"/>
      <c r="AG128" s="251"/>
      <c r="AH128" s="251"/>
      <c r="AI128" s="251"/>
      <c r="AJ128" s="251"/>
      <c r="AK128" s="251"/>
      <c r="AL128" s="251"/>
    </row>
    <row r="129" spans="1:38" s="252" customFormat="1" ht="12.75" customHeight="1">
      <c r="A129" s="291">
        <v>29</v>
      </c>
      <c r="B129" s="439">
        <v>44614</v>
      </c>
      <c r="C129" s="315"/>
      <c r="D129" s="368" t="s">
        <v>1066</v>
      </c>
      <c r="E129" s="291" t="s">
        <v>592</v>
      </c>
      <c r="F129" s="291">
        <v>14</v>
      </c>
      <c r="G129" s="291">
        <v>4</v>
      </c>
      <c r="H129" s="291">
        <v>15.5</v>
      </c>
      <c r="I129" s="369" t="s">
        <v>1052</v>
      </c>
      <c r="J129" s="411" t="s">
        <v>1071</v>
      </c>
      <c r="K129" s="369">
        <f t="shared" ref="K129:K134" si="126">H129-F129</f>
        <v>1.5</v>
      </c>
      <c r="L129" s="412">
        <v>100</v>
      </c>
      <c r="M129" s="413">
        <f t="shared" ref="M129:M134" si="127">(K129*N129)-L129</f>
        <v>537.5</v>
      </c>
      <c r="N129" s="369">
        <v>425</v>
      </c>
      <c r="O129" s="414" t="s">
        <v>590</v>
      </c>
      <c r="P129" s="444">
        <v>44614</v>
      </c>
      <c r="Q129" s="254"/>
      <c r="R129" s="255" t="s">
        <v>591</v>
      </c>
      <c r="S129" s="251"/>
      <c r="T129" s="251"/>
      <c r="U129" s="251"/>
      <c r="V129" s="251"/>
      <c r="W129" s="251"/>
      <c r="X129" s="251"/>
      <c r="Y129" s="251"/>
      <c r="Z129" s="251"/>
      <c r="AA129" s="251"/>
      <c r="AB129" s="251"/>
      <c r="AC129" s="251"/>
      <c r="AD129" s="251"/>
      <c r="AE129" s="251"/>
      <c r="AF129" s="251"/>
      <c r="AG129" s="251"/>
      <c r="AH129" s="251"/>
      <c r="AI129" s="251"/>
      <c r="AJ129" s="251"/>
      <c r="AK129" s="251"/>
      <c r="AL129" s="251"/>
    </row>
    <row r="130" spans="1:38" s="252" customFormat="1" ht="12.75" customHeight="1">
      <c r="A130" s="460">
        <v>30</v>
      </c>
      <c r="B130" s="439">
        <v>44614</v>
      </c>
      <c r="C130" s="315"/>
      <c r="D130" s="368" t="s">
        <v>1067</v>
      </c>
      <c r="E130" s="291" t="s">
        <v>592</v>
      </c>
      <c r="F130" s="291">
        <v>100</v>
      </c>
      <c r="G130" s="291">
        <v>68</v>
      </c>
      <c r="H130" s="291">
        <v>122</v>
      </c>
      <c r="I130" s="369" t="s">
        <v>896</v>
      </c>
      <c r="J130" s="411" t="s">
        <v>1072</v>
      </c>
      <c r="K130" s="369">
        <f t="shared" si="126"/>
        <v>22</v>
      </c>
      <c r="L130" s="412">
        <v>100</v>
      </c>
      <c r="M130" s="413">
        <f t="shared" si="127"/>
        <v>1000</v>
      </c>
      <c r="N130" s="369">
        <v>50</v>
      </c>
      <c r="O130" s="414" t="s">
        <v>590</v>
      </c>
      <c r="P130" s="444">
        <v>44614</v>
      </c>
      <c r="Q130" s="254"/>
      <c r="R130" s="255" t="s">
        <v>591</v>
      </c>
      <c r="S130" s="251"/>
      <c r="T130" s="251"/>
      <c r="U130" s="251"/>
      <c r="V130" s="251"/>
      <c r="W130" s="251"/>
      <c r="X130" s="251"/>
      <c r="Y130" s="251"/>
      <c r="Z130" s="251"/>
      <c r="AA130" s="251"/>
      <c r="AB130" s="251"/>
      <c r="AC130" s="251"/>
      <c r="AD130" s="251"/>
      <c r="AE130" s="251"/>
      <c r="AF130" s="251"/>
      <c r="AG130" s="251"/>
      <c r="AH130" s="251"/>
      <c r="AI130" s="251"/>
      <c r="AJ130" s="251"/>
      <c r="AK130" s="251"/>
      <c r="AL130" s="251"/>
    </row>
    <row r="131" spans="1:38" s="252" customFormat="1" ht="12.75" customHeight="1">
      <c r="A131" s="291">
        <v>31</v>
      </c>
      <c r="B131" s="439">
        <v>44614</v>
      </c>
      <c r="C131" s="315"/>
      <c r="D131" s="368" t="s">
        <v>988</v>
      </c>
      <c r="E131" s="291" t="s">
        <v>592</v>
      </c>
      <c r="F131" s="291">
        <v>21</v>
      </c>
      <c r="G131" s="291">
        <v>5</v>
      </c>
      <c r="H131" s="291">
        <v>27.5</v>
      </c>
      <c r="I131" s="369" t="s">
        <v>1065</v>
      </c>
      <c r="J131" s="411" t="s">
        <v>904</v>
      </c>
      <c r="K131" s="369">
        <f t="shared" si="126"/>
        <v>6.5</v>
      </c>
      <c r="L131" s="412">
        <v>100</v>
      </c>
      <c r="M131" s="413">
        <f t="shared" si="127"/>
        <v>1525</v>
      </c>
      <c r="N131" s="369">
        <v>250</v>
      </c>
      <c r="O131" s="414" t="s">
        <v>590</v>
      </c>
      <c r="P131" s="444">
        <v>44614</v>
      </c>
      <c r="Q131" s="254"/>
      <c r="R131" s="255" t="s">
        <v>594</v>
      </c>
      <c r="S131" s="251"/>
      <c r="T131" s="251"/>
      <c r="U131" s="251"/>
      <c r="V131" s="251"/>
      <c r="W131" s="251"/>
      <c r="X131" s="251"/>
      <c r="Y131" s="251"/>
      <c r="Z131" s="251"/>
      <c r="AA131" s="251"/>
      <c r="AB131" s="251"/>
      <c r="AC131" s="251"/>
      <c r="AD131" s="251"/>
      <c r="AE131" s="251"/>
      <c r="AF131" s="251"/>
      <c r="AG131" s="251"/>
      <c r="AH131" s="251"/>
      <c r="AI131" s="251"/>
      <c r="AJ131" s="251"/>
      <c r="AK131" s="251"/>
      <c r="AL131" s="251"/>
    </row>
    <row r="132" spans="1:38" s="252" customFormat="1" ht="12.75" customHeight="1">
      <c r="A132" s="460">
        <v>32</v>
      </c>
      <c r="B132" s="439">
        <v>44614</v>
      </c>
      <c r="C132" s="315"/>
      <c r="D132" s="368" t="s">
        <v>1074</v>
      </c>
      <c r="E132" s="291" t="s">
        <v>592</v>
      </c>
      <c r="F132" s="291">
        <v>20</v>
      </c>
      <c r="G132" s="291">
        <v>5</v>
      </c>
      <c r="H132" s="291">
        <v>26.5</v>
      </c>
      <c r="I132" s="369" t="s">
        <v>1065</v>
      </c>
      <c r="J132" s="411" t="s">
        <v>904</v>
      </c>
      <c r="K132" s="369">
        <f t="shared" si="126"/>
        <v>6.5</v>
      </c>
      <c r="L132" s="412">
        <v>100</v>
      </c>
      <c r="M132" s="413">
        <f t="shared" si="127"/>
        <v>1850</v>
      </c>
      <c r="N132" s="369">
        <v>300</v>
      </c>
      <c r="O132" s="414" t="s">
        <v>590</v>
      </c>
      <c r="P132" s="444">
        <v>44614</v>
      </c>
      <c r="Q132" s="254"/>
      <c r="R132" s="255" t="s">
        <v>591</v>
      </c>
      <c r="S132" s="251"/>
      <c r="T132" s="251"/>
      <c r="U132" s="251"/>
      <c r="V132" s="251"/>
      <c r="W132" s="251"/>
      <c r="X132" s="251"/>
      <c r="Y132" s="251"/>
      <c r="Z132" s="251"/>
      <c r="AA132" s="251"/>
      <c r="AB132" s="251"/>
      <c r="AC132" s="251"/>
      <c r="AD132" s="251"/>
      <c r="AE132" s="251"/>
      <c r="AF132" s="251"/>
      <c r="AG132" s="251"/>
      <c r="AH132" s="251"/>
      <c r="AI132" s="251"/>
      <c r="AJ132" s="251"/>
      <c r="AK132" s="251"/>
      <c r="AL132" s="251"/>
    </row>
    <row r="133" spans="1:38" s="252" customFormat="1" ht="12.75" customHeight="1">
      <c r="A133" s="291">
        <v>33</v>
      </c>
      <c r="B133" s="439">
        <v>44614</v>
      </c>
      <c r="C133" s="315"/>
      <c r="D133" s="368" t="s">
        <v>1068</v>
      </c>
      <c r="E133" s="291" t="s">
        <v>592</v>
      </c>
      <c r="F133" s="291">
        <v>12</v>
      </c>
      <c r="G133" s="291">
        <v>5</v>
      </c>
      <c r="H133" s="291">
        <v>14.5</v>
      </c>
      <c r="I133" s="369" t="s">
        <v>1069</v>
      </c>
      <c r="J133" s="411" t="s">
        <v>1073</v>
      </c>
      <c r="K133" s="369">
        <f t="shared" si="126"/>
        <v>2.5</v>
      </c>
      <c r="L133" s="412">
        <v>100</v>
      </c>
      <c r="M133" s="413">
        <f t="shared" si="127"/>
        <v>1337.5</v>
      </c>
      <c r="N133" s="369">
        <v>575</v>
      </c>
      <c r="O133" s="414" t="s">
        <v>590</v>
      </c>
      <c r="P133" s="444">
        <v>44614</v>
      </c>
      <c r="Q133" s="254"/>
      <c r="R133" s="255" t="s">
        <v>591</v>
      </c>
      <c r="S133" s="251"/>
      <c r="T133" s="251"/>
      <c r="U133" s="251"/>
      <c r="V133" s="251"/>
      <c r="W133" s="251"/>
      <c r="X133" s="251"/>
      <c r="Y133" s="251"/>
      <c r="Z133" s="251"/>
      <c r="AA133" s="251"/>
      <c r="AB133" s="251"/>
      <c r="AC133" s="251"/>
      <c r="AD133" s="251"/>
      <c r="AE133" s="251"/>
      <c r="AF133" s="251"/>
      <c r="AG133" s="251"/>
      <c r="AH133" s="251"/>
      <c r="AI133" s="251"/>
      <c r="AJ133" s="251"/>
      <c r="AK133" s="251"/>
      <c r="AL133" s="251"/>
    </row>
    <row r="134" spans="1:38" s="252" customFormat="1" ht="12.75" customHeight="1">
      <c r="A134" s="330">
        <v>34</v>
      </c>
      <c r="B134" s="440">
        <v>44615</v>
      </c>
      <c r="C134" s="332"/>
      <c r="D134" s="333" t="s">
        <v>1081</v>
      </c>
      <c r="E134" s="330" t="s">
        <v>592</v>
      </c>
      <c r="F134" s="330">
        <v>60</v>
      </c>
      <c r="G134" s="330">
        <v>37</v>
      </c>
      <c r="H134" s="330">
        <v>37</v>
      </c>
      <c r="I134" s="334" t="s">
        <v>1082</v>
      </c>
      <c r="J134" s="345" t="s">
        <v>1084</v>
      </c>
      <c r="K134" s="334">
        <f t="shared" si="126"/>
        <v>-23</v>
      </c>
      <c r="L134" s="363">
        <v>100</v>
      </c>
      <c r="M134" s="364">
        <f t="shared" si="127"/>
        <v>-1250</v>
      </c>
      <c r="N134" s="334">
        <v>50</v>
      </c>
      <c r="O134" s="365" t="s">
        <v>603</v>
      </c>
      <c r="P134" s="423">
        <v>44250</v>
      </c>
      <c r="Q134" s="254"/>
      <c r="R134" s="255" t="s">
        <v>591</v>
      </c>
      <c r="S134" s="251"/>
      <c r="T134" s="251"/>
      <c r="U134" s="251"/>
      <c r="V134" s="251"/>
      <c r="W134" s="251"/>
      <c r="X134" s="251"/>
      <c r="Y134" s="251"/>
      <c r="Z134" s="251"/>
      <c r="AA134" s="251"/>
      <c r="AB134" s="251"/>
      <c r="AC134" s="251"/>
      <c r="AD134" s="251"/>
      <c r="AE134" s="251"/>
      <c r="AF134" s="251"/>
      <c r="AG134" s="251"/>
      <c r="AH134" s="251"/>
      <c r="AI134" s="251"/>
      <c r="AJ134" s="251"/>
      <c r="AK134" s="251"/>
      <c r="AL134" s="251"/>
    </row>
    <row r="135" spans="1:38" s="252" customFormat="1" ht="12.75" customHeight="1">
      <c r="A135" s="330">
        <v>35</v>
      </c>
      <c r="B135" s="440">
        <v>44615</v>
      </c>
      <c r="C135" s="333"/>
      <c r="D135" s="461" t="s">
        <v>1083</v>
      </c>
      <c r="E135" s="330" t="s">
        <v>592</v>
      </c>
      <c r="F135" s="330">
        <v>195</v>
      </c>
      <c r="G135" s="330">
        <v>95</v>
      </c>
      <c r="H135" s="334">
        <v>95</v>
      </c>
      <c r="I135" s="345" t="s">
        <v>1023</v>
      </c>
      <c r="J135" s="345" t="s">
        <v>1108</v>
      </c>
      <c r="K135" s="334">
        <f t="shared" ref="K135" si="128">H135-F135</f>
        <v>-100</v>
      </c>
      <c r="L135" s="363">
        <v>100</v>
      </c>
      <c r="M135" s="364">
        <f t="shared" ref="M135" si="129">(K135*N135)-L135</f>
        <v>-2600</v>
      </c>
      <c r="N135" s="334">
        <v>25</v>
      </c>
      <c r="O135" s="365" t="s">
        <v>603</v>
      </c>
      <c r="P135" s="366">
        <v>44251</v>
      </c>
      <c r="Q135" s="254"/>
      <c r="R135" s="255" t="s">
        <v>594</v>
      </c>
      <c r="S135" s="251"/>
      <c r="T135" s="251"/>
      <c r="U135" s="251"/>
      <c r="V135" s="251"/>
      <c r="W135" s="251"/>
      <c r="X135" s="251"/>
      <c r="Y135" s="251"/>
      <c r="Z135" s="251"/>
      <c r="AA135" s="251"/>
      <c r="AB135" s="251"/>
      <c r="AC135" s="251"/>
      <c r="AD135" s="251"/>
      <c r="AE135" s="251"/>
      <c r="AF135" s="251"/>
      <c r="AG135" s="251"/>
      <c r="AH135" s="251"/>
      <c r="AI135" s="251"/>
      <c r="AJ135" s="251"/>
      <c r="AK135" s="251"/>
      <c r="AL135" s="251"/>
    </row>
    <row r="136" spans="1:38" s="319" customFormat="1" ht="12.75" customHeight="1">
      <c r="A136" s="313"/>
      <c r="B136" s="314"/>
      <c r="C136" s="315"/>
      <c r="D136" s="380"/>
      <c r="E136" s="380"/>
      <c r="F136" s="380"/>
      <c r="G136" s="380"/>
      <c r="H136" s="380"/>
      <c r="I136" s="380"/>
      <c r="J136" s="380"/>
      <c r="K136" s="380"/>
      <c r="L136" s="380"/>
      <c r="M136" s="380"/>
      <c r="N136" s="380"/>
      <c r="O136" s="380"/>
      <c r="P136" s="380"/>
      <c r="Q136" s="316"/>
      <c r="R136" s="317"/>
      <c r="S136" s="316"/>
      <c r="T136" s="316"/>
      <c r="U136" s="316"/>
      <c r="V136" s="316"/>
      <c r="W136" s="316"/>
      <c r="X136" s="316"/>
      <c r="Y136" s="316"/>
      <c r="Z136" s="316"/>
      <c r="AA136" s="316"/>
      <c r="AB136" s="316"/>
      <c r="AC136" s="316"/>
      <c r="AD136" s="316"/>
      <c r="AE136" s="316"/>
      <c r="AF136" s="318"/>
      <c r="AG136" s="318"/>
      <c r="AH136" s="318"/>
      <c r="AI136" s="318"/>
      <c r="AJ136" s="318"/>
      <c r="AK136" s="318"/>
      <c r="AL136" s="318"/>
    </row>
    <row r="137" spans="1:38" ht="14.25" customHeight="1">
      <c r="A137" s="155"/>
      <c r="B137" s="160"/>
      <c r="C137" s="160"/>
      <c r="D137" s="161"/>
      <c r="E137" s="155"/>
      <c r="F137" s="162"/>
      <c r="G137" s="155"/>
      <c r="H137" s="155"/>
      <c r="I137" s="155"/>
      <c r="J137" s="160"/>
      <c r="K137" s="163"/>
      <c r="L137" s="155"/>
      <c r="M137" s="155"/>
      <c r="N137" s="155"/>
      <c r="O137" s="164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>
      <c r="A138" s="94" t="s">
        <v>615</v>
      </c>
      <c r="B138" s="165"/>
      <c r="C138" s="165"/>
      <c r="D138" s="166"/>
      <c r="E138" s="139"/>
      <c r="F138" s="6"/>
      <c r="G138" s="6"/>
      <c r="H138" s="140"/>
      <c r="I138" s="167"/>
      <c r="J138" s="1"/>
      <c r="K138" s="6"/>
      <c r="L138" s="6"/>
      <c r="M138" s="6"/>
      <c r="N138" s="1"/>
      <c r="O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38.25" customHeight="1">
      <c r="A139" s="95" t="s">
        <v>16</v>
      </c>
      <c r="B139" s="96" t="s">
        <v>567</v>
      </c>
      <c r="C139" s="96"/>
      <c r="D139" s="97" t="s">
        <v>578</v>
      </c>
      <c r="E139" s="96" t="s">
        <v>579</v>
      </c>
      <c r="F139" s="96" t="s">
        <v>580</v>
      </c>
      <c r="G139" s="96" t="s">
        <v>581</v>
      </c>
      <c r="H139" s="96" t="s">
        <v>582</v>
      </c>
      <c r="I139" s="96" t="s">
        <v>583</v>
      </c>
      <c r="J139" s="95" t="s">
        <v>584</v>
      </c>
      <c r="K139" s="143" t="s">
        <v>602</v>
      </c>
      <c r="L139" s="144" t="s">
        <v>586</v>
      </c>
      <c r="M139" s="98" t="s">
        <v>587</v>
      </c>
      <c r="N139" s="96" t="s">
        <v>588</v>
      </c>
      <c r="O139" s="97" t="s">
        <v>589</v>
      </c>
      <c r="P139" s="96" t="s">
        <v>822</v>
      </c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s="252" customFormat="1" ht="14.25" customHeight="1">
      <c r="A140" s="277">
        <v>1</v>
      </c>
      <c r="B140" s="278">
        <v>44488</v>
      </c>
      <c r="C140" s="279"/>
      <c r="D140" s="280" t="s">
        <v>138</v>
      </c>
      <c r="E140" s="281" t="s">
        <v>592</v>
      </c>
      <c r="F140" s="282" t="s">
        <v>830</v>
      </c>
      <c r="G140" s="282">
        <v>198</v>
      </c>
      <c r="H140" s="281"/>
      <c r="I140" s="283" t="s">
        <v>827</v>
      </c>
      <c r="J140" s="284" t="s">
        <v>593</v>
      </c>
      <c r="K140" s="284"/>
      <c r="L140" s="285"/>
      <c r="M140" s="286"/>
      <c r="N140" s="284"/>
      <c r="O140" s="287"/>
      <c r="P140" s="284"/>
      <c r="Q140" s="251"/>
      <c r="R140" s="1" t="s">
        <v>591</v>
      </c>
      <c r="S140" s="251"/>
      <c r="T140" s="251"/>
      <c r="U140" s="251"/>
      <c r="V140" s="251"/>
      <c r="W140" s="251"/>
      <c r="X140" s="251"/>
      <c r="Y140" s="251"/>
      <c r="Z140" s="251"/>
      <c r="AA140" s="251"/>
      <c r="AB140" s="251"/>
      <c r="AC140" s="251"/>
      <c r="AD140" s="251"/>
      <c r="AE140" s="251"/>
      <c r="AF140" s="251"/>
      <c r="AG140" s="251"/>
      <c r="AH140" s="251"/>
      <c r="AI140" s="251"/>
      <c r="AJ140" s="251"/>
      <c r="AK140" s="251"/>
      <c r="AL140" s="251"/>
    </row>
    <row r="141" spans="1:38" s="252" customFormat="1" ht="14.25" customHeight="1">
      <c r="A141" s="277">
        <v>2</v>
      </c>
      <c r="B141" s="278">
        <v>44599</v>
      </c>
      <c r="C141" s="279"/>
      <c r="D141" s="280" t="s">
        <v>71</v>
      </c>
      <c r="E141" s="281" t="s">
        <v>592</v>
      </c>
      <c r="F141" s="282" t="s">
        <v>920</v>
      </c>
      <c r="G141" s="282">
        <v>183</v>
      </c>
      <c r="H141" s="281"/>
      <c r="I141" s="283" t="s">
        <v>921</v>
      </c>
      <c r="J141" s="284" t="s">
        <v>593</v>
      </c>
      <c r="K141" s="284"/>
      <c r="L141" s="285"/>
      <c r="M141" s="286"/>
      <c r="N141" s="284"/>
      <c r="O141" s="287"/>
      <c r="P141" s="284"/>
      <c r="Q141" s="251"/>
      <c r="R141" s="1" t="s">
        <v>591</v>
      </c>
      <c r="S141" s="251"/>
      <c r="T141" s="251"/>
      <c r="U141" s="251"/>
      <c r="V141" s="251"/>
      <c r="W141" s="251"/>
      <c r="X141" s="251"/>
      <c r="Y141" s="251"/>
      <c r="Z141" s="251"/>
      <c r="AA141" s="251"/>
      <c r="AB141" s="251"/>
      <c r="AC141" s="251"/>
      <c r="AD141" s="251"/>
      <c r="AE141" s="251"/>
      <c r="AF141" s="251"/>
      <c r="AG141" s="251"/>
      <c r="AH141" s="251"/>
      <c r="AI141" s="251"/>
      <c r="AJ141" s="251"/>
      <c r="AK141" s="251"/>
      <c r="AL141" s="251"/>
    </row>
    <row r="142" spans="1:38" ht="14.25" customHeight="1">
      <c r="A142" s="168"/>
      <c r="B142" s="145"/>
      <c r="C142" s="169"/>
      <c r="D142" s="104"/>
      <c r="E142" s="170"/>
      <c r="F142" s="170"/>
      <c r="G142" s="170"/>
      <c r="H142" s="170"/>
      <c r="I142" s="170"/>
      <c r="J142" s="170"/>
      <c r="K142" s="171"/>
      <c r="L142" s="172"/>
      <c r="M142" s="170"/>
      <c r="N142" s="173"/>
      <c r="O142" s="174"/>
      <c r="P142" s="174"/>
      <c r="R142" s="6"/>
      <c r="S142" s="41"/>
      <c r="T142" s="1"/>
      <c r="U142" s="1"/>
      <c r="V142" s="1"/>
      <c r="W142" s="1"/>
      <c r="X142" s="1"/>
      <c r="Y142" s="1"/>
      <c r="Z142" s="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</row>
    <row r="143" spans="1:38" ht="12.75" customHeight="1">
      <c r="A143" s="123" t="s">
        <v>595</v>
      </c>
      <c r="B143" s="123"/>
      <c r="C143" s="123"/>
      <c r="D143" s="123"/>
      <c r="E143" s="41"/>
      <c r="F143" s="131" t="s">
        <v>597</v>
      </c>
      <c r="G143" s="56"/>
      <c r="H143" s="56"/>
      <c r="I143" s="56"/>
      <c r="J143" s="6"/>
      <c r="K143" s="149"/>
      <c r="L143" s="150"/>
      <c r="M143" s="6"/>
      <c r="N143" s="113"/>
      <c r="O143" s="175"/>
      <c r="P143" s="1"/>
      <c r="Q143" s="1"/>
      <c r="R143" s="6"/>
      <c r="S143" s="1"/>
      <c r="T143" s="1"/>
      <c r="U143" s="1"/>
      <c r="V143" s="1"/>
      <c r="W143" s="1"/>
      <c r="X143" s="1"/>
      <c r="Y143" s="1"/>
    </row>
    <row r="144" spans="1:38" ht="12.75" customHeight="1">
      <c r="A144" s="130" t="s">
        <v>596</v>
      </c>
      <c r="B144" s="123"/>
      <c r="C144" s="123"/>
      <c r="D144" s="123"/>
      <c r="E144" s="6"/>
      <c r="F144" s="131" t="s">
        <v>599</v>
      </c>
      <c r="G144" s="6"/>
      <c r="H144" s="6" t="s">
        <v>818</v>
      </c>
      <c r="I144" s="6"/>
      <c r="J144" s="1"/>
      <c r="K144" s="6"/>
      <c r="L144" s="6"/>
      <c r="M144" s="6"/>
      <c r="N144" s="1"/>
      <c r="O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38" ht="12.75" customHeight="1">
      <c r="A145" s="130"/>
      <c r="B145" s="123"/>
      <c r="C145" s="123"/>
      <c r="D145" s="123"/>
      <c r="E145" s="6"/>
      <c r="F145" s="131"/>
      <c r="G145" s="6"/>
      <c r="H145" s="6"/>
      <c r="I145" s="6"/>
      <c r="J145" s="1"/>
      <c r="K145" s="6"/>
      <c r="L145" s="6"/>
      <c r="M145" s="6"/>
      <c r="N145" s="1"/>
      <c r="O145" s="1"/>
      <c r="Q145" s="1"/>
      <c r="R145" s="56"/>
      <c r="S145" s="1"/>
      <c r="T145" s="1"/>
      <c r="U145" s="1"/>
      <c r="V145" s="1"/>
      <c r="W145" s="1"/>
      <c r="X145" s="1"/>
      <c r="Y145" s="1"/>
      <c r="Z145" s="1"/>
    </row>
    <row r="146" spans="1:38" ht="12.75" customHeight="1">
      <c r="A146" s="1"/>
      <c r="B146" s="138" t="s">
        <v>616</v>
      </c>
      <c r="C146" s="138"/>
      <c r="D146" s="138"/>
      <c r="E146" s="138"/>
      <c r="F146" s="139"/>
      <c r="G146" s="6"/>
      <c r="H146" s="6"/>
      <c r="I146" s="140"/>
      <c r="J146" s="141"/>
      <c r="K146" s="142"/>
      <c r="L146" s="141"/>
      <c r="M146" s="6"/>
      <c r="N146" s="1"/>
      <c r="O146" s="1"/>
      <c r="Q146" s="1"/>
      <c r="R146" s="56"/>
      <c r="S146" s="1"/>
      <c r="T146" s="1"/>
      <c r="U146" s="1"/>
      <c r="V146" s="1"/>
      <c r="W146" s="1"/>
      <c r="X146" s="1"/>
      <c r="Y146" s="1"/>
      <c r="Z146" s="1"/>
    </row>
    <row r="147" spans="1:38" ht="38.25" customHeight="1">
      <c r="A147" s="95" t="s">
        <v>16</v>
      </c>
      <c r="B147" s="96" t="s">
        <v>567</v>
      </c>
      <c r="C147" s="96"/>
      <c r="D147" s="97" t="s">
        <v>578</v>
      </c>
      <c r="E147" s="96" t="s">
        <v>579</v>
      </c>
      <c r="F147" s="96" t="s">
        <v>580</v>
      </c>
      <c r="G147" s="96" t="s">
        <v>601</v>
      </c>
      <c r="H147" s="96" t="s">
        <v>582</v>
      </c>
      <c r="I147" s="96" t="s">
        <v>583</v>
      </c>
      <c r="J147" s="176" t="s">
        <v>584</v>
      </c>
      <c r="K147" s="143" t="s">
        <v>602</v>
      </c>
      <c r="L147" s="153" t="s">
        <v>610</v>
      </c>
      <c r="M147" s="96" t="s">
        <v>611</v>
      </c>
      <c r="N147" s="144" t="s">
        <v>586</v>
      </c>
      <c r="O147" s="98" t="s">
        <v>587</v>
      </c>
      <c r="P147" s="96" t="s">
        <v>588</v>
      </c>
      <c r="Q147" s="97" t="s">
        <v>589</v>
      </c>
      <c r="R147" s="56"/>
      <c r="S147" s="1"/>
      <c r="T147" s="1"/>
      <c r="U147" s="1"/>
      <c r="V147" s="1"/>
      <c r="W147" s="1"/>
      <c r="X147" s="1"/>
      <c r="Y147" s="1"/>
      <c r="Z147" s="1"/>
    </row>
    <row r="148" spans="1:38" ht="14.25" customHeight="1">
      <c r="A148" s="105"/>
      <c r="B148" s="106"/>
      <c r="C148" s="177"/>
      <c r="D148" s="107"/>
      <c r="E148" s="108"/>
      <c r="F148" s="178"/>
      <c r="G148" s="105"/>
      <c r="H148" s="108"/>
      <c r="I148" s="109"/>
      <c r="J148" s="179"/>
      <c r="K148" s="179"/>
      <c r="L148" s="180"/>
      <c r="M148" s="103"/>
      <c r="N148" s="180"/>
      <c r="O148" s="181"/>
      <c r="P148" s="182"/>
      <c r="Q148" s="183"/>
      <c r="R148" s="148"/>
      <c r="S148" s="117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38" ht="14.25" customHeight="1">
      <c r="A149" s="105"/>
      <c r="B149" s="106"/>
      <c r="C149" s="177"/>
      <c r="D149" s="107"/>
      <c r="E149" s="108"/>
      <c r="F149" s="178"/>
      <c r="G149" s="105"/>
      <c r="H149" s="108"/>
      <c r="I149" s="109"/>
      <c r="J149" s="179"/>
      <c r="K149" s="179"/>
      <c r="L149" s="180"/>
      <c r="M149" s="103"/>
      <c r="N149" s="180"/>
      <c r="O149" s="181"/>
      <c r="P149" s="182"/>
      <c r="Q149" s="183"/>
      <c r="R149" s="148"/>
      <c r="S149" s="117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38" ht="14.25" customHeight="1">
      <c r="A150" s="105"/>
      <c r="B150" s="106"/>
      <c r="C150" s="177"/>
      <c r="D150" s="107"/>
      <c r="E150" s="108"/>
      <c r="F150" s="178"/>
      <c r="G150" s="105"/>
      <c r="H150" s="108"/>
      <c r="I150" s="109"/>
      <c r="J150" s="179"/>
      <c r="K150" s="179"/>
      <c r="L150" s="180"/>
      <c r="M150" s="103"/>
      <c r="N150" s="180"/>
      <c r="O150" s="181"/>
      <c r="P150" s="182"/>
      <c r="Q150" s="183"/>
      <c r="R150" s="6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4.25" customHeight="1">
      <c r="A151" s="105"/>
      <c r="B151" s="106"/>
      <c r="C151" s="177"/>
      <c r="D151" s="107"/>
      <c r="E151" s="108"/>
      <c r="F151" s="179"/>
      <c r="G151" s="105"/>
      <c r="H151" s="108"/>
      <c r="I151" s="109"/>
      <c r="J151" s="179"/>
      <c r="K151" s="179"/>
      <c r="L151" s="180"/>
      <c r="M151" s="103"/>
      <c r="N151" s="180"/>
      <c r="O151" s="181"/>
      <c r="P151" s="182"/>
      <c r="Q151" s="183"/>
      <c r="R151" s="6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4.25" customHeight="1">
      <c r="A152" s="105"/>
      <c r="B152" s="106"/>
      <c r="C152" s="177"/>
      <c r="D152" s="107"/>
      <c r="E152" s="108"/>
      <c r="F152" s="179"/>
      <c r="G152" s="105"/>
      <c r="H152" s="108"/>
      <c r="I152" s="109"/>
      <c r="J152" s="179"/>
      <c r="K152" s="179"/>
      <c r="L152" s="180"/>
      <c r="M152" s="103"/>
      <c r="N152" s="180"/>
      <c r="O152" s="181"/>
      <c r="P152" s="182"/>
      <c r="Q152" s="183"/>
      <c r="R152" s="6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4.25" customHeight="1">
      <c r="A153" s="105"/>
      <c r="B153" s="106"/>
      <c r="C153" s="177"/>
      <c r="D153" s="107"/>
      <c r="E153" s="108"/>
      <c r="F153" s="178"/>
      <c r="G153" s="105"/>
      <c r="H153" s="108"/>
      <c r="I153" s="109"/>
      <c r="J153" s="179"/>
      <c r="K153" s="179"/>
      <c r="L153" s="180"/>
      <c r="M153" s="103"/>
      <c r="N153" s="180"/>
      <c r="O153" s="181"/>
      <c r="P153" s="182"/>
      <c r="Q153" s="183"/>
      <c r="R153" s="6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4.25" customHeight="1">
      <c r="A154" s="105"/>
      <c r="B154" s="106"/>
      <c r="C154" s="177"/>
      <c r="D154" s="107"/>
      <c r="E154" s="108"/>
      <c r="F154" s="178"/>
      <c r="G154" s="105"/>
      <c r="H154" s="108"/>
      <c r="I154" s="109"/>
      <c r="J154" s="179"/>
      <c r="K154" s="179"/>
      <c r="L154" s="179"/>
      <c r="M154" s="179"/>
      <c r="N154" s="180"/>
      <c r="O154" s="184"/>
      <c r="P154" s="182"/>
      <c r="Q154" s="183"/>
      <c r="R154" s="6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4.25" customHeight="1">
      <c r="A155" s="105"/>
      <c r="B155" s="106"/>
      <c r="C155" s="177"/>
      <c r="D155" s="107"/>
      <c r="E155" s="108"/>
      <c r="F155" s="179"/>
      <c r="G155" s="105"/>
      <c r="H155" s="108"/>
      <c r="I155" s="109"/>
      <c r="J155" s="179"/>
      <c r="K155" s="179"/>
      <c r="L155" s="180"/>
      <c r="M155" s="103"/>
      <c r="N155" s="180"/>
      <c r="O155" s="181"/>
      <c r="P155" s="182"/>
      <c r="Q155" s="183"/>
      <c r="R155" s="148"/>
      <c r="S155" s="117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4.25" customHeight="1">
      <c r="A156" s="105"/>
      <c r="B156" s="106"/>
      <c r="C156" s="177"/>
      <c r="D156" s="107"/>
      <c r="E156" s="108"/>
      <c r="F156" s="178"/>
      <c r="G156" s="105"/>
      <c r="H156" s="108"/>
      <c r="I156" s="109"/>
      <c r="J156" s="185"/>
      <c r="K156" s="185"/>
      <c r="L156" s="185"/>
      <c r="M156" s="185"/>
      <c r="N156" s="186"/>
      <c r="O156" s="181"/>
      <c r="P156" s="110"/>
      <c r="Q156" s="183"/>
      <c r="R156" s="148"/>
      <c r="S156" s="117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 customHeight="1">
      <c r="A157" s="130"/>
      <c r="B157" s="123"/>
      <c r="C157" s="123"/>
      <c r="D157" s="123"/>
      <c r="E157" s="6"/>
      <c r="F157" s="131"/>
      <c r="G157" s="6"/>
      <c r="H157" s="6"/>
      <c r="I157" s="6"/>
      <c r="J157" s="1"/>
      <c r="K157" s="6"/>
      <c r="L157" s="6"/>
      <c r="M157" s="6"/>
      <c r="N157" s="1"/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30"/>
      <c r="B158" s="123"/>
      <c r="C158" s="123"/>
      <c r="D158" s="123"/>
      <c r="E158" s="6"/>
      <c r="F158" s="131"/>
      <c r="G158" s="56"/>
      <c r="H158" s="41"/>
      <c r="I158" s="56"/>
      <c r="J158" s="6"/>
      <c r="K158" s="149"/>
      <c r="L158" s="150"/>
      <c r="M158" s="6"/>
      <c r="N158" s="113"/>
      <c r="O158" s="15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56"/>
      <c r="B159" s="112"/>
      <c r="C159" s="112"/>
      <c r="D159" s="41"/>
      <c r="E159" s="56"/>
      <c r="F159" s="56"/>
      <c r="G159" s="56"/>
      <c r="H159" s="41"/>
      <c r="I159" s="56"/>
      <c r="J159" s="6"/>
      <c r="K159" s="149"/>
      <c r="L159" s="150"/>
      <c r="M159" s="6"/>
      <c r="N159" s="113"/>
      <c r="O159" s="15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41"/>
      <c r="B160" s="187" t="s">
        <v>617</v>
      </c>
      <c r="C160" s="187"/>
      <c r="D160" s="187"/>
      <c r="E160" s="187"/>
      <c r="F160" s="6"/>
      <c r="G160" s="6"/>
      <c r="H160" s="141"/>
      <c r="I160" s="6"/>
      <c r="J160" s="141"/>
      <c r="K160" s="142"/>
      <c r="L160" s="6"/>
      <c r="M160" s="6"/>
      <c r="N160" s="1"/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38.25" customHeight="1">
      <c r="A161" s="95" t="s">
        <v>16</v>
      </c>
      <c r="B161" s="96" t="s">
        <v>567</v>
      </c>
      <c r="C161" s="96"/>
      <c r="D161" s="97" t="s">
        <v>578</v>
      </c>
      <c r="E161" s="96" t="s">
        <v>579</v>
      </c>
      <c r="F161" s="96" t="s">
        <v>580</v>
      </c>
      <c r="G161" s="96" t="s">
        <v>618</v>
      </c>
      <c r="H161" s="96" t="s">
        <v>619</v>
      </c>
      <c r="I161" s="96" t="s">
        <v>583</v>
      </c>
      <c r="J161" s="188" t="s">
        <v>584</v>
      </c>
      <c r="K161" s="96" t="s">
        <v>585</v>
      </c>
      <c r="L161" s="96" t="s">
        <v>620</v>
      </c>
      <c r="M161" s="96" t="s">
        <v>588</v>
      </c>
      <c r="N161" s="97" t="s">
        <v>589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9">
        <v>1</v>
      </c>
      <c r="B162" s="190">
        <v>41579</v>
      </c>
      <c r="C162" s="190"/>
      <c r="D162" s="191" t="s">
        <v>621</v>
      </c>
      <c r="E162" s="192" t="s">
        <v>622</v>
      </c>
      <c r="F162" s="193">
        <v>82</v>
      </c>
      <c r="G162" s="192" t="s">
        <v>623</v>
      </c>
      <c r="H162" s="192">
        <v>100</v>
      </c>
      <c r="I162" s="194">
        <v>100</v>
      </c>
      <c r="J162" s="195" t="s">
        <v>624</v>
      </c>
      <c r="K162" s="196">
        <f t="shared" ref="K162:K214" si="130">H162-F162</f>
        <v>18</v>
      </c>
      <c r="L162" s="197">
        <f t="shared" ref="L162:L214" si="131">K162/F162</f>
        <v>0.21951219512195122</v>
      </c>
      <c r="M162" s="192" t="s">
        <v>590</v>
      </c>
      <c r="N162" s="198">
        <v>42657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9">
        <v>2</v>
      </c>
      <c r="B163" s="190">
        <v>41794</v>
      </c>
      <c r="C163" s="190"/>
      <c r="D163" s="191" t="s">
        <v>625</v>
      </c>
      <c r="E163" s="192" t="s">
        <v>592</v>
      </c>
      <c r="F163" s="193">
        <v>257</v>
      </c>
      <c r="G163" s="192" t="s">
        <v>623</v>
      </c>
      <c r="H163" s="192">
        <v>300</v>
      </c>
      <c r="I163" s="194">
        <v>300</v>
      </c>
      <c r="J163" s="195" t="s">
        <v>624</v>
      </c>
      <c r="K163" s="196">
        <f t="shared" si="130"/>
        <v>43</v>
      </c>
      <c r="L163" s="197">
        <f t="shared" si="131"/>
        <v>0.16731517509727625</v>
      </c>
      <c r="M163" s="192" t="s">
        <v>590</v>
      </c>
      <c r="N163" s="198">
        <v>41822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9">
        <v>3</v>
      </c>
      <c r="B164" s="190">
        <v>41828</v>
      </c>
      <c r="C164" s="190"/>
      <c r="D164" s="191" t="s">
        <v>626</v>
      </c>
      <c r="E164" s="192" t="s">
        <v>592</v>
      </c>
      <c r="F164" s="193">
        <v>393</v>
      </c>
      <c r="G164" s="192" t="s">
        <v>623</v>
      </c>
      <c r="H164" s="192">
        <v>468</v>
      </c>
      <c r="I164" s="194">
        <v>468</v>
      </c>
      <c r="J164" s="195" t="s">
        <v>624</v>
      </c>
      <c r="K164" s="196">
        <f t="shared" si="130"/>
        <v>75</v>
      </c>
      <c r="L164" s="197">
        <f t="shared" si="131"/>
        <v>0.19083969465648856</v>
      </c>
      <c r="M164" s="192" t="s">
        <v>590</v>
      </c>
      <c r="N164" s="198">
        <v>41863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9">
        <v>4</v>
      </c>
      <c r="B165" s="190">
        <v>41857</v>
      </c>
      <c r="C165" s="190"/>
      <c r="D165" s="191" t="s">
        <v>627</v>
      </c>
      <c r="E165" s="192" t="s">
        <v>592</v>
      </c>
      <c r="F165" s="193">
        <v>205</v>
      </c>
      <c r="G165" s="192" t="s">
        <v>623</v>
      </c>
      <c r="H165" s="192">
        <v>275</v>
      </c>
      <c r="I165" s="194">
        <v>250</v>
      </c>
      <c r="J165" s="195" t="s">
        <v>624</v>
      </c>
      <c r="K165" s="196">
        <f t="shared" si="130"/>
        <v>70</v>
      </c>
      <c r="L165" s="197">
        <f t="shared" si="131"/>
        <v>0.34146341463414637</v>
      </c>
      <c r="M165" s="192" t="s">
        <v>590</v>
      </c>
      <c r="N165" s="198">
        <v>41962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9">
        <v>5</v>
      </c>
      <c r="B166" s="190">
        <v>41886</v>
      </c>
      <c r="C166" s="190"/>
      <c r="D166" s="191" t="s">
        <v>628</v>
      </c>
      <c r="E166" s="192" t="s">
        <v>592</v>
      </c>
      <c r="F166" s="193">
        <v>162</v>
      </c>
      <c r="G166" s="192" t="s">
        <v>623</v>
      </c>
      <c r="H166" s="192">
        <v>190</v>
      </c>
      <c r="I166" s="194">
        <v>190</v>
      </c>
      <c r="J166" s="195" t="s">
        <v>624</v>
      </c>
      <c r="K166" s="196">
        <f t="shared" si="130"/>
        <v>28</v>
      </c>
      <c r="L166" s="197">
        <f t="shared" si="131"/>
        <v>0.1728395061728395</v>
      </c>
      <c r="M166" s="192" t="s">
        <v>590</v>
      </c>
      <c r="N166" s="198">
        <v>42006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9">
        <v>6</v>
      </c>
      <c r="B167" s="190">
        <v>41886</v>
      </c>
      <c r="C167" s="190"/>
      <c r="D167" s="191" t="s">
        <v>629</v>
      </c>
      <c r="E167" s="192" t="s">
        <v>592</v>
      </c>
      <c r="F167" s="193">
        <v>75</v>
      </c>
      <c r="G167" s="192" t="s">
        <v>623</v>
      </c>
      <c r="H167" s="192">
        <v>91.5</v>
      </c>
      <c r="I167" s="194" t="s">
        <v>630</v>
      </c>
      <c r="J167" s="195" t="s">
        <v>631</v>
      </c>
      <c r="K167" s="196">
        <f t="shared" si="130"/>
        <v>16.5</v>
      </c>
      <c r="L167" s="197">
        <f t="shared" si="131"/>
        <v>0.22</v>
      </c>
      <c r="M167" s="192" t="s">
        <v>590</v>
      </c>
      <c r="N167" s="198">
        <v>41954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9">
        <v>7</v>
      </c>
      <c r="B168" s="190">
        <v>41913</v>
      </c>
      <c r="C168" s="190"/>
      <c r="D168" s="191" t="s">
        <v>632</v>
      </c>
      <c r="E168" s="192" t="s">
        <v>592</v>
      </c>
      <c r="F168" s="193">
        <v>850</v>
      </c>
      <c r="G168" s="192" t="s">
        <v>623</v>
      </c>
      <c r="H168" s="192">
        <v>982.5</v>
      </c>
      <c r="I168" s="194">
        <v>1050</v>
      </c>
      <c r="J168" s="195" t="s">
        <v>633</v>
      </c>
      <c r="K168" s="196">
        <f t="shared" si="130"/>
        <v>132.5</v>
      </c>
      <c r="L168" s="197">
        <f t="shared" si="131"/>
        <v>0.15588235294117647</v>
      </c>
      <c r="M168" s="192" t="s">
        <v>590</v>
      </c>
      <c r="N168" s="198">
        <v>42039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9">
        <v>8</v>
      </c>
      <c r="B169" s="190">
        <v>41913</v>
      </c>
      <c r="C169" s="190"/>
      <c r="D169" s="191" t="s">
        <v>634</v>
      </c>
      <c r="E169" s="192" t="s">
        <v>592</v>
      </c>
      <c r="F169" s="193">
        <v>475</v>
      </c>
      <c r="G169" s="192" t="s">
        <v>623</v>
      </c>
      <c r="H169" s="192">
        <v>515</v>
      </c>
      <c r="I169" s="194">
        <v>600</v>
      </c>
      <c r="J169" s="195" t="s">
        <v>635</v>
      </c>
      <c r="K169" s="196">
        <f t="shared" si="130"/>
        <v>40</v>
      </c>
      <c r="L169" s="197">
        <f t="shared" si="131"/>
        <v>8.4210526315789472E-2</v>
      </c>
      <c r="M169" s="192" t="s">
        <v>590</v>
      </c>
      <c r="N169" s="198">
        <v>41939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9">
        <v>9</v>
      </c>
      <c r="B170" s="190">
        <v>41913</v>
      </c>
      <c r="C170" s="190"/>
      <c r="D170" s="191" t="s">
        <v>636</v>
      </c>
      <c r="E170" s="192" t="s">
        <v>592</v>
      </c>
      <c r="F170" s="193">
        <v>86</v>
      </c>
      <c r="G170" s="192" t="s">
        <v>623</v>
      </c>
      <c r="H170" s="192">
        <v>99</v>
      </c>
      <c r="I170" s="194">
        <v>140</v>
      </c>
      <c r="J170" s="195" t="s">
        <v>637</v>
      </c>
      <c r="K170" s="196">
        <f t="shared" si="130"/>
        <v>13</v>
      </c>
      <c r="L170" s="197">
        <f t="shared" si="131"/>
        <v>0.15116279069767441</v>
      </c>
      <c r="M170" s="192" t="s">
        <v>590</v>
      </c>
      <c r="N170" s="198">
        <v>41939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9">
        <v>10</v>
      </c>
      <c r="B171" s="190">
        <v>41926</v>
      </c>
      <c r="C171" s="190"/>
      <c r="D171" s="191" t="s">
        <v>638</v>
      </c>
      <c r="E171" s="192" t="s">
        <v>592</v>
      </c>
      <c r="F171" s="193">
        <v>496.6</v>
      </c>
      <c r="G171" s="192" t="s">
        <v>623</v>
      </c>
      <c r="H171" s="192">
        <v>621</v>
      </c>
      <c r="I171" s="194">
        <v>580</v>
      </c>
      <c r="J171" s="195" t="s">
        <v>624</v>
      </c>
      <c r="K171" s="196">
        <f t="shared" si="130"/>
        <v>124.39999999999998</v>
      </c>
      <c r="L171" s="197">
        <f t="shared" si="131"/>
        <v>0.25050342327829234</v>
      </c>
      <c r="M171" s="192" t="s">
        <v>590</v>
      </c>
      <c r="N171" s="198">
        <v>42605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9">
        <v>11</v>
      </c>
      <c r="B172" s="190">
        <v>41926</v>
      </c>
      <c r="C172" s="190"/>
      <c r="D172" s="191" t="s">
        <v>639</v>
      </c>
      <c r="E172" s="192" t="s">
        <v>592</v>
      </c>
      <c r="F172" s="193">
        <v>2481.9</v>
      </c>
      <c r="G172" s="192" t="s">
        <v>623</v>
      </c>
      <c r="H172" s="192">
        <v>2840</v>
      </c>
      <c r="I172" s="194">
        <v>2870</v>
      </c>
      <c r="J172" s="195" t="s">
        <v>640</v>
      </c>
      <c r="K172" s="196">
        <f t="shared" si="130"/>
        <v>358.09999999999991</v>
      </c>
      <c r="L172" s="197">
        <f t="shared" si="131"/>
        <v>0.14428462065353154</v>
      </c>
      <c r="M172" s="192" t="s">
        <v>590</v>
      </c>
      <c r="N172" s="198">
        <v>42017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9">
        <v>12</v>
      </c>
      <c r="B173" s="190">
        <v>41928</v>
      </c>
      <c r="C173" s="190"/>
      <c r="D173" s="191" t="s">
        <v>641</v>
      </c>
      <c r="E173" s="192" t="s">
        <v>592</v>
      </c>
      <c r="F173" s="193">
        <v>84.5</v>
      </c>
      <c r="G173" s="192" t="s">
        <v>623</v>
      </c>
      <c r="H173" s="192">
        <v>93</v>
      </c>
      <c r="I173" s="194">
        <v>110</v>
      </c>
      <c r="J173" s="195" t="s">
        <v>642</v>
      </c>
      <c r="K173" s="196">
        <f t="shared" si="130"/>
        <v>8.5</v>
      </c>
      <c r="L173" s="197">
        <f t="shared" si="131"/>
        <v>0.10059171597633136</v>
      </c>
      <c r="M173" s="192" t="s">
        <v>590</v>
      </c>
      <c r="N173" s="198">
        <v>41939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9">
        <v>13</v>
      </c>
      <c r="B174" s="190">
        <v>41928</v>
      </c>
      <c r="C174" s="190"/>
      <c r="D174" s="191" t="s">
        <v>643</v>
      </c>
      <c r="E174" s="192" t="s">
        <v>592</v>
      </c>
      <c r="F174" s="193">
        <v>401</v>
      </c>
      <c r="G174" s="192" t="s">
        <v>623</v>
      </c>
      <c r="H174" s="192">
        <v>428</v>
      </c>
      <c r="I174" s="194">
        <v>450</v>
      </c>
      <c r="J174" s="195" t="s">
        <v>644</v>
      </c>
      <c r="K174" s="196">
        <f t="shared" si="130"/>
        <v>27</v>
      </c>
      <c r="L174" s="197">
        <f t="shared" si="131"/>
        <v>6.7331670822942641E-2</v>
      </c>
      <c r="M174" s="192" t="s">
        <v>590</v>
      </c>
      <c r="N174" s="198">
        <v>42020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9">
        <v>14</v>
      </c>
      <c r="B175" s="190">
        <v>41928</v>
      </c>
      <c r="C175" s="190"/>
      <c r="D175" s="191" t="s">
        <v>645</v>
      </c>
      <c r="E175" s="192" t="s">
        <v>592</v>
      </c>
      <c r="F175" s="193">
        <v>101</v>
      </c>
      <c r="G175" s="192" t="s">
        <v>623</v>
      </c>
      <c r="H175" s="192">
        <v>112</v>
      </c>
      <c r="I175" s="194">
        <v>120</v>
      </c>
      <c r="J175" s="195" t="s">
        <v>646</v>
      </c>
      <c r="K175" s="196">
        <f t="shared" si="130"/>
        <v>11</v>
      </c>
      <c r="L175" s="197">
        <f t="shared" si="131"/>
        <v>0.10891089108910891</v>
      </c>
      <c r="M175" s="192" t="s">
        <v>590</v>
      </c>
      <c r="N175" s="198">
        <v>41939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9">
        <v>15</v>
      </c>
      <c r="B176" s="190">
        <v>41954</v>
      </c>
      <c r="C176" s="190"/>
      <c r="D176" s="191" t="s">
        <v>647</v>
      </c>
      <c r="E176" s="192" t="s">
        <v>592</v>
      </c>
      <c r="F176" s="193">
        <v>59</v>
      </c>
      <c r="G176" s="192" t="s">
        <v>623</v>
      </c>
      <c r="H176" s="192">
        <v>76</v>
      </c>
      <c r="I176" s="194">
        <v>76</v>
      </c>
      <c r="J176" s="195" t="s">
        <v>624</v>
      </c>
      <c r="K176" s="196">
        <f t="shared" si="130"/>
        <v>17</v>
      </c>
      <c r="L176" s="197">
        <f t="shared" si="131"/>
        <v>0.28813559322033899</v>
      </c>
      <c r="M176" s="192" t="s">
        <v>590</v>
      </c>
      <c r="N176" s="198">
        <v>43032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16</v>
      </c>
      <c r="B177" s="190">
        <v>41954</v>
      </c>
      <c r="C177" s="190"/>
      <c r="D177" s="191" t="s">
        <v>636</v>
      </c>
      <c r="E177" s="192" t="s">
        <v>592</v>
      </c>
      <c r="F177" s="193">
        <v>99</v>
      </c>
      <c r="G177" s="192" t="s">
        <v>623</v>
      </c>
      <c r="H177" s="192">
        <v>120</v>
      </c>
      <c r="I177" s="194">
        <v>120</v>
      </c>
      <c r="J177" s="195" t="s">
        <v>604</v>
      </c>
      <c r="K177" s="196">
        <f t="shared" si="130"/>
        <v>21</v>
      </c>
      <c r="L177" s="197">
        <f t="shared" si="131"/>
        <v>0.21212121212121213</v>
      </c>
      <c r="M177" s="192" t="s">
        <v>590</v>
      </c>
      <c r="N177" s="198">
        <v>41960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9">
        <v>17</v>
      </c>
      <c r="B178" s="190">
        <v>41956</v>
      </c>
      <c r="C178" s="190"/>
      <c r="D178" s="191" t="s">
        <v>648</v>
      </c>
      <c r="E178" s="192" t="s">
        <v>592</v>
      </c>
      <c r="F178" s="193">
        <v>22</v>
      </c>
      <c r="G178" s="192" t="s">
        <v>623</v>
      </c>
      <c r="H178" s="192">
        <v>33.549999999999997</v>
      </c>
      <c r="I178" s="194">
        <v>32</v>
      </c>
      <c r="J178" s="195" t="s">
        <v>649</v>
      </c>
      <c r="K178" s="196">
        <f t="shared" si="130"/>
        <v>11.549999999999997</v>
      </c>
      <c r="L178" s="197">
        <f t="shared" si="131"/>
        <v>0.52499999999999991</v>
      </c>
      <c r="M178" s="192" t="s">
        <v>590</v>
      </c>
      <c r="N178" s="198">
        <v>42188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18</v>
      </c>
      <c r="B179" s="190">
        <v>41976</v>
      </c>
      <c r="C179" s="190"/>
      <c r="D179" s="191" t="s">
        <v>650</v>
      </c>
      <c r="E179" s="192" t="s">
        <v>592</v>
      </c>
      <c r="F179" s="193">
        <v>440</v>
      </c>
      <c r="G179" s="192" t="s">
        <v>623</v>
      </c>
      <c r="H179" s="192">
        <v>520</v>
      </c>
      <c r="I179" s="194">
        <v>520</v>
      </c>
      <c r="J179" s="195" t="s">
        <v>651</v>
      </c>
      <c r="K179" s="196">
        <f t="shared" si="130"/>
        <v>80</v>
      </c>
      <c r="L179" s="197">
        <f t="shared" si="131"/>
        <v>0.18181818181818182</v>
      </c>
      <c r="M179" s="192" t="s">
        <v>590</v>
      </c>
      <c r="N179" s="198">
        <v>42208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19</v>
      </c>
      <c r="B180" s="190">
        <v>41976</v>
      </c>
      <c r="C180" s="190"/>
      <c r="D180" s="191" t="s">
        <v>652</v>
      </c>
      <c r="E180" s="192" t="s">
        <v>592</v>
      </c>
      <c r="F180" s="193">
        <v>360</v>
      </c>
      <c r="G180" s="192" t="s">
        <v>623</v>
      </c>
      <c r="H180" s="192">
        <v>427</v>
      </c>
      <c r="I180" s="194">
        <v>425</v>
      </c>
      <c r="J180" s="195" t="s">
        <v>653</v>
      </c>
      <c r="K180" s="196">
        <f t="shared" si="130"/>
        <v>67</v>
      </c>
      <c r="L180" s="197">
        <f t="shared" si="131"/>
        <v>0.18611111111111112</v>
      </c>
      <c r="M180" s="192" t="s">
        <v>590</v>
      </c>
      <c r="N180" s="198">
        <v>42058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20</v>
      </c>
      <c r="B181" s="190">
        <v>42012</v>
      </c>
      <c r="C181" s="190"/>
      <c r="D181" s="191" t="s">
        <v>654</v>
      </c>
      <c r="E181" s="192" t="s">
        <v>592</v>
      </c>
      <c r="F181" s="193">
        <v>360</v>
      </c>
      <c r="G181" s="192" t="s">
        <v>623</v>
      </c>
      <c r="H181" s="192">
        <v>455</v>
      </c>
      <c r="I181" s="194">
        <v>420</v>
      </c>
      <c r="J181" s="195" t="s">
        <v>655</v>
      </c>
      <c r="K181" s="196">
        <f t="shared" si="130"/>
        <v>95</v>
      </c>
      <c r="L181" s="197">
        <f t="shared" si="131"/>
        <v>0.2638888888888889</v>
      </c>
      <c r="M181" s="192" t="s">
        <v>590</v>
      </c>
      <c r="N181" s="198">
        <v>42024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21</v>
      </c>
      <c r="B182" s="190">
        <v>42012</v>
      </c>
      <c r="C182" s="190"/>
      <c r="D182" s="191" t="s">
        <v>656</v>
      </c>
      <c r="E182" s="192" t="s">
        <v>592</v>
      </c>
      <c r="F182" s="193">
        <v>130</v>
      </c>
      <c r="G182" s="192"/>
      <c r="H182" s="192">
        <v>175.5</v>
      </c>
      <c r="I182" s="194">
        <v>165</v>
      </c>
      <c r="J182" s="195" t="s">
        <v>657</v>
      </c>
      <c r="K182" s="196">
        <f t="shared" si="130"/>
        <v>45.5</v>
      </c>
      <c r="L182" s="197">
        <f t="shared" si="131"/>
        <v>0.35</v>
      </c>
      <c r="M182" s="192" t="s">
        <v>590</v>
      </c>
      <c r="N182" s="198">
        <v>43088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22</v>
      </c>
      <c r="B183" s="190">
        <v>42040</v>
      </c>
      <c r="C183" s="190"/>
      <c r="D183" s="191" t="s">
        <v>382</v>
      </c>
      <c r="E183" s="192" t="s">
        <v>622</v>
      </c>
      <c r="F183" s="193">
        <v>98</v>
      </c>
      <c r="G183" s="192"/>
      <c r="H183" s="192">
        <v>120</v>
      </c>
      <c r="I183" s="194">
        <v>120</v>
      </c>
      <c r="J183" s="195" t="s">
        <v>624</v>
      </c>
      <c r="K183" s="196">
        <f t="shared" si="130"/>
        <v>22</v>
      </c>
      <c r="L183" s="197">
        <f t="shared" si="131"/>
        <v>0.22448979591836735</v>
      </c>
      <c r="M183" s="192" t="s">
        <v>590</v>
      </c>
      <c r="N183" s="198">
        <v>42753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9">
        <v>23</v>
      </c>
      <c r="B184" s="190">
        <v>42040</v>
      </c>
      <c r="C184" s="190"/>
      <c r="D184" s="191" t="s">
        <v>658</v>
      </c>
      <c r="E184" s="192" t="s">
        <v>622</v>
      </c>
      <c r="F184" s="193">
        <v>196</v>
      </c>
      <c r="G184" s="192"/>
      <c r="H184" s="192">
        <v>262</v>
      </c>
      <c r="I184" s="194">
        <v>255</v>
      </c>
      <c r="J184" s="195" t="s">
        <v>624</v>
      </c>
      <c r="K184" s="196">
        <f t="shared" si="130"/>
        <v>66</v>
      </c>
      <c r="L184" s="197">
        <f t="shared" si="131"/>
        <v>0.33673469387755101</v>
      </c>
      <c r="M184" s="192" t="s">
        <v>590</v>
      </c>
      <c r="N184" s="198">
        <v>42599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9">
        <v>24</v>
      </c>
      <c r="B185" s="200">
        <v>42067</v>
      </c>
      <c r="C185" s="200"/>
      <c r="D185" s="201" t="s">
        <v>381</v>
      </c>
      <c r="E185" s="202" t="s">
        <v>622</v>
      </c>
      <c r="F185" s="203">
        <v>235</v>
      </c>
      <c r="G185" s="203"/>
      <c r="H185" s="204">
        <v>77</v>
      </c>
      <c r="I185" s="204" t="s">
        <v>659</v>
      </c>
      <c r="J185" s="205" t="s">
        <v>660</v>
      </c>
      <c r="K185" s="206">
        <f t="shared" si="130"/>
        <v>-158</v>
      </c>
      <c r="L185" s="207">
        <f t="shared" si="131"/>
        <v>-0.67234042553191486</v>
      </c>
      <c r="M185" s="203" t="s">
        <v>603</v>
      </c>
      <c r="N185" s="200">
        <v>43522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9">
        <v>25</v>
      </c>
      <c r="B186" s="190">
        <v>42067</v>
      </c>
      <c r="C186" s="190"/>
      <c r="D186" s="191" t="s">
        <v>661</v>
      </c>
      <c r="E186" s="192" t="s">
        <v>622</v>
      </c>
      <c r="F186" s="193">
        <v>185</v>
      </c>
      <c r="G186" s="192"/>
      <c r="H186" s="192">
        <v>224</v>
      </c>
      <c r="I186" s="194" t="s">
        <v>662</v>
      </c>
      <c r="J186" s="195" t="s">
        <v>624</v>
      </c>
      <c r="K186" s="196">
        <f t="shared" si="130"/>
        <v>39</v>
      </c>
      <c r="L186" s="197">
        <f t="shared" si="131"/>
        <v>0.21081081081081082</v>
      </c>
      <c r="M186" s="192" t="s">
        <v>590</v>
      </c>
      <c r="N186" s="198">
        <v>42647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9">
        <v>26</v>
      </c>
      <c r="B187" s="200">
        <v>42090</v>
      </c>
      <c r="C187" s="200"/>
      <c r="D187" s="208" t="s">
        <v>663</v>
      </c>
      <c r="E187" s="203" t="s">
        <v>622</v>
      </c>
      <c r="F187" s="203">
        <v>49.5</v>
      </c>
      <c r="G187" s="204"/>
      <c r="H187" s="204">
        <v>15.85</v>
      </c>
      <c r="I187" s="204">
        <v>67</v>
      </c>
      <c r="J187" s="205" t="s">
        <v>664</v>
      </c>
      <c r="K187" s="204">
        <f t="shared" si="130"/>
        <v>-33.65</v>
      </c>
      <c r="L187" s="209">
        <f t="shared" si="131"/>
        <v>-0.67979797979797973</v>
      </c>
      <c r="M187" s="203" t="s">
        <v>603</v>
      </c>
      <c r="N187" s="210">
        <v>43627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27</v>
      </c>
      <c r="B188" s="190">
        <v>42093</v>
      </c>
      <c r="C188" s="190"/>
      <c r="D188" s="191" t="s">
        <v>665</v>
      </c>
      <c r="E188" s="192" t="s">
        <v>622</v>
      </c>
      <c r="F188" s="193">
        <v>183.5</v>
      </c>
      <c r="G188" s="192"/>
      <c r="H188" s="192">
        <v>219</v>
      </c>
      <c r="I188" s="194">
        <v>218</v>
      </c>
      <c r="J188" s="195" t="s">
        <v>666</v>
      </c>
      <c r="K188" s="196">
        <f t="shared" si="130"/>
        <v>35.5</v>
      </c>
      <c r="L188" s="197">
        <f t="shared" si="131"/>
        <v>0.19346049046321526</v>
      </c>
      <c r="M188" s="192" t="s">
        <v>590</v>
      </c>
      <c r="N188" s="198">
        <v>42103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28</v>
      </c>
      <c r="B189" s="190">
        <v>42114</v>
      </c>
      <c r="C189" s="190"/>
      <c r="D189" s="191" t="s">
        <v>667</v>
      </c>
      <c r="E189" s="192" t="s">
        <v>622</v>
      </c>
      <c r="F189" s="193">
        <f>(227+237)/2</f>
        <v>232</v>
      </c>
      <c r="G189" s="192"/>
      <c r="H189" s="192">
        <v>298</v>
      </c>
      <c r="I189" s="194">
        <v>298</v>
      </c>
      <c r="J189" s="195" t="s">
        <v>624</v>
      </c>
      <c r="K189" s="196">
        <f t="shared" si="130"/>
        <v>66</v>
      </c>
      <c r="L189" s="197">
        <f t="shared" si="131"/>
        <v>0.28448275862068967</v>
      </c>
      <c r="M189" s="192" t="s">
        <v>590</v>
      </c>
      <c r="N189" s="198">
        <v>42823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29</v>
      </c>
      <c r="B190" s="190">
        <v>42128</v>
      </c>
      <c r="C190" s="190"/>
      <c r="D190" s="191" t="s">
        <v>668</v>
      </c>
      <c r="E190" s="192" t="s">
        <v>592</v>
      </c>
      <c r="F190" s="193">
        <v>385</v>
      </c>
      <c r="G190" s="192"/>
      <c r="H190" s="192">
        <f>212.5+331</f>
        <v>543.5</v>
      </c>
      <c r="I190" s="194">
        <v>510</v>
      </c>
      <c r="J190" s="195" t="s">
        <v>669</v>
      </c>
      <c r="K190" s="196">
        <f t="shared" si="130"/>
        <v>158.5</v>
      </c>
      <c r="L190" s="197">
        <f t="shared" si="131"/>
        <v>0.41168831168831171</v>
      </c>
      <c r="M190" s="192" t="s">
        <v>590</v>
      </c>
      <c r="N190" s="198">
        <v>42235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30</v>
      </c>
      <c r="B191" s="190">
        <v>42128</v>
      </c>
      <c r="C191" s="190"/>
      <c r="D191" s="191" t="s">
        <v>670</v>
      </c>
      <c r="E191" s="192" t="s">
        <v>592</v>
      </c>
      <c r="F191" s="193">
        <v>115.5</v>
      </c>
      <c r="G191" s="192"/>
      <c r="H191" s="192">
        <v>146</v>
      </c>
      <c r="I191" s="194">
        <v>142</v>
      </c>
      <c r="J191" s="195" t="s">
        <v>671</v>
      </c>
      <c r="K191" s="196">
        <f t="shared" si="130"/>
        <v>30.5</v>
      </c>
      <c r="L191" s="197">
        <f t="shared" si="131"/>
        <v>0.26406926406926406</v>
      </c>
      <c r="M191" s="192" t="s">
        <v>590</v>
      </c>
      <c r="N191" s="198">
        <v>42202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31</v>
      </c>
      <c r="B192" s="190">
        <v>42151</v>
      </c>
      <c r="C192" s="190"/>
      <c r="D192" s="191" t="s">
        <v>672</v>
      </c>
      <c r="E192" s="192" t="s">
        <v>592</v>
      </c>
      <c r="F192" s="193">
        <v>237.5</v>
      </c>
      <c r="G192" s="192"/>
      <c r="H192" s="192">
        <v>279.5</v>
      </c>
      <c r="I192" s="194">
        <v>278</v>
      </c>
      <c r="J192" s="195" t="s">
        <v>624</v>
      </c>
      <c r="K192" s="196">
        <f t="shared" si="130"/>
        <v>42</v>
      </c>
      <c r="L192" s="197">
        <f t="shared" si="131"/>
        <v>0.17684210526315788</v>
      </c>
      <c r="M192" s="192" t="s">
        <v>590</v>
      </c>
      <c r="N192" s="198">
        <v>42222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32</v>
      </c>
      <c r="B193" s="190">
        <v>42174</v>
      </c>
      <c r="C193" s="190"/>
      <c r="D193" s="191" t="s">
        <v>643</v>
      </c>
      <c r="E193" s="192" t="s">
        <v>622</v>
      </c>
      <c r="F193" s="193">
        <v>340</v>
      </c>
      <c r="G193" s="192"/>
      <c r="H193" s="192">
        <v>448</v>
      </c>
      <c r="I193" s="194">
        <v>448</v>
      </c>
      <c r="J193" s="195" t="s">
        <v>624</v>
      </c>
      <c r="K193" s="196">
        <f t="shared" si="130"/>
        <v>108</v>
      </c>
      <c r="L193" s="197">
        <f t="shared" si="131"/>
        <v>0.31764705882352939</v>
      </c>
      <c r="M193" s="192" t="s">
        <v>590</v>
      </c>
      <c r="N193" s="198">
        <v>43018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33</v>
      </c>
      <c r="B194" s="190">
        <v>42191</v>
      </c>
      <c r="C194" s="190"/>
      <c r="D194" s="191" t="s">
        <v>673</v>
      </c>
      <c r="E194" s="192" t="s">
        <v>622</v>
      </c>
      <c r="F194" s="193">
        <v>390</v>
      </c>
      <c r="G194" s="192"/>
      <c r="H194" s="192">
        <v>460</v>
      </c>
      <c r="I194" s="194">
        <v>460</v>
      </c>
      <c r="J194" s="195" t="s">
        <v>624</v>
      </c>
      <c r="K194" s="196">
        <f t="shared" si="130"/>
        <v>70</v>
      </c>
      <c r="L194" s="197">
        <f t="shared" si="131"/>
        <v>0.17948717948717949</v>
      </c>
      <c r="M194" s="192" t="s">
        <v>590</v>
      </c>
      <c r="N194" s="198">
        <v>42478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9">
        <v>34</v>
      </c>
      <c r="B195" s="200">
        <v>42195</v>
      </c>
      <c r="C195" s="200"/>
      <c r="D195" s="201" t="s">
        <v>674</v>
      </c>
      <c r="E195" s="202" t="s">
        <v>622</v>
      </c>
      <c r="F195" s="203">
        <v>122.5</v>
      </c>
      <c r="G195" s="203"/>
      <c r="H195" s="204">
        <v>61</v>
      </c>
      <c r="I195" s="204">
        <v>172</v>
      </c>
      <c r="J195" s="205" t="s">
        <v>675</v>
      </c>
      <c r="K195" s="206">
        <f t="shared" si="130"/>
        <v>-61.5</v>
      </c>
      <c r="L195" s="207">
        <f t="shared" si="131"/>
        <v>-0.50204081632653064</v>
      </c>
      <c r="M195" s="203" t="s">
        <v>603</v>
      </c>
      <c r="N195" s="200">
        <v>43333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35</v>
      </c>
      <c r="B196" s="190">
        <v>42219</v>
      </c>
      <c r="C196" s="190"/>
      <c r="D196" s="191" t="s">
        <v>676</v>
      </c>
      <c r="E196" s="192" t="s">
        <v>622</v>
      </c>
      <c r="F196" s="193">
        <v>297.5</v>
      </c>
      <c r="G196" s="192"/>
      <c r="H196" s="192">
        <v>350</v>
      </c>
      <c r="I196" s="194">
        <v>360</v>
      </c>
      <c r="J196" s="195" t="s">
        <v>677</v>
      </c>
      <c r="K196" s="196">
        <f t="shared" si="130"/>
        <v>52.5</v>
      </c>
      <c r="L196" s="197">
        <f t="shared" si="131"/>
        <v>0.17647058823529413</v>
      </c>
      <c r="M196" s="192" t="s">
        <v>590</v>
      </c>
      <c r="N196" s="198">
        <v>42232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36</v>
      </c>
      <c r="B197" s="190">
        <v>42219</v>
      </c>
      <c r="C197" s="190"/>
      <c r="D197" s="191" t="s">
        <v>678</v>
      </c>
      <c r="E197" s="192" t="s">
        <v>622</v>
      </c>
      <c r="F197" s="193">
        <v>115.5</v>
      </c>
      <c r="G197" s="192"/>
      <c r="H197" s="192">
        <v>149</v>
      </c>
      <c r="I197" s="194">
        <v>140</v>
      </c>
      <c r="J197" s="195" t="s">
        <v>679</v>
      </c>
      <c r="K197" s="196">
        <f t="shared" si="130"/>
        <v>33.5</v>
      </c>
      <c r="L197" s="197">
        <f t="shared" si="131"/>
        <v>0.29004329004329005</v>
      </c>
      <c r="M197" s="192" t="s">
        <v>590</v>
      </c>
      <c r="N197" s="198">
        <v>42740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37</v>
      </c>
      <c r="B198" s="190">
        <v>42251</v>
      </c>
      <c r="C198" s="190"/>
      <c r="D198" s="191" t="s">
        <v>672</v>
      </c>
      <c r="E198" s="192" t="s">
        <v>622</v>
      </c>
      <c r="F198" s="193">
        <v>226</v>
      </c>
      <c r="G198" s="192"/>
      <c r="H198" s="192">
        <v>292</v>
      </c>
      <c r="I198" s="194">
        <v>292</v>
      </c>
      <c r="J198" s="195" t="s">
        <v>680</v>
      </c>
      <c r="K198" s="196">
        <f t="shared" si="130"/>
        <v>66</v>
      </c>
      <c r="L198" s="197">
        <f t="shared" si="131"/>
        <v>0.29203539823008851</v>
      </c>
      <c r="M198" s="192" t="s">
        <v>590</v>
      </c>
      <c r="N198" s="198">
        <v>42286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38</v>
      </c>
      <c r="B199" s="190">
        <v>42254</v>
      </c>
      <c r="C199" s="190"/>
      <c r="D199" s="191" t="s">
        <v>667</v>
      </c>
      <c r="E199" s="192" t="s">
        <v>622</v>
      </c>
      <c r="F199" s="193">
        <v>232.5</v>
      </c>
      <c r="G199" s="192"/>
      <c r="H199" s="192">
        <v>312.5</v>
      </c>
      <c r="I199" s="194">
        <v>310</v>
      </c>
      <c r="J199" s="195" t="s">
        <v>624</v>
      </c>
      <c r="K199" s="196">
        <f t="shared" si="130"/>
        <v>80</v>
      </c>
      <c r="L199" s="197">
        <f t="shared" si="131"/>
        <v>0.34408602150537637</v>
      </c>
      <c r="M199" s="192" t="s">
        <v>590</v>
      </c>
      <c r="N199" s="198">
        <v>42823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39</v>
      </c>
      <c r="B200" s="190">
        <v>42268</v>
      </c>
      <c r="C200" s="190"/>
      <c r="D200" s="191" t="s">
        <v>681</v>
      </c>
      <c r="E200" s="192" t="s">
        <v>622</v>
      </c>
      <c r="F200" s="193">
        <v>196.5</v>
      </c>
      <c r="G200" s="192"/>
      <c r="H200" s="192">
        <v>238</v>
      </c>
      <c r="I200" s="194">
        <v>238</v>
      </c>
      <c r="J200" s="195" t="s">
        <v>680</v>
      </c>
      <c r="K200" s="196">
        <f t="shared" si="130"/>
        <v>41.5</v>
      </c>
      <c r="L200" s="197">
        <f t="shared" si="131"/>
        <v>0.21119592875318066</v>
      </c>
      <c r="M200" s="192" t="s">
        <v>590</v>
      </c>
      <c r="N200" s="198">
        <v>42291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40</v>
      </c>
      <c r="B201" s="190">
        <v>42271</v>
      </c>
      <c r="C201" s="190"/>
      <c r="D201" s="191" t="s">
        <v>621</v>
      </c>
      <c r="E201" s="192" t="s">
        <v>622</v>
      </c>
      <c r="F201" s="193">
        <v>65</v>
      </c>
      <c r="G201" s="192"/>
      <c r="H201" s="192">
        <v>82</v>
      </c>
      <c r="I201" s="194">
        <v>82</v>
      </c>
      <c r="J201" s="195" t="s">
        <v>680</v>
      </c>
      <c r="K201" s="196">
        <f t="shared" si="130"/>
        <v>17</v>
      </c>
      <c r="L201" s="197">
        <f t="shared" si="131"/>
        <v>0.26153846153846155</v>
      </c>
      <c r="M201" s="192" t="s">
        <v>590</v>
      </c>
      <c r="N201" s="198">
        <v>42578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41</v>
      </c>
      <c r="B202" s="190">
        <v>42291</v>
      </c>
      <c r="C202" s="190"/>
      <c r="D202" s="191" t="s">
        <v>682</v>
      </c>
      <c r="E202" s="192" t="s">
        <v>622</v>
      </c>
      <c r="F202" s="193">
        <v>144</v>
      </c>
      <c r="G202" s="192"/>
      <c r="H202" s="192">
        <v>182.5</v>
      </c>
      <c r="I202" s="194">
        <v>181</v>
      </c>
      <c r="J202" s="195" t="s">
        <v>680</v>
      </c>
      <c r="K202" s="196">
        <f t="shared" si="130"/>
        <v>38.5</v>
      </c>
      <c r="L202" s="197">
        <f t="shared" si="131"/>
        <v>0.2673611111111111</v>
      </c>
      <c r="M202" s="192" t="s">
        <v>590</v>
      </c>
      <c r="N202" s="198">
        <v>42817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42</v>
      </c>
      <c r="B203" s="190">
        <v>42291</v>
      </c>
      <c r="C203" s="190"/>
      <c r="D203" s="191" t="s">
        <v>683</v>
      </c>
      <c r="E203" s="192" t="s">
        <v>622</v>
      </c>
      <c r="F203" s="193">
        <v>264</v>
      </c>
      <c r="G203" s="192"/>
      <c r="H203" s="192">
        <v>311</v>
      </c>
      <c r="I203" s="194">
        <v>311</v>
      </c>
      <c r="J203" s="195" t="s">
        <v>680</v>
      </c>
      <c r="K203" s="196">
        <f t="shared" si="130"/>
        <v>47</v>
      </c>
      <c r="L203" s="197">
        <f t="shared" si="131"/>
        <v>0.17803030303030304</v>
      </c>
      <c r="M203" s="192" t="s">
        <v>590</v>
      </c>
      <c r="N203" s="198">
        <v>42604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43</v>
      </c>
      <c r="B204" s="190">
        <v>42318</v>
      </c>
      <c r="C204" s="190"/>
      <c r="D204" s="191" t="s">
        <v>684</v>
      </c>
      <c r="E204" s="192" t="s">
        <v>592</v>
      </c>
      <c r="F204" s="193">
        <v>549.5</v>
      </c>
      <c r="G204" s="192"/>
      <c r="H204" s="192">
        <v>630</v>
      </c>
      <c r="I204" s="194">
        <v>630</v>
      </c>
      <c r="J204" s="195" t="s">
        <v>680</v>
      </c>
      <c r="K204" s="196">
        <f t="shared" si="130"/>
        <v>80.5</v>
      </c>
      <c r="L204" s="197">
        <f t="shared" si="131"/>
        <v>0.1464968152866242</v>
      </c>
      <c r="M204" s="192" t="s">
        <v>590</v>
      </c>
      <c r="N204" s="198">
        <v>42419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44</v>
      </c>
      <c r="B205" s="190">
        <v>42342</v>
      </c>
      <c r="C205" s="190"/>
      <c r="D205" s="191" t="s">
        <v>685</v>
      </c>
      <c r="E205" s="192" t="s">
        <v>622</v>
      </c>
      <c r="F205" s="193">
        <v>1027.5</v>
      </c>
      <c r="G205" s="192"/>
      <c r="H205" s="192">
        <v>1315</v>
      </c>
      <c r="I205" s="194">
        <v>1250</v>
      </c>
      <c r="J205" s="195" t="s">
        <v>680</v>
      </c>
      <c r="K205" s="196">
        <f t="shared" si="130"/>
        <v>287.5</v>
      </c>
      <c r="L205" s="197">
        <f t="shared" si="131"/>
        <v>0.27980535279805352</v>
      </c>
      <c r="M205" s="192" t="s">
        <v>590</v>
      </c>
      <c r="N205" s="198">
        <v>43244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45</v>
      </c>
      <c r="B206" s="190">
        <v>42367</v>
      </c>
      <c r="C206" s="190"/>
      <c r="D206" s="191" t="s">
        <v>686</v>
      </c>
      <c r="E206" s="192" t="s">
        <v>622</v>
      </c>
      <c r="F206" s="193">
        <v>465</v>
      </c>
      <c r="G206" s="192"/>
      <c r="H206" s="192">
        <v>540</v>
      </c>
      <c r="I206" s="194">
        <v>540</v>
      </c>
      <c r="J206" s="195" t="s">
        <v>680</v>
      </c>
      <c r="K206" s="196">
        <f t="shared" si="130"/>
        <v>75</v>
      </c>
      <c r="L206" s="197">
        <f t="shared" si="131"/>
        <v>0.16129032258064516</v>
      </c>
      <c r="M206" s="192" t="s">
        <v>590</v>
      </c>
      <c r="N206" s="198">
        <v>42530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46</v>
      </c>
      <c r="B207" s="190">
        <v>42380</v>
      </c>
      <c r="C207" s="190"/>
      <c r="D207" s="191" t="s">
        <v>382</v>
      </c>
      <c r="E207" s="192" t="s">
        <v>592</v>
      </c>
      <c r="F207" s="193">
        <v>81</v>
      </c>
      <c r="G207" s="192"/>
      <c r="H207" s="192">
        <v>110</v>
      </c>
      <c r="I207" s="194">
        <v>110</v>
      </c>
      <c r="J207" s="195" t="s">
        <v>680</v>
      </c>
      <c r="K207" s="196">
        <f t="shared" si="130"/>
        <v>29</v>
      </c>
      <c r="L207" s="197">
        <f t="shared" si="131"/>
        <v>0.35802469135802467</v>
      </c>
      <c r="M207" s="192" t="s">
        <v>590</v>
      </c>
      <c r="N207" s="198">
        <v>42745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47</v>
      </c>
      <c r="B208" s="190">
        <v>42382</v>
      </c>
      <c r="C208" s="190"/>
      <c r="D208" s="191" t="s">
        <v>687</v>
      </c>
      <c r="E208" s="192" t="s">
        <v>592</v>
      </c>
      <c r="F208" s="193">
        <v>417.5</v>
      </c>
      <c r="G208" s="192"/>
      <c r="H208" s="192">
        <v>547</v>
      </c>
      <c r="I208" s="194">
        <v>535</v>
      </c>
      <c r="J208" s="195" t="s">
        <v>680</v>
      </c>
      <c r="K208" s="196">
        <f t="shared" si="130"/>
        <v>129.5</v>
      </c>
      <c r="L208" s="197">
        <f t="shared" si="131"/>
        <v>0.31017964071856285</v>
      </c>
      <c r="M208" s="192" t="s">
        <v>590</v>
      </c>
      <c r="N208" s="198">
        <v>42578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48</v>
      </c>
      <c r="B209" s="190">
        <v>42408</v>
      </c>
      <c r="C209" s="190"/>
      <c r="D209" s="191" t="s">
        <v>688</v>
      </c>
      <c r="E209" s="192" t="s">
        <v>622</v>
      </c>
      <c r="F209" s="193">
        <v>650</v>
      </c>
      <c r="G209" s="192"/>
      <c r="H209" s="192">
        <v>800</v>
      </c>
      <c r="I209" s="194">
        <v>800</v>
      </c>
      <c r="J209" s="195" t="s">
        <v>680</v>
      </c>
      <c r="K209" s="196">
        <f t="shared" si="130"/>
        <v>150</v>
      </c>
      <c r="L209" s="197">
        <f t="shared" si="131"/>
        <v>0.23076923076923078</v>
      </c>
      <c r="M209" s="192" t="s">
        <v>590</v>
      </c>
      <c r="N209" s="198">
        <v>43154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49</v>
      </c>
      <c r="B210" s="190">
        <v>42433</v>
      </c>
      <c r="C210" s="190"/>
      <c r="D210" s="191" t="s">
        <v>211</v>
      </c>
      <c r="E210" s="192" t="s">
        <v>622</v>
      </c>
      <c r="F210" s="193">
        <v>437.5</v>
      </c>
      <c r="G210" s="192"/>
      <c r="H210" s="192">
        <v>504.5</v>
      </c>
      <c r="I210" s="194">
        <v>522</v>
      </c>
      <c r="J210" s="195" t="s">
        <v>689</v>
      </c>
      <c r="K210" s="196">
        <f t="shared" si="130"/>
        <v>67</v>
      </c>
      <c r="L210" s="197">
        <f t="shared" si="131"/>
        <v>0.15314285714285714</v>
      </c>
      <c r="M210" s="192" t="s">
        <v>590</v>
      </c>
      <c r="N210" s="198">
        <v>42480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50</v>
      </c>
      <c r="B211" s="190">
        <v>42438</v>
      </c>
      <c r="C211" s="190"/>
      <c r="D211" s="191" t="s">
        <v>690</v>
      </c>
      <c r="E211" s="192" t="s">
        <v>622</v>
      </c>
      <c r="F211" s="193">
        <v>189.5</v>
      </c>
      <c r="G211" s="192"/>
      <c r="H211" s="192">
        <v>218</v>
      </c>
      <c r="I211" s="194">
        <v>218</v>
      </c>
      <c r="J211" s="195" t="s">
        <v>680</v>
      </c>
      <c r="K211" s="196">
        <f t="shared" si="130"/>
        <v>28.5</v>
      </c>
      <c r="L211" s="197">
        <f t="shared" si="131"/>
        <v>0.15039577836411611</v>
      </c>
      <c r="M211" s="192" t="s">
        <v>590</v>
      </c>
      <c r="N211" s="198">
        <v>43034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9">
        <v>51</v>
      </c>
      <c r="B212" s="200">
        <v>42471</v>
      </c>
      <c r="C212" s="200"/>
      <c r="D212" s="208" t="s">
        <v>691</v>
      </c>
      <c r="E212" s="203" t="s">
        <v>622</v>
      </c>
      <c r="F212" s="203">
        <v>36.5</v>
      </c>
      <c r="G212" s="204"/>
      <c r="H212" s="204">
        <v>15.85</v>
      </c>
      <c r="I212" s="204">
        <v>60</v>
      </c>
      <c r="J212" s="205" t="s">
        <v>692</v>
      </c>
      <c r="K212" s="206">
        <f t="shared" si="130"/>
        <v>-20.65</v>
      </c>
      <c r="L212" s="207">
        <f t="shared" si="131"/>
        <v>-0.5657534246575342</v>
      </c>
      <c r="M212" s="203" t="s">
        <v>603</v>
      </c>
      <c r="N212" s="211">
        <v>43627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52</v>
      </c>
      <c r="B213" s="190">
        <v>42472</v>
      </c>
      <c r="C213" s="190"/>
      <c r="D213" s="191" t="s">
        <v>693</v>
      </c>
      <c r="E213" s="192" t="s">
        <v>622</v>
      </c>
      <c r="F213" s="193">
        <v>93</v>
      </c>
      <c r="G213" s="192"/>
      <c r="H213" s="192">
        <v>149</v>
      </c>
      <c r="I213" s="194">
        <v>140</v>
      </c>
      <c r="J213" s="195" t="s">
        <v>694</v>
      </c>
      <c r="K213" s="196">
        <f t="shared" si="130"/>
        <v>56</v>
      </c>
      <c r="L213" s="197">
        <f t="shared" si="131"/>
        <v>0.60215053763440862</v>
      </c>
      <c r="M213" s="192" t="s">
        <v>590</v>
      </c>
      <c r="N213" s="198">
        <v>42740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53</v>
      </c>
      <c r="B214" s="190">
        <v>42472</v>
      </c>
      <c r="C214" s="190"/>
      <c r="D214" s="191" t="s">
        <v>695</v>
      </c>
      <c r="E214" s="192" t="s">
        <v>622</v>
      </c>
      <c r="F214" s="193">
        <v>130</v>
      </c>
      <c r="G214" s="192"/>
      <c r="H214" s="192">
        <v>150</v>
      </c>
      <c r="I214" s="194" t="s">
        <v>696</v>
      </c>
      <c r="J214" s="195" t="s">
        <v>680</v>
      </c>
      <c r="K214" s="196">
        <f t="shared" si="130"/>
        <v>20</v>
      </c>
      <c r="L214" s="197">
        <f t="shared" si="131"/>
        <v>0.15384615384615385</v>
      </c>
      <c r="M214" s="192" t="s">
        <v>590</v>
      </c>
      <c r="N214" s="198">
        <v>42564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54</v>
      </c>
      <c r="B215" s="190">
        <v>42473</v>
      </c>
      <c r="C215" s="190"/>
      <c r="D215" s="191" t="s">
        <v>697</v>
      </c>
      <c r="E215" s="192" t="s">
        <v>622</v>
      </c>
      <c r="F215" s="193">
        <v>196</v>
      </c>
      <c r="G215" s="192"/>
      <c r="H215" s="192">
        <v>299</v>
      </c>
      <c r="I215" s="194">
        <v>299</v>
      </c>
      <c r="J215" s="195" t="s">
        <v>680</v>
      </c>
      <c r="K215" s="196">
        <v>103</v>
      </c>
      <c r="L215" s="197">
        <v>0.52551020408163296</v>
      </c>
      <c r="M215" s="192" t="s">
        <v>590</v>
      </c>
      <c r="N215" s="198">
        <v>42620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55</v>
      </c>
      <c r="B216" s="190">
        <v>42473</v>
      </c>
      <c r="C216" s="190"/>
      <c r="D216" s="191" t="s">
        <v>698</v>
      </c>
      <c r="E216" s="192" t="s">
        <v>622</v>
      </c>
      <c r="F216" s="193">
        <v>88</v>
      </c>
      <c r="G216" s="192"/>
      <c r="H216" s="192">
        <v>103</v>
      </c>
      <c r="I216" s="194">
        <v>103</v>
      </c>
      <c r="J216" s="195" t="s">
        <v>680</v>
      </c>
      <c r="K216" s="196">
        <v>15</v>
      </c>
      <c r="L216" s="197">
        <v>0.170454545454545</v>
      </c>
      <c r="M216" s="192" t="s">
        <v>590</v>
      </c>
      <c r="N216" s="198">
        <v>42530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56</v>
      </c>
      <c r="B217" s="190">
        <v>42492</v>
      </c>
      <c r="C217" s="190"/>
      <c r="D217" s="191" t="s">
        <v>699</v>
      </c>
      <c r="E217" s="192" t="s">
        <v>622</v>
      </c>
      <c r="F217" s="193">
        <v>127.5</v>
      </c>
      <c r="G217" s="192"/>
      <c r="H217" s="192">
        <v>148</v>
      </c>
      <c r="I217" s="194" t="s">
        <v>700</v>
      </c>
      <c r="J217" s="195" t="s">
        <v>680</v>
      </c>
      <c r="K217" s="196">
        <f t="shared" ref="K217:K221" si="132">H217-F217</f>
        <v>20.5</v>
      </c>
      <c r="L217" s="197">
        <f t="shared" ref="L217:L221" si="133">K217/F217</f>
        <v>0.16078431372549021</v>
      </c>
      <c r="M217" s="192" t="s">
        <v>590</v>
      </c>
      <c r="N217" s="198">
        <v>42564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57</v>
      </c>
      <c r="B218" s="190">
        <v>42493</v>
      </c>
      <c r="C218" s="190"/>
      <c r="D218" s="191" t="s">
        <v>701</v>
      </c>
      <c r="E218" s="192" t="s">
        <v>622</v>
      </c>
      <c r="F218" s="193">
        <v>675</v>
      </c>
      <c r="G218" s="192"/>
      <c r="H218" s="192">
        <v>815</v>
      </c>
      <c r="I218" s="194" t="s">
        <v>702</v>
      </c>
      <c r="J218" s="195" t="s">
        <v>680</v>
      </c>
      <c r="K218" s="196">
        <f t="shared" si="132"/>
        <v>140</v>
      </c>
      <c r="L218" s="197">
        <f t="shared" si="133"/>
        <v>0.2074074074074074</v>
      </c>
      <c r="M218" s="192" t="s">
        <v>590</v>
      </c>
      <c r="N218" s="198">
        <v>43154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9">
        <v>58</v>
      </c>
      <c r="B219" s="200">
        <v>42522</v>
      </c>
      <c r="C219" s="200"/>
      <c r="D219" s="201" t="s">
        <v>703</v>
      </c>
      <c r="E219" s="202" t="s">
        <v>622</v>
      </c>
      <c r="F219" s="203">
        <v>500</v>
      </c>
      <c r="G219" s="203"/>
      <c r="H219" s="204">
        <v>232.5</v>
      </c>
      <c r="I219" s="204" t="s">
        <v>704</v>
      </c>
      <c r="J219" s="205" t="s">
        <v>705</v>
      </c>
      <c r="K219" s="206">
        <f t="shared" si="132"/>
        <v>-267.5</v>
      </c>
      <c r="L219" s="207">
        <f t="shared" si="133"/>
        <v>-0.53500000000000003</v>
      </c>
      <c r="M219" s="203" t="s">
        <v>603</v>
      </c>
      <c r="N219" s="200">
        <v>43735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59</v>
      </c>
      <c r="B220" s="190">
        <v>42527</v>
      </c>
      <c r="C220" s="190"/>
      <c r="D220" s="191" t="s">
        <v>541</v>
      </c>
      <c r="E220" s="192" t="s">
        <v>622</v>
      </c>
      <c r="F220" s="193">
        <v>110</v>
      </c>
      <c r="G220" s="192"/>
      <c r="H220" s="192">
        <v>126.5</v>
      </c>
      <c r="I220" s="194">
        <v>125</v>
      </c>
      <c r="J220" s="195" t="s">
        <v>631</v>
      </c>
      <c r="K220" s="196">
        <f t="shared" si="132"/>
        <v>16.5</v>
      </c>
      <c r="L220" s="197">
        <f t="shared" si="133"/>
        <v>0.15</v>
      </c>
      <c r="M220" s="192" t="s">
        <v>590</v>
      </c>
      <c r="N220" s="198">
        <v>42552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60</v>
      </c>
      <c r="B221" s="190">
        <v>42538</v>
      </c>
      <c r="C221" s="190"/>
      <c r="D221" s="191" t="s">
        <v>706</v>
      </c>
      <c r="E221" s="192" t="s">
        <v>622</v>
      </c>
      <c r="F221" s="193">
        <v>44</v>
      </c>
      <c r="G221" s="192"/>
      <c r="H221" s="192">
        <v>69.5</v>
      </c>
      <c r="I221" s="194">
        <v>69.5</v>
      </c>
      <c r="J221" s="195" t="s">
        <v>707</v>
      </c>
      <c r="K221" s="196">
        <f t="shared" si="132"/>
        <v>25.5</v>
      </c>
      <c r="L221" s="197">
        <f t="shared" si="133"/>
        <v>0.57954545454545459</v>
      </c>
      <c r="M221" s="192" t="s">
        <v>590</v>
      </c>
      <c r="N221" s="198">
        <v>42977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61</v>
      </c>
      <c r="B222" s="190">
        <v>42549</v>
      </c>
      <c r="C222" s="190"/>
      <c r="D222" s="191" t="s">
        <v>708</v>
      </c>
      <c r="E222" s="192" t="s">
        <v>622</v>
      </c>
      <c r="F222" s="193">
        <v>262.5</v>
      </c>
      <c r="G222" s="192"/>
      <c r="H222" s="192">
        <v>340</v>
      </c>
      <c r="I222" s="194">
        <v>333</v>
      </c>
      <c r="J222" s="195" t="s">
        <v>709</v>
      </c>
      <c r="K222" s="196">
        <v>77.5</v>
      </c>
      <c r="L222" s="197">
        <v>0.29523809523809502</v>
      </c>
      <c r="M222" s="192" t="s">
        <v>590</v>
      </c>
      <c r="N222" s="198">
        <v>43017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62</v>
      </c>
      <c r="B223" s="190">
        <v>42549</v>
      </c>
      <c r="C223" s="190"/>
      <c r="D223" s="191" t="s">
        <v>710</v>
      </c>
      <c r="E223" s="192" t="s">
        <v>622</v>
      </c>
      <c r="F223" s="193">
        <v>840</v>
      </c>
      <c r="G223" s="192"/>
      <c r="H223" s="192">
        <v>1230</v>
      </c>
      <c r="I223" s="194">
        <v>1230</v>
      </c>
      <c r="J223" s="195" t="s">
        <v>680</v>
      </c>
      <c r="K223" s="196">
        <v>390</v>
      </c>
      <c r="L223" s="197">
        <v>0.46428571428571402</v>
      </c>
      <c r="M223" s="192" t="s">
        <v>590</v>
      </c>
      <c r="N223" s="198">
        <v>42649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2">
        <v>63</v>
      </c>
      <c r="B224" s="213">
        <v>42556</v>
      </c>
      <c r="C224" s="213"/>
      <c r="D224" s="214" t="s">
        <v>711</v>
      </c>
      <c r="E224" s="215" t="s">
        <v>622</v>
      </c>
      <c r="F224" s="215">
        <v>395</v>
      </c>
      <c r="G224" s="216"/>
      <c r="H224" s="216">
        <f>(468.5+342.5)/2</f>
        <v>405.5</v>
      </c>
      <c r="I224" s="216">
        <v>510</v>
      </c>
      <c r="J224" s="217" t="s">
        <v>712</v>
      </c>
      <c r="K224" s="218">
        <f t="shared" ref="K224:K230" si="134">H224-F224</f>
        <v>10.5</v>
      </c>
      <c r="L224" s="219">
        <f t="shared" ref="L224:L230" si="135">K224/F224</f>
        <v>2.6582278481012658E-2</v>
      </c>
      <c r="M224" s="215" t="s">
        <v>713</v>
      </c>
      <c r="N224" s="213">
        <v>43606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9">
        <v>64</v>
      </c>
      <c r="B225" s="200">
        <v>42584</v>
      </c>
      <c r="C225" s="200"/>
      <c r="D225" s="201" t="s">
        <v>714</v>
      </c>
      <c r="E225" s="202" t="s">
        <v>592</v>
      </c>
      <c r="F225" s="203">
        <f>169.5-12.8</f>
        <v>156.69999999999999</v>
      </c>
      <c r="G225" s="203"/>
      <c r="H225" s="204">
        <v>77</v>
      </c>
      <c r="I225" s="204" t="s">
        <v>715</v>
      </c>
      <c r="J225" s="205" t="s">
        <v>716</v>
      </c>
      <c r="K225" s="206">
        <f t="shared" si="134"/>
        <v>-79.699999999999989</v>
      </c>
      <c r="L225" s="207">
        <f t="shared" si="135"/>
        <v>-0.50861518825781749</v>
      </c>
      <c r="M225" s="203" t="s">
        <v>603</v>
      </c>
      <c r="N225" s="200">
        <v>43522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9">
        <v>65</v>
      </c>
      <c r="B226" s="200">
        <v>42586</v>
      </c>
      <c r="C226" s="200"/>
      <c r="D226" s="201" t="s">
        <v>717</v>
      </c>
      <c r="E226" s="202" t="s">
        <v>622</v>
      </c>
      <c r="F226" s="203">
        <v>400</v>
      </c>
      <c r="G226" s="203"/>
      <c r="H226" s="204">
        <v>305</v>
      </c>
      <c r="I226" s="204">
        <v>475</v>
      </c>
      <c r="J226" s="205" t="s">
        <v>718</v>
      </c>
      <c r="K226" s="206">
        <f t="shared" si="134"/>
        <v>-95</v>
      </c>
      <c r="L226" s="207">
        <f t="shared" si="135"/>
        <v>-0.23749999999999999</v>
      </c>
      <c r="M226" s="203" t="s">
        <v>603</v>
      </c>
      <c r="N226" s="200">
        <v>43606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66</v>
      </c>
      <c r="B227" s="190">
        <v>42593</v>
      </c>
      <c r="C227" s="190"/>
      <c r="D227" s="191" t="s">
        <v>719</v>
      </c>
      <c r="E227" s="192" t="s">
        <v>622</v>
      </c>
      <c r="F227" s="193">
        <v>86.5</v>
      </c>
      <c r="G227" s="192"/>
      <c r="H227" s="192">
        <v>130</v>
      </c>
      <c r="I227" s="194">
        <v>130</v>
      </c>
      <c r="J227" s="195" t="s">
        <v>720</v>
      </c>
      <c r="K227" s="196">
        <f t="shared" si="134"/>
        <v>43.5</v>
      </c>
      <c r="L227" s="197">
        <f t="shared" si="135"/>
        <v>0.50289017341040465</v>
      </c>
      <c r="M227" s="192" t="s">
        <v>590</v>
      </c>
      <c r="N227" s="198">
        <v>43091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9">
        <v>67</v>
      </c>
      <c r="B228" s="200">
        <v>42600</v>
      </c>
      <c r="C228" s="200"/>
      <c r="D228" s="201" t="s">
        <v>110</v>
      </c>
      <c r="E228" s="202" t="s">
        <v>622</v>
      </c>
      <c r="F228" s="203">
        <v>133.5</v>
      </c>
      <c r="G228" s="203"/>
      <c r="H228" s="204">
        <v>126.5</v>
      </c>
      <c r="I228" s="204">
        <v>178</v>
      </c>
      <c r="J228" s="205" t="s">
        <v>721</v>
      </c>
      <c r="K228" s="206">
        <f t="shared" si="134"/>
        <v>-7</v>
      </c>
      <c r="L228" s="207">
        <f t="shared" si="135"/>
        <v>-5.2434456928838954E-2</v>
      </c>
      <c r="M228" s="203" t="s">
        <v>603</v>
      </c>
      <c r="N228" s="200">
        <v>42615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68</v>
      </c>
      <c r="B229" s="190">
        <v>42613</v>
      </c>
      <c r="C229" s="190"/>
      <c r="D229" s="191" t="s">
        <v>722</v>
      </c>
      <c r="E229" s="192" t="s">
        <v>622</v>
      </c>
      <c r="F229" s="193">
        <v>560</v>
      </c>
      <c r="G229" s="192"/>
      <c r="H229" s="192">
        <v>725</v>
      </c>
      <c r="I229" s="194">
        <v>725</v>
      </c>
      <c r="J229" s="195" t="s">
        <v>624</v>
      </c>
      <c r="K229" s="196">
        <f t="shared" si="134"/>
        <v>165</v>
      </c>
      <c r="L229" s="197">
        <f t="shared" si="135"/>
        <v>0.29464285714285715</v>
      </c>
      <c r="M229" s="192" t="s">
        <v>590</v>
      </c>
      <c r="N229" s="198">
        <v>42456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69</v>
      </c>
      <c r="B230" s="190">
        <v>42614</v>
      </c>
      <c r="C230" s="190"/>
      <c r="D230" s="191" t="s">
        <v>723</v>
      </c>
      <c r="E230" s="192" t="s">
        <v>622</v>
      </c>
      <c r="F230" s="193">
        <v>160.5</v>
      </c>
      <c r="G230" s="192"/>
      <c r="H230" s="192">
        <v>210</v>
      </c>
      <c r="I230" s="194">
        <v>210</v>
      </c>
      <c r="J230" s="195" t="s">
        <v>624</v>
      </c>
      <c r="K230" s="196">
        <f t="shared" si="134"/>
        <v>49.5</v>
      </c>
      <c r="L230" s="197">
        <f t="shared" si="135"/>
        <v>0.30841121495327101</v>
      </c>
      <c r="M230" s="192" t="s">
        <v>590</v>
      </c>
      <c r="N230" s="198">
        <v>42871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70</v>
      </c>
      <c r="B231" s="190">
        <v>42646</v>
      </c>
      <c r="C231" s="190"/>
      <c r="D231" s="191" t="s">
        <v>396</v>
      </c>
      <c r="E231" s="192" t="s">
        <v>622</v>
      </c>
      <c r="F231" s="193">
        <v>430</v>
      </c>
      <c r="G231" s="192"/>
      <c r="H231" s="192">
        <v>596</v>
      </c>
      <c r="I231" s="194">
        <v>575</v>
      </c>
      <c r="J231" s="195" t="s">
        <v>724</v>
      </c>
      <c r="K231" s="196">
        <v>166</v>
      </c>
      <c r="L231" s="197">
        <v>0.38604651162790699</v>
      </c>
      <c r="M231" s="192" t="s">
        <v>590</v>
      </c>
      <c r="N231" s="198">
        <v>42769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71</v>
      </c>
      <c r="B232" s="190">
        <v>42657</v>
      </c>
      <c r="C232" s="190"/>
      <c r="D232" s="191" t="s">
        <v>725</v>
      </c>
      <c r="E232" s="192" t="s">
        <v>622</v>
      </c>
      <c r="F232" s="193">
        <v>280</v>
      </c>
      <c r="G232" s="192"/>
      <c r="H232" s="192">
        <v>345</v>
      </c>
      <c r="I232" s="194">
        <v>345</v>
      </c>
      <c r="J232" s="195" t="s">
        <v>624</v>
      </c>
      <c r="K232" s="196">
        <f t="shared" ref="K232:K237" si="136">H232-F232</f>
        <v>65</v>
      </c>
      <c r="L232" s="197">
        <f t="shared" ref="L232:L233" si="137">K232/F232</f>
        <v>0.23214285714285715</v>
      </c>
      <c r="M232" s="192" t="s">
        <v>590</v>
      </c>
      <c r="N232" s="198">
        <v>42814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72</v>
      </c>
      <c r="B233" s="190">
        <v>42657</v>
      </c>
      <c r="C233" s="190"/>
      <c r="D233" s="191" t="s">
        <v>726</v>
      </c>
      <c r="E233" s="192" t="s">
        <v>622</v>
      </c>
      <c r="F233" s="193">
        <v>245</v>
      </c>
      <c r="G233" s="192"/>
      <c r="H233" s="192">
        <v>325.5</v>
      </c>
      <c r="I233" s="194">
        <v>330</v>
      </c>
      <c r="J233" s="195" t="s">
        <v>727</v>
      </c>
      <c r="K233" s="196">
        <f t="shared" si="136"/>
        <v>80.5</v>
      </c>
      <c r="L233" s="197">
        <f t="shared" si="137"/>
        <v>0.32857142857142857</v>
      </c>
      <c r="M233" s="192" t="s">
        <v>590</v>
      </c>
      <c r="N233" s="198">
        <v>42769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73</v>
      </c>
      <c r="B234" s="190">
        <v>42660</v>
      </c>
      <c r="C234" s="190"/>
      <c r="D234" s="191" t="s">
        <v>346</v>
      </c>
      <c r="E234" s="192" t="s">
        <v>622</v>
      </c>
      <c r="F234" s="193">
        <v>125</v>
      </c>
      <c r="G234" s="192"/>
      <c r="H234" s="192">
        <v>160</v>
      </c>
      <c r="I234" s="194">
        <v>160</v>
      </c>
      <c r="J234" s="195" t="s">
        <v>680</v>
      </c>
      <c r="K234" s="196">
        <f t="shared" si="136"/>
        <v>35</v>
      </c>
      <c r="L234" s="197">
        <v>0.28000000000000003</v>
      </c>
      <c r="M234" s="192" t="s">
        <v>590</v>
      </c>
      <c r="N234" s="198">
        <v>42803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74</v>
      </c>
      <c r="B235" s="190">
        <v>42660</v>
      </c>
      <c r="C235" s="190"/>
      <c r="D235" s="191" t="s">
        <v>469</v>
      </c>
      <c r="E235" s="192" t="s">
        <v>622</v>
      </c>
      <c r="F235" s="193">
        <v>114</v>
      </c>
      <c r="G235" s="192"/>
      <c r="H235" s="192">
        <v>145</v>
      </c>
      <c r="I235" s="194">
        <v>145</v>
      </c>
      <c r="J235" s="195" t="s">
        <v>680</v>
      </c>
      <c r="K235" s="196">
        <f t="shared" si="136"/>
        <v>31</v>
      </c>
      <c r="L235" s="197">
        <f t="shared" ref="L235:L237" si="138">K235/F235</f>
        <v>0.27192982456140352</v>
      </c>
      <c r="M235" s="192" t="s">
        <v>590</v>
      </c>
      <c r="N235" s="198">
        <v>42859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75</v>
      </c>
      <c r="B236" s="190">
        <v>42660</v>
      </c>
      <c r="C236" s="190"/>
      <c r="D236" s="191" t="s">
        <v>728</v>
      </c>
      <c r="E236" s="192" t="s">
        <v>622</v>
      </c>
      <c r="F236" s="193">
        <v>212</v>
      </c>
      <c r="G236" s="192"/>
      <c r="H236" s="192">
        <v>280</v>
      </c>
      <c r="I236" s="194">
        <v>276</v>
      </c>
      <c r="J236" s="195" t="s">
        <v>729</v>
      </c>
      <c r="K236" s="196">
        <f t="shared" si="136"/>
        <v>68</v>
      </c>
      <c r="L236" s="197">
        <f t="shared" si="138"/>
        <v>0.32075471698113206</v>
      </c>
      <c r="M236" s="192" t="s">
        <v>590</v>
      </c>
      <c r="N236" s="198">
        <v>42858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76</v>
      </c>
      <c r="B237" s="190">
        <v>42678</v>
      </c>
      <c r="C237" s="190"/>
      <c r="D237" s="191" t="s">
        <v>457</v>
      </c>
      <c r="E237" s="192" t="s">
        <v>622</v>
      </c>
      <c r="F237" s="193">
        <v>155</v>
      </c>
      <c r="G237" s="192"/>
      <c r="H237" s="192">
        <v>210</v>
      </c>
      <c r="I237" s="194">
        <v>210</v>
      </c>
      <c r="J237" s="195" t="s">
        <v>730</v>
      </c>
      <c r="K237" s="196">
        <f t="shared" si="136"/>
        <v>55</v>
      </c>
      <c r="L237" s="197">
        <f t="shared" si="138"/>
        <v>0.35483870967741937</v>
      </c>
      <c r="M237" s="192" t="s">
        <v>590</v>
      </c>
      <c r="N237" s="198">
        <v>42944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9">
        <v>77</v>
      </c>
      <c r="B238" s="200">
        <v>42710</v>
      </c>
      <c r="C238" s="200"/>
      <c r="D238" s="201" t="s">
        <v>731</v>
      </c>
      <c r="E238" s="202" t="s">
        <v>622</v>
      </c>
      <c r="F238" s="203">
        <v>150.5</v>
      </c>
      <c r="G238" s="203"/>
      <c r="H238" s="204">
        <v>72.5</v>
      </c>
      <c r="I238" s="204">
        <v>174</v>
      </c>
      <c r="J238" s="205" t="s">
        <v>732</v>
      </c>
      <c r="K238" s="206">
        <v>-78</v>
      </c>
      <c r="L238" s="207">
        <v>-0.51827242524916906</v>
      </c>
      <c r="M238" s="203" t="s">
        <v>603</v>
      </c>
      <c r="N238" s="200">
        <v>43333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78</v>
      </c>
      <c r="B239" s="190">
        <v>42712</v>
      </c>
      <c r="C239" s="190"/>
      <c r="D239" s="191" t="s">
        <v>733</v>
      </c>
      <c r="E239" s="192" t="s">
        <v>622</v>
      </c>
      <c r="F239" s="193">
        <v>380</v>
      </c>
      <c r="G239" s="192"/>
      <c r="H239" s="192">
        <v>478</v>
      </c>
      <c r="I239" s="194">
        <v>468</v>
      </c>
      <c r="J239" s="195" t="s">
        <v>680</v>
      </c>
      <c r="K239" s="196">
        <f t="shared" ref="K239:K241" si="139">H239-F239</f>
        <v>98</v>
      </c>
      <c r="L239" s="197">
        <f t="shared" ref="L239:L241" si="140">K239/F239</f>
        <v>0.25789473684210529</v>
      </c>
      <c r="M239" s="192" t="s">
        <v>590</v>
      </c>
      <c r="N239" s="198">
        <v>43025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79</v>
      </c>
      <c r="B240" s="190">
        <v>42734</v>
      </c>
      <c r="C240" s="190"/>
      <c r="D240" s="191" t="s">
        <v>109</v>
      </c>
      <c r="E240" s="192" t="s">
        <v>622</v>
      </c>
      <c r="F240" s="193">
        <v>305</v>
      </c>
      <c r="G240" s="192"/>
      <c r="H240" s="192">
        <v>375</v>
      </c>
      <c r="I240" s="194">
        <v>375</v>
      </c>
      <c r="J240" s="195" t="s">
        <v>680</v>
      </c>
      <c r="K240" s="196">
        <f t="shared" si="139"/>
        <v>70</v>
      </c>
      <c r="L240" s="197">
        <f t="shared" si="140"/>
        <v>0.22950819672131148</v>
      </c>
      <c r="M240" s="192" t="s">
        <v>590</v>
      </c>
      <c r="N240" s="198">
        <v>42768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80</v>
      </c>
      <c r="B241" s="190">
        <v>42739</v>
      </c>
      <c r="C241" s="190"/>
      <c r="D241" s="191" t="s">
        <v>95</v>
      </c>
      <c r="E241" s="192" t="s">
        <v>622</v>
      </c>
      <c r="F241" s="193">
        <v>99.5</v>
      </c>
      <c r="G241" s="192"/>
      <c r="H241" s="192">
        <v>158</v>
      </c>
      <c r="I241" s="194">
        <v>158</v>
      </c>
      <c r="J241" s="195" t="s">
        <v>680</v>
      </c>
      <c r="K241" s="196">
        <f t="shared" si="139"/>
        <v>58.5</v>
      </c>
      <c r="L241" s="197">
        <f t="shared" si="140"/>
        <v>0.5879396984924623</v>
      </c>
      <c r="M241" s="192" t="s">
        <v>590</v>
      </c>
      <c r="N241" s="198">
        <v>42898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81</v>
      </c>
      <c r="B242" s="190">
        <v>42739</v>
      </c>
      <c r="C242" s="190"/>
      <c r="D242" s="191" t="s">
        <v>95</v>
      </c>
      <c r="E242" s="192" t="s">
        <v>622</v>
      </c>
      <c r="F242" s="193">
        <v>99.5</v>
      </c>
      <c r="G242" s="192"/>
      <c r="H242" s="192">
        <v>158</v>
      </c>
      <c r="I242" s="194">
        <v>158</v>
      </c>
      <c r="J242" s="195" t="s">
        <v>680</v>
      </c>
      <c r="K242" s="196">
        <v>58.5</v>
      </c>
      <c r="L242" s="197">
        <v>0.58793969849246197</v>
      </c>
      <c r="M242" s="192" t="s">
        <v>590</v>
      </c>
      <c r="N242" s="198">
        <v>42898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82</v>
      </c>
      <c r="B243" s="190">
        <v>42786</v>
      </c>
      <c r="C243" s="190"/>
      <c r="D243" s="191" t="s">
        <v>186</v>
      </c>
      <c r="E243" s="192" t="s">
        <v>622</v>
      </c>
      <c r="F243" s="193">
        <v>140.5</v>
      </c>
      <c r="G243" s="192"/>
      <c r="H243" s="192">
        <v>220</v>
      </c>
      <c r="I243" s="194">
        <v>220</v>
      </c>
      <c r="J243" s="195" t="s">
        <v>680</v>
      </c>
      <c r="K243" s="196">
        <f>H243-F243</f>
        <v>79.5</v>
      </c>
      <c r="L243" s="197">
        <f>K243/F243</f>
        <v>0.5658362989323843</v>
      </c>
      <c r="M243" s="192" t="s">
        <v>590</v>
      </c>
      <c r="N243" s="198">
        <v>42864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83</v>
      </c>
      <c r="B244" s="190">
        <v>42786</v>
      </c>
      <c r="C244" s="190"/>
      <c r="D244" s="191" t="s">
        <v>734</v>
      </c>
      <c r="E244" s="192" t="s">
        <v>622</v>
      </c>
      <c r="F244" s="193">
        <v>202.5</v>
      </c>
      <c r="G244" s="192"/>
      <c r="H244" s="192">
        <v>234</v>
      </c>
      <c r="I244" s="194">
        <v>234</v>
      </c>
      <c r="J244" s="195" t="s">
        <v>680</v>
      </c>
      <c r="K244" s="196">
        <v>31.5</v>
      </c>
      <c r="L244" s="197">
        <v>0.155555555555556</v>
      </c>
      <c r="M244" s="192" t="s">
        <v>590</v>
      </c>
      <c r="N244" s="198">
        <v>42836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84</v>
      </c>
      <c r="B245" s="190">
        <v>42818</v>
      </c>
      <c r="C245" s="190"/>
      <c r="D245" s="191" t="s">
        <v>735</v>
      </c>
      <c r="E245" s="192" t="s">
        <v>622</v>
      </c>
      <c r="F245" s="193">
        <v>300.5</v>
      </c>
      <c r="G245" s="192"/>
      <c r="H245" s="192">
        <v>417.5</v>
      </c>
      <c r="I245" s="194">
        <v>420</v>
      </c>
      <c r="J245" s="195" t="s">
        <v>736</v>
      </c>
      <c r="K245" s="196">
        <f>H245-F245</f>
        <v>117</v>
      </c>
      <c r="L245" s="197">
        <f>K245/F245</f>
        <v>0.38935108153078202</v>
      </c>
      <c r="M245" s="192" t="s">
        <v>590</v>
      </c>
      <c r="N245" s="198">
        <v>43070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85</v>
      </c>
      <c r="B246" s="190">
        <v>42818</v>
      </c>
      <c r="C246" s="190"/>
      <c r="D246" s="191" t="s">
        <v>710</v>
      </c>
      <c r="E246" s="192" t="s">
        <v>622</v>
      </c>
      <c r="F246" s="193">
        <v>850</v>
      </c>
      <c r="G246" s="192"/>
      <c r="H246" s="192">
        <v>1042.5</v>
      </c>
      <c r="I246" s="194">
        <v>1023</v>
      </c>
      <c r="J246" s="195" t="s">
        <v>737</v>
      </c>
      <c r="K246" s="196">
        <v>192.5</v>
      </c>
      <c r="L246" s="197">
        <v>0.22647058823529401</v>
      </c>
      <c r="M246" s="192" t="s">
        <v>590</v>
      </c>
      <c r="N246" s="198">
        <v>42830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86</v>
      </c>
      <c r="B247" s="190">
        <v>42830</v>
      </c>
      <c r="C247" s="190"/>
      <c r="D247" s="191" t="s">
        <v>488</v>
      </c>
      <c r="E247" s="192" t="s">
        <v>622</v>
      </c>
      <c r="F247" s="193">
        <v>785</v>
      </c>
      <c r="G247" s="192"/>
      <c r="H247" s="192">
        <v>930</v>
      </c>
      <c r="I247" s="194">
        <v>920</v>
      </c>
      <c r="J247" s="195" t="s">
        <v>738</v>
      </c>
      <c r="K247" s="196">
        <f>H247-F247</f>
        <v>145</v>
      </c>
      <c r="L247" s="197">
        <f>K247/F247</f>
        <v>0.18471337579617833</v>
      </c>
      <c r="M247" s="192" t="s">
        <v>590</v>
      </c>
      <c r="N247" s="198">
        <v>42976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9">
        <v>87</v>
      </c>
      <c r="B248" s="200">
        <v>42831</v>
      </c>
      <c r="C248" s="200"/>
      <c r="D248" s="201" t="s">
        <v>739</v>
      </c>
      <c r="E248" s="202" t="s">
        <v>622</v>
      </c>
      <c r="F248" s="203">
        <v>40</v>
      </c>
      <c r="G248" s="203"/>
      <c r="H248" s="204">
        <v>13.1</v>
      </c>
      <c r="I248" s="204">
        <v>60</v>
      </c>
      <c r="J248" s="205" t="s">
        <v>740</v>
      </c>
      <c r="K248" s="206">
        <v>-26.9</v>
      </c>
      <c r="L248" s="207">
        <v>-0.67249999999999999</v>
      </c>
      <c r="M248" s="203" t="s">
        <v>603</v>
      </c>
      <c r="N248" s="200">
        <v>43138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88</v>
      </c>
      <c r="B249" s="190">
        <v>42837</v>
      </c>
      <c r="C249" s="190"/>
      <c r="D249" s="191" t="s">
        <v>94</v>
      </c>
      <c r="E249" s="192" t="s">
        <v>622</v>
      </c>
      <c r="F249" s="193">
        <v>289.5</v>
      </c>
      <c r="G249" s="192"/>
      <c r="H249" s="192">
        <v>354</v>
      </c>
      <c r="I249" s="194">
        <v>360</v>
      </c>
      <c r="J249" s="195" t="s">
        <v>741</v>
      </c>
      <c r="K249" s="196">
        <f t="shared" ref="K249:K257" si="141">H249-F249</f>
        <v>64.5</v>
      </c>
      <c r="L249" s="197">
        <f t="shared" ref="L249:L257" si="142">K249/F249</f>
        <v>0.22279792746113988</v>
      </c>
      <c r="M249" s="192" t="s">
        <v>590</v>
      </c>
      <c r="N249" s="198">
        <v>43040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89</v>
      </c>
      <c r="B250" s="190">
        <v>42845</v>
      </c>
      <c r="C250" s="190"/>
      <c r="D250" s="191" t="s">
        <v>427</v>
      </c>
      <c r="E250" s="192" t="s">
        <v>622</v>
      </c>
      <c r="F250" s="193">
        <v>700</v>
      </c>
      <c r="G250" s="192"/>
      <c r="H250" s="192">
        <v>840</v>
      </c>
      <c r="I250" s="194">
        <v>840</v>
      </c>
      <c r="J250" s="195" t="s">
        <v>742</v>
      </c>
      <c r="K250" s="196">
        <f t="shared" si="141"/>
        <v>140</v>
      </c>
      <c r="L250" s="197">
        <f t="shared" si="142"/>
        <v>0.2</v>
      </c>
      <c r="M250" s="192" t="s">
        <v>590</v>
      </c>
      <c r="N250" s="198">
        <v>42893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90</v>
      </c>
      <c r="B251" s="190">
        <v>42887</v>
      </c>
      <c r="C251" s="190"/>
      <c r="D251" s="191" t="s">
        <v>743</v>
      </c>
      <c r="E251" s="192" t="s">
        <v>622</v>
      </c>
      <c r="F251" s="193">
        <v>130</v>
      </c>
      <c r="G251" s="192"/>
      <c r="H251" s="192">
        <v>144.25</v>
      </c>
      <c r="I251" s="194">
        <v>170</v>
      </c>
      <c r="J251" s="195" t="s">
        <v>744</v>
      </c>
      <c r="K251" s="196">
        <f t="shared" si="141"/>
        <v>14.25</v>
      </c>
      <c r="L251" s="197">
        <f t="shared" si="142"/>
        <v>0.10961538461538461</v>
      </c>
      <c r="M251" s="192" t="s">
        <v>590</v>
      </c>
      <c r="N251" s="198">
        <v>43675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91</v>
      </c>
      <c r="B252" s="190">
        <v>42901</v>
      </c>
      <c r="C252" s="190"/>
      <c r="D252" s="191" t="s">
        <v>745</v>
      </c>
      <c r="E252" s="192" t="s">
        <v>622</v>
      </c>
      <c r="F252" s="193">
        <v>214.5</v>
      </c>
      <c r="G252" s="192"/>
      <c r="H252" s="192">
        <v>262</v>
      </c>
      <c r="I252" s="194">
        <v>262</v>
      </c>
      <c r="J252" s="195" t="s">
        <v>746</v>
      </c>
      <c r="K252" s="196">
        <f t="shared" si="141"/>
        <v>47.5</v>
      </c>
      <c r="L252" s="197">
        <f t="shared" si="142"/>
        <v>0.22144522144522144</v>
      </c>
      <c r="M252" s="192" t="s">
        <v>590</v>
      </c>
      <c r="N252" s="198">
        <v>42977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0">
        <v>92</v>
      </c>
      <c r="B253" s="221">
        <v>42933</v>
      </c>
      <c r="C253" s="221"/>
      <c r="D253" s="222" t="s">
        <v>747</v>
      </c>
      <c r="E253" s="223" t="s">
        <v>622</v>
      </c>
      <c r="F253" s="224">
        <v>370</v>
      </c>
      <c r="G253" s="223"/>
      <c r="H253" s="223">
        <v>447.5</v>
      </c>
      <c r="I253" s="225">
        <v>450</v>
      </c>
      <c r="J253" s="226" t="s">
        <v>680</v>
      </c>
      <c r="K253" s="196">
        <f t="shared" si="141"/>
        <v>77.5</v>
      </c>
      <c r="L253" s="227">
        <f t="shared" si="142"/>
        <v>0.20945945945945946</v>
      </c>
      <c r="M253" s="223" t="s">
        <v>590</v>
      </c>
      <c r="N253" s="228">
        <v>43035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0">
        <v>93</v>
      </c>
      <c r="B254" s="221">
        <v>42943</v>
      </c>
      <c r="C254" s="221"/>
      <c r="D254" s="222" t="s">
        <v>184</v>
      </c>
      <c r="E254" s="223" t="s">
        <v>622</v>
      </c>
      <c r="F254" s="224">
        <v>657.5</v>
      </c>
      <c r="G254" s="223"/>
      <c r="H254" s="223">
        <v>825</v>
      </c>
      <c r="I254" s="225">
        <v>820</v>
      </c>
      <c r="J254" s="226" t="s">
        <v>680</v>
      </c>
      <c r="K254" s="196">
        <f t="shared" si="141"/>
        <v>167.5</v>
      </c>
      <c r="L254" s="227">
        <f t="shared" si="142"/>
        <v>0.25475285171102663</v>
      </c>
      <c r="M254" s="223" t="s">
        <v>590</v>
      </c>
      <c r="N254" s="228">
        <v>43090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94</v>
      </c>
      <c r="B255" s="190">
        <v>42964</v>
      </c>
      <c r="C255" s="190"/>
      <c r="D255" s="191" t="s">
        <v>362</v>
      </c>
      <c r="E255" s="192" t="s">
        <v>622</v>
      </c>
      <c r="F255" s="193">
        <v>605</v>
      </c>
      <c r="G255" s="192"/>
      <c r="H255" s="192">
        <v>750</v>
      </c>
      <c r="I255" s="194">
        <v>750</v>
      </c>
      <c r="J255" s="195" t="s">
        <v>738</v>
      </c>
      <c r="K255" s="196">
        <f t="shared" si="141"/>
        <v>145</v>
      </c>
      <c r="L255" s="197">
        <f t="shared" si="142"/>
        <v>0.23966942148760331</v>
      </c>
      <c r="M255" s="192" t="s">
        <v>590</v>
      </c>
      <c r="N255" s="198">
        <v>43027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9">
        <v>95</v>
      </c>
      <c r="B256" s="200">
        <v>42979</v>
      </c>
      <c r="C256" s="200"/>
      <c r="D256" s="208" t="s">
        <v>748</v>
      </c>
      <c r="E256" s="203" t="s">
        <v>622</v>
      </c>
      <c r="F256" s="203">
        <v>255</v>
      </c>
      <c r="G256" s="204"/>
      <c r="H256" s="204">
        <v>217.25</v>
      </c>
      <c r="I256" s="204">
        <v>320</v>
      </c>
      <c r="J256" s="205" t="s">
        <v>749</v>
      </c>
      <c r="K256" s="206">
        <f t="shared" si="141"/>
        <v>-37.75</v>
      </c>
      <c r="L256" s="209">
        <f t="shared" si="142"/>
        <v>-0.14803921568627451</v>
      </c>
      <c r="M256" s="203" t="s">
        <v>603</v>
      </c>
      <c r="N256" s="200">
        <v>43661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96</v>
      </c>
      <c r="B257" s="190">
        <v>42997</v>
      </c>
      <c r="C257" s="190"/>
      <c r="D257" s="191" t="s">
        <v>750</v>
      </c>
      <c r="E257" s="192" t="s">
        <v>622</v>
      </c>
      <c r="F257" s="193">
        <v>215</v>
      </c>
      <c r="G257" s="192"/>
      <c r="H257" s="192">
        <v>258</v>
      </c>
      <c r="I257" s="194">
        <v>258</v>
      </c>
      <c r="J257" s="195" t="s">
        <v>680</v>
      </c>
      <c r="K257" s="196">
        <f t="shared" si="141"/>
        <v>43</v>
      </c>
      <c r="L257" s="197">
        <f t="shared" si="142"/>
        <v>0.2</v>
      </c>
      <c r="M257" s="192" t="s">
        <v>590</v>
      </c>
      <c r="N257" s="198">
        <v>43040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97</v>
      </c>
      <c r="B258" s="190">
        <v>42997</v>
      </c>
      <c r="C258" s="190"/>
      <c r="D258" s="191" t="s">
        <v>750</v>
      </c>
      <c r="E258" s="192" t="s">
        <v>622</v>
      </c>
      <c r="F258" s="193">
        <v>215</v>
      </c>
      <c r="G258" s="192"/>
      <c r="H258" s="192">
        <v>258</v>
      </c>
      <c r="I258" s="194">
        <v>258</v>
      </c>
      <c r="J258" s="226" t="s">
        <v>680</v>
      </c>
      <c r="K258" s="196">
        <v>43</v>
      </c>
      <c r="L258" s="197">
        <v>0.2</v>
      </c>
      <c r="M258" s="192" t="s">
        <v>590</v>
      </c>
      <c r="N258" s="198">
        <v>43040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0">
        <v>98</v>
      </c>
      <c r="B259" s="221">
        <v>42998</v>
      </c>
      <c r="C259" s="221"/>
      <c r="D259" s="222" t="s">
        <v>751</v>
      </c>
      <c r="E259" s="223" t="s">
        <v>622</v>
      </c>
      <c r="F259" s="193">
        <v>75</v>
      </c>
      <c r="G259" s="223"/>
      <c r="H259" s="223">
        <v>90</v>
      </c>
      <c r="I259" s="225">
        <v>90</v>
      </c>
      <c r="J259" s="195" t="s">
        <v>752</v>
      </c>
      <c r="K259" s="196">
        <f t="shared" ref="K259:K264" si="143">H259-F259</f>
        <v>15</v>
      </c>
      <c r="L259" s="197">
        <f t="shared" ref="L259:L264" si="144">K259/F259</f>
        <v>0.2</v>
      </c>
      <c r="M259" s="192" t="s">
        <v>590</v>
      </c>
      <c r="N259" s="198">
        <v>43019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0">
        <v>99</v>
      </c>
      <c r="B260" s="221">
        <v>43011</v>
      </c>
      <c r="C260" s="221"/>
      <c r="D260" s="222" t="s">
        <v>605</v>
      </c>
      <c r="E260" s="223" t="s">
        <v>622</v>
      </c>
      <c r="F260" s="224">
        <v>315</v>
      </c>
      <c r="G260" s="223"/>
      <c r="H260" s="223">
        <v>392</v>
      </c>
      <c r="I260" s="225">
        <v>384</v>
      </c>
      <c r="J260" s="226" t="s">
        <v>753</v>
      </c>
      <c r="K260" s="196">
        <f t="shared" si="143"/>
        <v>77</v>
      </c>
      <c r="L260" s="227">
        <f t="shared" si="144"/>
        <v>0.24444444444444444</v>
      </c>
      <c r="M260" s="223" t="s">
        <v>590</v>
      </c>
      <c r="N260" s="228">
        <v>43017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0">
        <v>100</v>
      </c>
      <c r="B261" s="221">
        <v>43013</v>
      </c>
      <c r="C261" s="221"/>
      <c r="D261" s="222" t="s">
        <v>462</v>
      </c>
      <c r="E261" s="223" t="s">
        <v>622</v>
      </c>
      <c r="F261" s="224">
        <v>145</v>
      </c>
      <c r="G261" s="223"/>
      <c r="H261" s="223">
        <v>179</v>
      </c>
      <c r="I261" s="225">
        <v>180</v>
      </c>
      <c r="J261" s="226" t="s">
        <v>754</v>
      </c>
      <c r="K261" s="196">
        <f t="shared" si="143"/>
        <v>34</v>
      </c>
      <c r="L261" s="227">
        <f t="shared" si="144"/>
        <v>0.23448275862068965</v>
      </c>
      <c r="M261" s="223" t="s">
        <v>590</v>
      </c>
      <c r="N261" s="228">
        <v>43025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0">
        <v>101</v>
      </c>
      <c r="B262" s="221">
        <v>43014</v>
      </c>
      <c r="C262" s="221"/>
      <c r="D262" s="222" t="s">
        <v>336</v>
      </c>
      <c r="E262" s="223" t="s">
        <v>622</v>
      </c>
      <c r="F262" s="224">
        <v>256</v>
      </c>
      <c r="G262" s="223"/>
      <c r="H262" s="223">
        <v>323</v>
      </c>
      <c r="I262" s="225">
        <v>320</v>
      </c>
      <c r="J262" s="226" t="s">
        <v>680</v>
      </c>
      <c r="K262" s="196">
        <f t="shared" si="143"/>
        <v>67</v>
      </c>
      <c r="L262" s="227">
        <f t="shared" si="144"/>
        <v>0.26171875</v>
      </c>
      <c r="M262" s="223" t="s">
        <v>590</v>
      </c>
      <c r="N262" s="228">
        <v>43067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0">
        <v>102</v>
      </c>
      <c r="B263" s="221">
        <v>43017</v>
      </c>
      <c r="C263" s="221"/>
      <c r="D263" s="222" t="s">
        <v>352</v>
      </c>
      <c r="E263" s="223" t="s">
        <v>622</v>
      </c>
      <c r="F263" s="224">
        <v>137.5</v>
      </c>
      <c r="G263" s="223"/>
      <c r="H263" s="223">
        <v>184</v>
      </c>
      <c r="I263" s="225">
        <v>183</v>
      </c>
      <c r="J263" s="226" t="s">
        <v>755</v>
      </c>
      <c r="K263" s="196">
        <f t="shared" si="143"/>
        <v>46.5</v>
      </c>
      <c r="L263" s="227">
        <f t="shared" si="144"/>
        <v>0.33818181818181819</v>
      </c>
      <c r="M263" s="223" t="s">
        <v>590</v>
      </c>
      <c r="N263" s="228">
        <v>43108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0">
        <v>103</v>
      </c>
      <c r="B264" s="221">
        <v>43018</v>
      </c>
      <c r="C264" s="221"/>
      <c r="D264" s="222" t="s">
        <v>756</v>
      </c>
      <c r="E264" s="223" t="s">
        <v>622</v>
      </c>
      <c r="F264" s="224">
        <v>125.5</v>
      </c>
      <c r="G264" s="223"/>
      <c r="H264" s="223">
        <v>158</v>
      </c>
      <c r="I264" s="225">
        <v>155</v>
      </c>
      <c r="J264" s="226" t="s">
        <v>757</v>
      </c>
      <c r="K264" s="196">
        <f t="shared" si="143"/>
        <v>32.5</v>
      </c>
      <c r="L264" s="227">
        <f t="shared" si="144"/>
        <v>0.25896414342629481</v>
      </c>
      <c r="M264" s="223" t="s">
        <v>590</v>
      </c>
      <c r="N264" s="228">
        <v>43067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0">
        <v>104</v>
      </c>
      <c r="B265" s="221">
        <v>43018</v>
      </c>
      <c r="C265" s="221"/>
      <c r="D265" s="222" t="s">
        <v>758</v>
      </c>
      <c r="E265" s="223" t="s">
        <v>622</v>
      </c>
      <c r="F265" s="224">
        <v>895</v>
      </c>
      <c r="G265" s="223"/>
      <c r="H265" s="223">
        <v>1122.5</v>
      </c>
      <c r="I265" s="225">
        <v>1078</v>
      </c>
      <c r="J265" s="226" t="s">
        <v>759</v>
      </c>
      <c r="K265" s="196">
        <v>227.5</v>
      </c>
      <c r="L265" s="227">
        <v>0.25418994413407803</v>
      </c>
      <c r="M265" s="223" t="s">
        <v>590</v>
      </c>
      <c r="N265" s="228">
        <v>43117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0">
        <v>105</v>
      </c>
      <c r="B266" s="221">
        <v>43020</v>
      </c>
      <c r="C266" s="221"/>
      <c r="D266" s="222" t="s">
        <v>345</v>
      </c>
      <c r="E266" s="223" t="s">
        <v>622</v>
      </c>
      <c r="F266" s="224">
        <v>525</v>
      </c>
      <c r="G266" s="223"/>
      <c r="H266" s="223">
        <v>629</v>
      </c>
      <c r="I266" s="225">
        <v>629</v>
      </c>
      <c r="J266" s="226" t="s">
        <v>680</v>
      </c>
      <c r="K266" s="196">
        <v>104</v>
      </c>
      <c r="L266" s="227">
        <v>0.19809523809523799</v>
      </c>
      <c r="M266" s="223" t="s">
        <v>590</v>
      </c>
      <c r="N266" s="228">
        <v>43119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0">
        <v>106</v>
      </c>
      <c r="B267" s="221">
        <v>43046</v>
      </c>
      <c r="C267" s="221"/>
      <c r="D267" s="222" t="s">
        <v>387</v>
      </c>
      <c r="E267" s="223" t="s">
        <v>622</v>
      </c>
      <c r="F267" s="224">
        <v>740</v>
      </c>
      <c r="G267" s="223"/>
      <c r="H267" s="223">
        <v>892.5</v>
      </c>
      <c r="I267" s="225">
        <v>900</v>
      </c>
      <c r="J267" s="226" t="s">
        <v>760</v>
      </c>
      <c r="K267" s="196">
        <f t="shared" ref="K267:K269" si="145">H267-F267</f>
        <v>152.5</v>
      </c>
      <c r="L267" s="227">
        <f t="shared" ref="L267:L269" si="146">K267/F267</f>
        <v>0.20608108108108109</v>
      </c>
      <c r="M267" s="223" t="s">
        <v>590</v>
      </c>
      <c r="N267" s="228">
        <v>43052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107</v>
      </c>
      <c r="B268" s="190">
        <v>43073</v>
      </c>
      <c r="C268" s="190"/>
      <c r="D268" s="191" t="s">
        <v>761</v>
      </c>
      <c r="E268" s="192" t="s">
        <v>622</v>
      </c>
      <c r="F268" s="193">
        <v>118.5</v>
      </c>
      <c r="G268" s="192"/>
      <c r="H268" s="192">
        <v>143.5</v>
      </c>
      <c r="I268" s="194">
        <v>145</v>
      </c>
      <c r="J268" s="195" t="s">
        <v>612</v>
      </c>
      <c r="K268" s="196">
        <f t="shared" si="145"/>
        <v>25</v>
      </c>
      <c r="L268" s="197">
        <f t="shared" si="146"/>
        <v>0.2109704641350211</v>
      </c>
      <c r="M268" s="192" t="s">
        <v>590</v>
      </c>
      <c r="N268" s="198">
        <v>43097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9">
        <v>108</v>
      </c>
      <c r="B269" s="200">
        <v>43090</v>
      </c>
      <c r="C269" s="200"/>
      <c r="D269" s="201" t="s">
        <v>433</v>
      </c>
      <c r="E269" s="202" t="s">
        <v>622</v>
      </c>
      <c r="F269" s="203">
        <v>715</v>
      </c>
      <c r="G269" s="203"/>
      <c r="H269" s="204">
        <v>500</v>
      </c>
      <c r="I269" s="204">
        <v>872</v>
      </c>
      <c r="J269" s="205" t="s">
        <v>762</v>
      </c>
      <c r="K269" s="206">
        <f t="shared" si="145"/>
        <v>-215</v>
      </c>
      <c r="L269" s="207">
        <f t="shared" si="146"/>
        <v>-0.30069930069930068</v>
      </c>
      <c r="M269" s="203" t="s">
        <v>603</v>
      </c>
      <c r="N269" s="200">
        <v>43670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9">
        <v>109</v>
      </c>
      <c r="B270" s="190">
        <v>43098</v>
      </c>
      <c r="C270" s="190"/>
      <c r="D270" s="191" t="s">
        <v>605</v>
      </c>
      <c r="E270" s="192" t="s">
        <v>622</v>
      </c>
      <c r="F270" s="193">
        <v>435</v>
      </c>
      <c r="G270" s="192"/>
      <c r="H270" s="192">
        <v>542.5</v>
      </c>
      <c r="I270" s="194">
        <v>539</v>
      </c>
      <c r="J270" s="195" t="s">
        <v>680</v>
      </c>
      <c r="K270" s="196">
        <v>107.5</v>
      </c>
      <c r="L270" s="197">
        <v>0.247126436781609</v>
      </c>
      <c r="M270" s="192" t="s">
        <v>590</v>
      </c>
      <c r="N270" s="198">
        <v>43206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9">
        <v>110</v>
      </c>
      <c r="B271" s="190">
        <v>43098</v>
      </c>
      <c r="C271" s="190"/>
      <c r="D271" s="191" t="s">
        <v>562</v>
      </c>
      <c r="E271" s="192" t="s">
        <v>622</v>
      </c>
      <c r="F271" s="193">
        <v>885</v>
      </c>
      <c r="G271" s="192"/>
      <c r="H271" s="192">
        <v>1090</v>
      </c>
      <c r="I271" s="194">
        <v>1084</v>
      </c>
      <c r="J271" s="195" t="s">
        <v>680</v>
      </c>
      <c r="K271" s="196">
        <v>205</v>
      </c>
      <c r="L271" s="197">
        <v>0.23163841807909599</v>
      </c>
      <c r="M271" s="192" t="s">
        <v>590</v>
      </c>
      <c r="N271" s="198">
        <v>43213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9">
        <v>111</v>
      </c>
      <c r="B272" s="230">
        <v>43192</v>
      </c>
      <c r="C272" s="230"/>
      <c r="D272" s="208" t="s">
        <v>763</v>
      </c>
      <c r="E272" s="203" t="s">
        <v>622</v>
      </c>
      <c r="F272" s="231">
        <v>478.5</v>
      </c>
      <c r="G272" s="203"/>
      <c r="H272" s="203">
        <v>442</v>
      </c>
      <c r="I272" s="204">
        <v>613</v>
      </c>
      <c r="J272" s="205" t="s">
        <v>764</v>
      </c>
      <c r="K272" s="206">
        <f t="shared" ref="K272:K275" si="147">H272-F272</f>
        <v>-36.5</v>
      </c>
      <c r="L272" s="207">
        <f t="shared" ref="L272:L275" si="148">K272/F272</f>
        <v>-7.6280041797283177E-2</v>
      </c>
      <c r="M272" s="203" t="s">
        <v>603</v>
      </c>
      <c r="N272" s="200">
        <v>43762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9">
        <v>112</v>
      </c>
      <c r="B273" s="200">
        <v>43194</v>
      </c>
      <c r="C273" s="200"/>
      <c r="D273" s="201" t="s">
        <v>765</v>
      </c>
      <c r="E273" s="202" t="s">
        <v>622</v>
      </c>
      <c r="F273" s="203">
        <f>141.5-7.3</f>
        <v>134.19999999999999</v>
      </c>
      <c r="G273" s="203"/>
      <c r="H273" s="204">
        <v>77</v>
      </c>
      <c r="I273" s="204">
        <v>180</v>
      </c>
      <c r="J273" s="205" t="s">
        <v>766</v>
      </c>
      <c r="K273" s="206">
        <f t="shared" si="147"/>
        <v>-57.199999999999989</v>
      </c>
      <c r="L273" s="207">
        <f t="shared" si="148"/>
        <v>-0.42622950819672129</v>
      </c>
      <c r="M273" s="203" t="s">
        <v>603</v>
      </c>
      <c r="N273" s="200">
        <v>43522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9">
        <v>113</v>
      </c>
      <c r="B274" s="200">
        <v>43209</v>
      </c>
      <c r="C274" s="200"/>
      <c r="D274" s="201" t="s">
        <v>767</v>
      </c>
      <c r="E274" s="202" t="s">
        <v>622</v>
      </c>
      <c r="F274" s="203">
        <v>430</v>
      </c>
      <c r="G274" s="203"/>
      <c r="H274" s="204">
        <v>220</v>
      </c>
      <c r="I274" s="204">
        <v>537</v>
      </c>
      <c r="J274" s="205" t="s">
        <v>768</v>
      </c>
      <c r="K274" s="206">
        <f t="shared" si="147"/>
        <v>-210</v>
      </c>
      <c r="L274" s="207">
        <f t="shared" si="148"/>
        <v>-0.48837209302325579</v>
      </c>
      <c r="M274" s="203" t="s">
        <v>603</v>
      </c>
      <c r="N274" s="200">
        <v>43252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0">
        <v>114</v>
      </c>
      <c r="B275" s="221">
        <v>43220</v>
      </c>
      <c r="C275" s="221"/>
      <c r="D275" s="222" t="s">
        <v>388</v>
      </c>
      <c r="E275" s="223" t="s">
        <v>622</v>
      </c>
      <c r="F275" s="223">
        <v>153.5</v>
      </c>
      <c r="G275" s="223"/>
      <c r="H275" s="223">
        <v>196</v>
      </c>
      <c r="I275" s="225">
        <v>196</v>
      </c>
      <c r="J275" s="195" t="s">
        <v>769</v>
      </c>
      <c r="K275" s="196">
        <f t="shared" si="147"/>
        <v>42.5</v>
      </c>
      <c r="L275" s="197">
        <f t="shared" si="148"/>
        <v>0.27687296416938112</v>
      </c>
      <c r="M275" s="192" t="s">
        <v>590</v>
      </c>
      <c r="N275" s="198">
        <v>43605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99">
        <v>115</v>
      </c>
      <c r="B276" s="200">
        <v>43306</v>
      </c>
      <c r="C276" s="200"/>
      <c r="D276" s="201" t="s">
        <v>739</v>
      </c>
      <c r="E276" s="202" t="s">
        <v>622</v>
      </c>
      <c r="F276" s="203">
        <v>27.5</v>
      </c>
      <c r="G276" s="203"/>
      <c r="H276" s="204">
        <v>13.1</v>
      </c>
      <c r="I276" s="204">
        <v>60</v>
      </c>
      <c r="J276" s="205" t="s">
        <v>770</v>
      </c>
      <c r="K276" s="206">
        <v>-14.4</v>
      </c>
      <c r="L276" s="207">
        <v>-0.52363636363636401</v>
      </c>
      <c r="M276" s="203" t="s">
        <v>603</v>
      </c>
      <c r="N276" s="200">
        <v>43138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116</v>
      </c>
      <c r="B277" s="230">
        <v>43318</v>
      </c>
      <c r="C277" s="230"/>
      <c r="D277" s="208" t="s">
        <v>771</v>
      </c>
      <c r="E277" s="203" t="s">
        <v>622</v>
      </c>
      <c r="F277" s="203">
        <v>148.5</v>
      </c>
      <c r="G277" s="203"/>
      <c r="H277" s="203">
        <v>102</v>
      </c>
      <c r="I277" s="204">
        <v>182</v>
      </c>
      <c r="J277" s="205" t="s">
        <v>772</v>
      </c>
      <c r="K277" s="206">
        <f>H277-F277</f>
        <v>-46.5</v>
      </c>
      <c r="L277" s="207">
        <f>K277/F277</f>
        <v>-0.31313131313131315</v>
      </c>
      <c r="M277" s="203" t="s">
        <v>603</v>
      </c>
      <c r="N277" s="200">
        <v>43661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9">
        <v>117</v>
      </c>
      <c r="B278" s="190">
        <v>43335</v>
      </c>
      <c r="C278" s="190"/>
      <c r="D278" s="191" t="s">
        <v>773</v>
      </c>
      <c r="E278" s="192" t="s">
        <v>622</v>
      </c>
      <c r="F278" s="223">
        <v>285</v>
      </c>
      <c r="G278" s="192"/>
      <c r="H278" s="192">
        <v>355</v>
      </c>
      <c r="I278" s="194">
        <v>364</v>
      </c>
      <c r="J278" s="195" t="s">
        <v>774</v>
      </c>
      <c r="K278" s="196">
        <v>70</v>
      </c>
      <c r="L278" s="197">
        <v>0.24561403508771901</v>
      </c>
      <c r="M278" s="192" t="s">
        <v>590</v>
      </c>
      <c r="N278" s="198">
        <v>43455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9">
        <v>118</v>
      </c>
      <c r="B279" s="190">
        <v>43341</v>
      </c>
      <c r="C279" s="190"/>
      <c r="D279" s="191" t="s">
        <v>376</v>
      </c>
      <c r="E279" s="192" t="s">
        <v>622</v>
      </c>
      <c r="F279" s="223">
        <v>525</v>
      </c>
      <c r="G279" s="192"/>
      <c r="H279" s="192">
        <v>585</v>
      </c>
      <c r="I279" s="194">
        <v>635</v>
      </c>
      <c r="J279" s="195" t="s">
        <v>775</v>
      </c>
      <c r="K279" s="196">
        <f t="shared" ref="K279:K296" si="149">H279-F279</f>
        <v>60</v>
      </c>
      <c r="L279" s="197">
        <f t="shared" ref="L279:L296" si="150">K279/F279</f>
        <v>0.11428571428571428</v>
      </c>
      <c r="M279" s="192" t="s">
        <v>590</v>
      </c>
      <c r="N279" s="198">
        <v>43662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9">
        <v>119</v>
      </c>
      <c r="B280" s="190">
        <v>43395</v>
      </c>
      <c r="C280" s="190"/>
      <c r="D280" s="191" t="s">
        <v>362</v>
      </c>
      <c r="E280" s="192" t="s">
        <v>622</v>
      </c>
      <c r="F280" s="223">
        <v>475</v>
      </c>
      <c r="G280" s="192"/>
      <c r="H280" s="192">
        <v>574</v>
      </c>
      <c r="I280" s="194">
        <v>570</v>
      </c>
      <c r="J280" s="195" t="s">
        <v>680</v>
      </c>
      <c r="K280" s="196">
        <f t="shared" si="149"/>
        <v>99</v>
      </c>
      <c r="L280" s="197">
        <f t="shared" si="150"/>
        <v>0.20842105263157895</v>
      </c>
      <c r="M280" s="192" t="s">
        <v>590</v>
      </c>
      <c r="N280" s="198">
        <v>43403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0">
        <v>120</v>
      </c>
      <c r="B281" s="221">
        <v>43397</v>
      </c>
      <c r="C281" s="221"/>
      <c r="D281" s="222" t="s">
        <v>383</v>
      </c>
      <c r="E281" s="223" t="s">
        <v>622</v>
      </c>
      <c r="F281" s="223">
        <v>707.5</v>
      </c>
      <c r="G281" s="223"/>
      <c r="H281" s="223">
        <v>872</v>
      </c>
      <c r="I281" s="225">
        <v>872</v>
      </c>
      <c r="J281" s="226" t="s">
        <v>680</v>
      </c>
      <c r="K281" s="196">
        <f t="shared" si="149"/>
        <v>164.5</v>
      </c>
      <c r="L281" s="227">
        <f t="shared" si="150"/>
        <v>0.23250883392226149</v>
      </c>
      <c r="M281" s="223" t="s">
        <v>590</v>
      </c>
      <c r="N281" s="228">
        <v>43482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0">
        <v>121</v>
      </c>
      <c r="B282" s="221">
        <v>43398</v>
      </c>
      <c r="C282" s="221"/>
      <c r="D282" s="222" t="s">
        <v>776</v>
      </c>
      <c r="E282" s="223" t="s">
        <v>622</v>
      </c>
      <c r="F282" s="223">
        <v>162</v>
      </c>
      <c r="G282" s="223"/>
      <c r="H282" s="223">
        <v>204</v>
      </c>
      <c r="I282" s="225">
        <v>209</v>
      </c>
      <c r="J282" s="226" t="s">
        <v>777</v>
      </c>
      <c r="K282" s="196">
        <f t="shared" si="149"/>
        <v>42</v>
      </c>
      <c r="L282" s="227">
        <f t="shared" si="150"/>
        <v>0.25925925925925924</v>
      </c>
      <c r="M282" s="223" t="s">
        <v>590</v>
      </c>
      <c r="N282" s="228">
        <v>43539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0">
        <v>122</v>
      </c>
      <c r="B283" s="221">
        <v>43399</v>
      </c>
      <c r="C283" s="221"/>
      <c r="D283" s="222" t="s">
        <v>481</v>
      </c>
      <c r="E283" s="223" t="s">
        <v>622</v>
      </c>
      <c r="F283" s="223">
        <v>240</v>
      </c>
      <c r="G283" s="223"/>
      <c r="H283" s="223">
        <v>297</v>
      </c>
      <c r="I283" s="225">
        <v>297</v>
      </c>
      <c r="J283" s="226" t="s">
        <v>680</v>
      </c>
      <c r="K283" s="232">
        <f t="shared" si="149"/>
        <v>57</v>
      </c>
      <c r="L283" s="227">
        <f t="shared" si="150"/>
        <v>0.23749999999999999</v>
      </c>
      <c r="M283" s="223" t="s">
        <v>590</v>
      </c>
      <c r="N283" s="228">
        <v>43417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9">
        <v>123</v>
      </c>
      <c r="B284" s="190">
        <v>43439</v>
      </c>
      <c r="C284" s="190"/>
      <c r="D284" s="191" t="s">
        <v>778</v>
      </c>
      <c r="E284" s="192" t="s">
        <v>622</v>
      </c>
      <c r="F284" s="192">
        <v>202.5</v>
      </c>
      <c r="G284" s="192"/>
      <c r="H284" s="192">
        <v>255</v>
      </c>
      <c r="I284" s="194">
        <v>252</v>
      </c>
      <c r="J284" s="195" t="s">
        <v>680</v>
      </c>
      <c r="K284" s="196">
        <f t="shared" si="149"/>
        <v>52.5</v>
      </c>
      <c r="L284" s="197">
        <f t="shared" si="150"/>
        <v>0.25925925925925924</v>
      </c>
      <c r="M284" s="192" t="s">
        <v>590</v>
      </c>
      <c r="N284" s="198">
        <v>43542</v>
      </c>
      <c r="O284" s="1"/>
      <c r="P284" s="1"/>
      <c r="Q284" s="1"/>
      <c r="R284" s="6" t="s">
        <v>779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0">
        <v>124</v>
      </c>
      <c r="B285" s="221">
        <v>43465</v>
      </c>
      <c r="C285" s="190"/>
      <c r="D285" s="222" t="s">
        <v>415</v>
      </c>
      <c r="E285" s="223" t="s">
        <v>622</v>
      </c>
      <c r="F285" s="223">
        <v>710</v>
      </c>
      <c r="G285" s="223"/>
      <c r="H285" s="223">
        <v>866</v>
      </c>
      <c r="I285" s="225">
        <v>866</v>
      </c>
      <c r="J285" s="226" t="s">
        <v>680</v>
      </c>
      <c r="K285" s="196">
        <f t="shared" si="149"/>
        <v>156</v>
      </c>
      <c r="L285" s="197">
        <f t="shared" si="150"/>
        <v>0.21971830985915494</v>
      </c>
      <c r="M285" s="192" t="s">
        <v>590</v>
      </c>
      <c r="N285" s="198">
        <v>43553</v>
      </c>
      <c r="O285" s="1"/>
      <c r="P285" s="1"/>
      <c r="Q285" s="1"/>
      <c r="R285" s="6" t="s">
        <v>779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0">
        <v>125</v>
      </c>
      <c r="B286" s="221">
        <v>43522</v>
      </c>
      <c r="C286" s="221"/>
      <c r="D286" s="222" t="s">
        <v>153</v>
      </c>
      <c r="E286" s="223" t="s">
        <v>622</v>
      </c>
      <c r="F286" s="223">
        <v>337.25</v>
      </c>
      <c r="G286" s="223"/>
      <c r="H286" s="223">
        <v>398.5</v>
      </c>
      <c r="I286" s="225">
        <v>411</v>
      </c>
      <c r="J286" s="195" t="s">
        <v>780</v>
      </c>
      <c r="K286" s="196">
        <f t="shared" si="149"/>
        <v>61.25</v>
      </c>
      <c r="L286" s="197">
        <f t="shared" si="150"/>
        <v>0.1816160118606375</v>
      </c>
      <c r="M286" s="192" t="s">
        <v>590</v>
      </c>
      <c r="N286" s="198">
        <v>43760</v>
      </c>
      <c r="O286" s="1"/>
      <c r="P286" s="1"/>
      <c r="Q286" s="1"/>
      <c r="R286" s="6" t="s">
        <v>779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33">
        <v>126</v>
      </c>
      <c r="B287" s="234">
        <v>43559</v>
      </c>
      <c r="C287" s="234"/>
      <c r="D287" s="235" t="s">
        <v>781</v>
      </c>
      <c r="E287" s="236" t="s">
        <v>622</v>
      </c>
      <c r="F287" s="236">
        <v>130</v>
      </c>
      <c r="G287" s="236"/>
      <c r="H287" s="236">
        <v>65</v>
      </c>
      <c r="I287" s="237">
        <v>158</v>
      </c>
      <c r="J287" s="205" t="s">
        <v>782</v>
      </c>
      <c r="K287" s="206">
        <f t="shared" si="149"/>
        <v>-65</v>
      </c>
      <c r="L287" s="207">
        <f t="shared" si="150"/>
        <v>-0.5</v>
      </c>
      <c r="M287" s="203" t="s">
        <v>603</v>
      </c>
      <c r="N287" s="200">
        <v>43726</v>
      </c>
      <c r="O287" s="1"/>
      <c r="P287" s="1"/>
      <c r="Q287" s="1"/>
      <c r="R287" s="6" t="s">
        <v>783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0">
        <v>127</v>
      </c>
      <c r="B288" s="221">
        <v>43017</v>
      </c>
      <c r="C288" s="221"/>
      <c r="D288" s="222" t="s">
        <v>186</v>
      </c>
      <c r="E288" s="223" t="s">
        <v>622</v>
      </c>
      <c r="F288" s="223">
        <v>141.5</v>
      </c>
      <c r="G288" s="223"/>
      <c r="H288" s="223">
        <v>183.5</v>
      </c>
      <c r="I288" s="225">
        <v>210</v>
      </c>
      <c r="J288" s="195" t="s">
        <v>777</v>
      </c>
      <c r="K288" s="196">
        <f t="shared" si="149"/>
        <v>42</v>
      </c>
      <c r="L288" s="197">
        <f t="shared" si="150"/>
        <v>0.29681978798586572</v>
      </c>
      <c r="M288" s="192" t="s">
        <v>590</v>
      </c>
      <c r="N288" s="198">
        <v>43042</v>
      </c>
      <c r="O288" s="1"/>
      <c r="P288" s="1"/>
      <c r="Q288" s="1"/>
      <c r="R288" s="6" t="s">
        <v>783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33">
        <v>128</v>
      </c>
      <c r="B289" s="234">
        <v>43074</v>
      </c>
      <c r="C289" s="234"/>
      <c r="D289" s="235" t="s">
        <v>784</v>
      </c>
      <c r="E289" s="236" t="s">
        <v>622</v>
      </c>
      <c r="F289" s="231">
        <v>172</v>
      </c>
      <c r="G289" s="236"/>
      <c r="H289" s="236">
        <v>155.25</v>
      </c>
      <c r="I289" s="237">
        <v>230</v>
      </c>
      <c r="J289" s="205" t="s">
        <v>785</v>
      </c>
      <c r="K289" s="206">
        <f t="shared" si="149"/>
        <v>-16.75</v>
      </c>
      <c r="L289" s="207">
        <f t="shared" si="150"/>
        <v>-9.7383720930232565E-2</v>
      </c>
      <c r="M289" s="203" t="s">
        <v>603</v>
      </c>
      <c r="N289" s="200">
        <v>43787</v>
      </c>
      <c r="O289" s="1"/>
      <c r="P289" s="1"/>
      <c r="Q289" s="1"/>
      <c r="R289" s="6" t="s">
        <v>783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0">
        <v>129</v>
      </c>
      <c r="B290" s="221">
        <v>43398</v>
      </c>
      <c r="C290" s="221"/>
      <c r="D290" s="222" t="s">
        <v>108</v>
      </c>
      <c r="E290" s="223" t="s">
        <v>622</v>
      </c>
      <c r="F290" s="223">
        <v>698.5</v>
      </c>
      <c r="G290" s="223"/>
      <c r="H290" s="223">
        <v>890</v>
      </c>
      <c r="I290" s="225">
        <v>890</v>
      </c>
      <c r="J290" s="195" t="s">
        <v>855</v>
      </c>
      <c r="K290" s="196">
        <f t="shared" si="149"/>
        <v>191.5</v>
      </c>
      <c r="L290" s="197">
        <f t="shared" si="150"/>
        <v>0.27415891195418757</v>
      </c>
      <c r="M290" s="192" t="s">
        <v>590</v>
      </c>
      <c r="N290" s="198">
        <v>44328</v>
      </c>
      <c r="O290" s="1"/>
      <c r="P290" s="1"/>
      <c r="Q290" s="1"/>
      <c r="R290" s="6" t="s">
        <v>779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0">
        <v>130</v>
      </c>
      <c r="B291" s="221">
        <v>42877</v>
      </c>
      <c r="C291" s="221"/>
      <c r="D291" s="222" t="s">
        <v>375</v>
      </c>
      <c r="E291" s="223" t="s">
        <v>622</v>
      </c>
      <c r="F291" s="223">
        <v>127.6</v>
      </c>
      <c r="G291" s="223"/>
      <c r="H291" s="223">
        <v>138</v>
      </c>
      <c r="I291" s="225">
        <v>190</v>
      </c>
      <c r="J291" s="195" t="s">
        <v>786</v>
      </c>
      <c r="K291" s="196">
        <f t="shared" si="149"/>
        <v>10.400000000000006</v>
      </c>
      <c r="L291" s="197">
        <f t="shared" si="150"/>
        <v>8.1504702194357417E-2</v>
      </c>
      <c r="M291" s="192" t="s">
        <v>590</v>
      </c>
      <c r="N291" s="198">
        <v>43774</v>
      </c>
      <c r="O291" s="1"/>
      <c r="P291" s="1"/>
      <c r="Q291" s="1"/>
      <c r="R291" s="6" t="s">
        <v>783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0">
        <v>131</v>
      </c>
      <c r="B292" s="221">
        <v>43158</v>
      </c>
      <c r="C292" s="221"/>
      <c r="D292" s="222" t="s">
        <v>787</v>
      </c>
      <c r="E292" s="223" t="s">
        <v>622</v>
      </c>
      <c r="F292" s="223">
        <v>317</v>
      </c>
      <c r="G292" s="223"/>
      <c r="H292" s="223">
        <v>382.5</v>
      </c>
      <c r="I292" s="225">
        <v>398</v>
      </c>
      <c r="J292" s="195" t="s">
        <v>788</v>
      </c>
      <c r="K292" s="196">
        <f t="shared" si="149"/>
        <v>65.5</v>
      </c>
      <c r="L292" s="197">
        <f t="shared" si="150"/>
        <v>0.20662460567823343</v>
      </c>
      <c r="M292" s="192" t="s">
        <v>590</v>
      </c>
      <c r="N292" s="198">
        <v>44238</v>
      </c>
      <c r="O292" s="1"/>
      <c r="P292" s="1"/>
      <c r="Q292" s="1"/>
      <c r="R292" s="6" t="s">
        <v>783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33">
        <v>132</v>
      </c>
      <c r="B293" s="234">
        <v>43164</v>
      </c>
      <c r="C293" s="234"/>
      <c r="D293" s="235" t="s">
        <v>145</v>
      </c>
      <c r="E293" s="236" t="s">
        <v>622</v>
      </c>
      <c r="F293" s="231">
        <f>510-14.4</f>
        <v>495.6</v>
      </c>
      <c r="G293" s="236"/>
      <c r="H293" s="236">
        <v>350</v>
      </c>
      <c r="I293" s="237">
        <v>672</v>
      </c>
      <c r="J293" s="205" t="s">
        <v>789</v>
      </c>
      <c r="K293" s="206">
        <f t="shared" si="149"/>
        <v>-145.60000000000002</v>
      </c>
      <c r="L293" s="207">
        <f t="shared" si="150"/>
        <v>-0.29378531073446329</v>
      </c>
      <c r="M293" s="203" t="s">
        <v>603</v>
      </c>
      <c r="N293" s="200">
        <v>43887</v>
      </c>
      <c r="O293" s="1"/>
      <c r="P293" s="1"/>
      <c r="Q293" s="1"/>
      <c r="R293" s="6" t="s">
        <v>779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3">
        <v>133</v>
      </c>
      <c r="B294" s="234">
        <v>43237</v>
      </c>
      <c r="C294" s="234"/>
      <c r="D294" s="235" t="s">
        <v>473</v>
      </c>
      <c r="E294" s="236" t="s">
        <v>622</v>
      </c>
      <c r="F294" s="231">
        <v>230.3</v>
      </c>
      <c r="G294" s="236"/>
      <c r="H294" s="236">
        <v>102.5</v>
      </c>
      <c r="I294" s="237">
        <v>348</v>
      </c>
      <c r="J294" s="205" t="s">
        <v>790</v>
      </c>
      <c r="K294" s="206">
        <f t="shared" si="149"/>
        <v>-127.80000000000001</v>
      </c>
      <c r="L294" s="207">
        <f t="shared" si="150"/>
        <v>-0.55492835432045162</v>
      </c>
      <c r="M294" s="203" t="s">
        <v>603</v>
      </c>
      <c r="N294" s="200">
        <v>43896</v>
      </c>
      <c r="O294" s="1"/>
      <c r="P294" s="1"/>
      <c r="Q294" s="1"/>
      <c r="R294" s="6" t="s">
        <v>779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0">
        <v>134</v>
      </c>
      <c r="B295" s="221">
        <v>43258</v>
      </c>
      <c r="C295" s="221"/>
      <c r="D295" s="222" t="s">
        <v>438</v>
      </c>
      <c r="E295" s="223" t="s">
        <v>622</v>
      </c>
      <c r="F295" s="223">
        <f>342.5-5.1</f>
        <v>337.4</v>
      </c>
      <c r="G295" s="223"/>
      <c r="H295" s="223">
        <v>412.5</v>
      </c>
      <c r="I295" s="225">
        <v>439</v>
      </c>
      <c r="J295" s="195" t="s">
        <v>791</v>
      </c>
      <c r="K295" s="196">
        <f t="shared" si="149"/>
        <v>75.100000000000023</v>
      </c>
      <c r="L295" s="197">
        <f t="shared" si="150"/>
        <v>0.22258446947243635</v>
      </c>
      <c r="M295" s="192" t="s">
        <v>590</v>
      </c>
      <c r="N295" s="198">
        <v>44230</v>
      </c>
      <c r="O295" s="1"/>
      <c r="P295" s="1"/>
      <c r="Q295" s="1"/>
      <c r="R295" s="6" t="s">
        <v>783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4">
        <v>135</v>
      </c>
      <c r="B296" s="213">
        <v>43285</v>
      </c>
      <c r="C296" s="213"/>
      <c r="D296" s="214" t="s">
        <v>55</v>
      </c>
      <c r="E296" s="215" t="s">
        <v>622</v>
      </c>
      <c r="F296" s="215">
        <f>127.5-5.53</f>
        <v>121.97</v>
      </c>
      <c r="G296" s="216"/>
      <c r="H296" s="216">
        <v>122.5</v>
      </c>
      <c r="I296" s="216">
        <v>170</v>
      </c>
      <c r="J296" s="217" t="s">
        <v>820</v>
      </c>
      <c r="K296" s="218">
        <f t="shared" si="149"/>
        <v>0.53000000000000114</v>
      </c>
      <c r="L296" s="219">
        <f t="shared" si="150"/>
        <v>4.3453308190538747E-3</v>
      </c>
      <c r="M296" s="215" t="s">
        <v>713</v>
      </c>
      <c r="N296" s="213">
        <v>44431</v>
      </c>
      <c r="O296" s="1"/>
      <c r="P296" s="1"/>
      <c r="Q296" s="1"/>
      <c r="R296" s="6" t="s">
        <v>779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33">
        <v>136</v>
      </c>
      <c r="B297" s="234">
        <v>43294</v>
      </c>
      <c r="C297" s="234"/>
      <c r="D297" s="235" t="s">
        <v>364</v>
      </c>
      <c r="E297" s="236" t="s">
        <v>622</v>
      </c>
      <c r="F297" s="231">
        <v>46.5</v>
      </c>
      <c r="G297" s="236"/>
      <c r="H297" s="236">
        <v>17</v>
      </c>
      <c r="I297" s="237">
        <v>59</v>
      </c>
      <c r="J297" s="205" t="s">
        <v>792</v>
      </c>
      <c r="K297" s="206">
        <f t="shared" ref="K297:K305" si="151">H297-F297</f>
        <v>-29.5</v>
      </c>
      <c r="L297" s="207">
        <f t="shared" ref="L297:L305" si="152">K297/F297</f>
        <v>-0.63440860215053763</v>
      </c>
      <c r="M297" s="203" t="s">
        <v>603</v>
      </c>
      <c r="N297" s="200">
        <v>43887</v>
      </c>
      <c r="O297" s="1"/>
      <c r="P297" s="1"/>
      <c r="Q297" s="1"/>
      <c r="R297" s="6" t="s">
        <v>779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0">
        <v>137</v>
      </c>
      <c r="B298" s="221">
        <v>43396</v>
      </c>
      <c r="C298" s="221"/>
      <c r="D298" s="222" t="s">
        <v>417</v>
      </c>
      <c r="E298" s="223" t="s">
        <v>622</v>
      </c>
      <c r="F298" s="223">
        <v>156.5</v>
      </c>
      <c r="G298" s="223"/>
      <c r="H298" s="223">
        <v>207.5</v>
      </c>
      <c r="I298" s="225">
        <v>191</v>
      </c>
      <c r="J298" s="195" t="s">
        <v>680</v>
      </c>
      <c r="K298" s="196">
        <f t="shared" si="151"/>
        <v>51</v>
      </c>
      <c r="L298" s="197">
        <f t="shared" si="152"/>
        <v>0.32587859424920129</v>
      </c>
      <c r="M298" s="192" t="s">
        <v>590</v>
      </c>
      <c r="N298" s="198">
        <v>44369</v>
      </c>
      <c r="O298" s="1"/>
      <c r="P298" s="1"/>
      <c r="Q298" s="1"/>
      <c r="R298" s="6" t="s">
        <v>779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0">
        <v>138</v>
      </c>
      <c r="B299" s="221">
        <v>43439</v>
      </c>
      <c r="C299" s="221"/>
      <c r="D299" s="222" t="s">
        <v>326</v>
      </c>
      <c r="E299" s="223" t="s">
        <v>622</v>
      </c>
      <c r="F299" s="223">
        <v>259.5</v>
      </c>
      <c r="G299" s="223"/>
      <c r="H299" s="223">
        <v>320</v>
      </c>
      <c r="I299" s="225">
        <v>320</v>
      </c>
      <c r="J299" s="195" t="s">
        <v>680</v>
      </c>
      <c r="K299" s="196">
        <f t="shared" si="151"/>
        <v>60.5</v>
      </c>
      <c r="L299" s="197">
        <f t="shared" si="152"/>
        <v>0.23314065510597304</v>
      </c>
      <c r="M299" s="192" t="s">
        <v>590</v>
      </c>
      <c r="N299" s="198">
        <v>44323</v>
      </c>
      <c r="O299" s="1"/>
      <c r="P299" s="1"/>
      <c r="Q299" s="1"/>
      <c r="R299" s="6" t="s">
        <v>779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33">
        <v>139</v>
      </c>
      <c r="B300" s="234">
        <v>43439</v>
      </c>
      <c r="C300" s="234"/>
      <c r="D300" s="235" t="s">
        <v>793</v>
      </c>
      <c r="E300" s="236" t="s">
        <v>622</v>
      </c>
      <c r="F300" s="236">
        <v>715</v>
      </c>
      <c r="G300" s="236"/>
      <c r="H300" s="236">
        <v>445</v>
      </c>
      <c r="I300" s="237">
        <v>840</v>
      </c>
      <c r="J300" s="205" t="s">
        <v>794</v>
      </c>
      <c r="K300" s="206">
        <f t="shared" si="151"/>
        <v>-270</v>
      </c>
      <c r="L300" s="207">
        <f t="shared" si="152"/>
        <v>-0.3776223776223776</v>
      </c>
      <c r="M300" s="203" t="s">
        <v>603</v>
      </c>
      <c r="N300" s="200">
        <v>43800</v>
      </c>
      <c r="O300" s="1"/>
      <c r="P300" s="1"/>
      <c r="Q300" s="1"/>
      <c r="R300" s="6" t="s">
        <v>779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0">
        <v>140</v>
      </c>
      <c r="B301" s="221">
        <v>43469</v>
      </c>
      <c r="C301" s="221"/>
      <c r="D301" s="222" t="s">
        <v>158</v>
      </c>
      <c r="E301" s="223" t="s">
        <v>622</v>
      </c>
      <c r="F301" s="223">
        <v>875</v>
      </c>
      <c r="G301" s="223"/>
      <c r="H301" s="223">
        <v>1165</v>
      </c>
      <c r="I301" s="225">
        <v>1185</v>
      </c>
      <c r="J301" s="195" t="s">
        <v>795</v>
      </c>
      <c r="K301" s="196">
        <f t="shared" si="151"/>
        <v>290</v>
      </c>
      <c r="L301" s="197">
        <f t="shared" si="152"/>
        <v>0.33142857142857141</v>
      </c>
      <c r="M301" s="192" t="s">
        <v>590</v>
      </c>
      <c r="N301" s="198">
        <v>43847</v>
      </c>
      <c r="O301" s="1"/>
      <c r="P301" s="1"/>
      <c r="Q301" s="1"/>
      <c r="R301" s="6" t="s">
        <v>779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0">
        <v>141</v>
      </c>
      <c r="B302" s="221">
        <v>43559</v>
      </c>
      <c r="C302" s="221"/>
      <c r="D302" s="222" t="s">
        <v>342</v>
      </c>
      <c r="E302" s="223" t="s">
        <v>622</v>
      </c>
      <c r="F302" s="223">
        <f>387-14.63</f>
        <v>372.37</v>
      </c>
      <c r="G302" s="223"/>
      <c r="H302" s="223">
        <v>490</v>
      </c>
      <c r="I302" s="225">
        <v>490</v>
      </c>
      <c r="J302" s="195" t="s">
        <v>680</v>
      </c>
      <c r="K302" s="196">
        <f t="shared" si="151"/>
        <v>117.63</v>
      </c>
      <c r="L302" s="197">
        <f t="shared" si="152"/>
        <v>0.31589548030185027</v>
      </c>
      <c r="M302" s="192" t="s">
        <v>590</v>
      </c>
      <c r="N302" s="198">
        <v>43850</v>
      </c>
      <c r="O302" s="1"/>
      <c r="P302" s="1"/>
      <c r="Q302" s="1"/>
      <c r="R302" s="6" t="s">
        <v>779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33">
        <v>142</v>
      </c>
      <c r="B303" s="234">
        <v>43578</v>
      </c>
      <c r="C303" s="234"/>
      <c r="D303" s="235" t="s">
        <v>796</v>
      </c>
      <c r="E303" s="236" t="s">
        <v>592</v>
      </c>
      <c r="F303" s="236">
        <v>220</v>
      </c>
      <c r="G303" s="236"/>
      <c r="H303" s="236">
        <v>127.5</v>
      </c>
      <c r="I303" s="237">
        <v>284</v>
      </c>
      <c r="J303" s="205" t="s">
        <v>797</v>
      </c>
      <c r="K303" s="206">
        <f t="shared" si="151"/>
        <v>-92.5</v>
      </c>
      <c r="L303" s="207">
        <f t="shared" si="152"/>
        <v>-0.42045454545454547</v>
      </c>
      <c r="M303" s="203" t="s">
        <v>603</v>
      </c>
      <c r="N303" s="200">
        <v>43896</v>
      </c>
      <c r="O303" s="1"/>
      <c r="P303" s="1"/>
      <c r="Q303" s="1"/>
      <c r="R303" s="6" t="s">
        <v>779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0">
        <v>143</v>
      </c>
      <c r="B304" s="221">
        <v>43622</v>
      </c>
      <c r="C304" s="221"/>
      <c r="D304" s="222" t="s">
        <v>482</v>
      </c>
      <c r="E304" s="223" t="s">
        <v>592</v>
      </c>
      <c r="F304" s="223">
        <v>332.8</v>
      </c>
      <c r="G304" s="223"/>
      <c r="H304" s="223">
        <v>405</v>
      </c>
      <c r="I304" s="225">
        <v>419</v>
      </c>
      <c r="J304" s="195" t="s">
        <v>798</v>
      </c>
      <c r="K304" s="196">
        <f t="shared" si="151"/>
        <v>72.199999999999989</v>
      </c>
      <c r="L304" s="197">
        <f t="shared" si="152"/>
        <v>0.21694711538461534</v>
      </c>
      <c r="M304" s="192" t="s">
        <v>590</v>
      </c>
      <c r="N304" s="198">
        <v>43860</v>
      </c>
      <c r="O304" s="1"/>
      <c r="P304" s="1"/>
      <c r="Q304" s="1"/>
      <c r="R304" s="6" t="s">
        <v>783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4">
        <v>144</v>
      </c>
      <c r="B305" s="213">
        <v>43641</v>
      </c>
      <c r="C305" s="213"/>
      <c r="D305" s="214" t="s">
        <v>151</v>
      </c>
      <c r="E305" s="215" t="s">
        <v>622</v>
      </c>
      <c r="F305" s="215">
        <v>386</v>
      </c>
      <c r="G305" s="216"/>
      <c r="H305" s="216">
        <v>395</v>
      </c>
      <c r="I305" s="216">
        <v>452</v>
      </c>
      <c r="J305" s="217" t="s">
        <v>799</v>
      </c>
      <c r="K305" s="218">
        <f t="shared" si="151"/>
        <v>9</v>
      </c>
      <c r="L305" s="219">
        <f t="shared" si="152"/>
        <v>2.3316062176165803E-2</v>
      </c>
      <c r="M305" s="215" t="s">
        <v>713</v>
      </c>
      <c r="N305" s="213">
        <v>43868</v>
      </c>
      <c r="O305" s="1"/>
      <c r="P305" s="1"/>
      <c r="Q305" s="1"/>
      <c r="R305" s="6" t="s">
        <v>783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4">
        <v>145</v>
      </c>
      <c r="B306" s="213">
        <v>43707</v>
      </c>
      <c r="C306" s="213"/>
      <c r="D306" s="214" t="s">
        <v>131</v>
      </c>
      <c r="E306" s="215" t="s">
        <v>622</v>
      </c>
      <c r="F306" s="215">
        <v>137.5</v>
      </c>
      <c r="G306" s="216"/>
      <c r="H306" s="216">
        <v>138.5</v>
      </c>
      <c r="I306" s="216">
        <v>190</v>
      </c>
      <c r="J306" s="217" t="s">
        <v>819</v>
      </c>
      <c r="K306" s="218">
        <f t="shared" ref="K306" si="153">H306-F306</f>
        <v>1</v>
      </c>
      <c r="L306" s="219">
        <f t="shared" ref="L306" si="154">K306/F306</f>
        <v>7.2727272727272727E-3</v>
      </c>
      <c r="M306" s="215" t="s">
        <v>713</v>
      </c>
      <c r="N306" s="213">
        <v>44432</v>
      </c>
      <c r="O306" s="1"/>
      <c r="P306" s="1"/>
      <c r="Q306" s="1"/>
      <c r="R306" s="6" t="s">
        <v>779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0">
        <v>146</v>
      </c>
      <c r="B307" s="221">
        <v>43731</v>
      </c>
      <c r="C307" s="221"/>
      <c r="D307" s="222" t="s">
        <v>429</v>
      </c>
      <c r="E307" s="223" t="s">
        <v>622</v>
      </c>
      <c r="F307" s="223">
        <v>235</v>
      </c>
      <c r="G307" s="223"/>
      <c r="H307" s="223">
        <v>295</v>
      </c>
      <c r="I307" s="225">
        <v>296</v>
      </c>
      <c r="J307" s="195" t="s">
        <v>800</v>
      </c>
      <c r="K307" s="196">
        <f t="shared" ref="K307:K313" si="155">H307-F307</f>
        <v>60</v>
      </c>
      <c r="L307" s="197">
        <f t="shared" ref="L307:L313" si="156">K307/F307</f>
        <v>0.25531914893617019</v>
      </c>
      <c r="M307" s="192" t="s">
        <v>590</v>
      </c>
      <c r="N307" s="198">
        <v>43844</v>
      </c>
      <c r="O307" s="1"/>
      <c r="P307" s="1"/>
      <c r="Q307" s="1"/>
      <c r="R307" s="6" t="s">
        <v>783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0">
        <v>147</v>
      </c>
      <c r="B308" s="221">
        <v>43752</v>
      </c>
      <c r="C308" s="221"/>
      <c r="D308" s="222" t="s">
        <v>801</v>
      </c>
      <c r="E308" s="223" t="s">
        <v>622</v>
      </c>
      <c r="F308" s="223">
        <v>277.5</v>
      </c>
      <c r="G308" s="223"/>
      <c r="H308" s="223">
        <v>333</v>
      </c>
      <c r="I308" s="225">
        <v>333</v>
      </c>
      <c r="J308" s="195" t="s">
        <v>802</v>
      </c>
      <c r="K308" s="196">
        <f t="shared" si="155"/>
        <v>55.5</v>
      </c>
      <c r="L308" s="197">
        <f t="shared" si="156"/>
        <v>0.2</v>
      </c>
      <c r="M308" s="192" t="s">
        <v>590</v>
      </c>
      <c r="N308" s="198">
        <v>43846</v>
      </c>
      <c r="O308" s="1"/>
      <c r="P308" s="1"/>
      <c r="Q308" s="1"/>
      <c r="R308" s="6" t="s">
        <v>779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0">
        <v>148</v>
      </c>
      <c r="B309" s="221">
        <v>43752</v>
      </c>
      <c r="C309" s="221"/>
      <c r="D309" s="222" t="s">
        <v>803</v>
      </c>
      <c r="E309" s="223" t="s">
        <v>622</v>
      </c>
      <c r="F309" s="223">
        <v>930</v>
      </c>
      <c r="G309" s="223"/>
      <c r="H309" s="223">
        <v>1165</v>
      </c>
      <c r="I309" s="225">
        <v>1200</v>
      </c>
      <c r="J309" s="195" t="s">
        <v>804</v>
      </c>
      <c r="K309" s="196">
        <f t="shared" si="155"/>
        <v>235</v>
      </c>
      <c r="L309" s="197">
        <f t="shared" si="156"/>
        <v>0.25268817204301075</v>
      </c>
      <c r="M309" s="192" t="s">
        <v>590</v>
      </c>
      <c r="N309" s="198">
        <v>43847</v>
      </c>
      <c r="O309" s="1"/>
      <c r="P309" s="1"/>
      <c r="Q309" s="1"/>
      <c r="R309" s="6" t="s">
        <v>783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0">
        <v>149</v>
      </c>
      <c r="B310" s="221">
        <v>43753</v>
      </c>
      <c r="C310" s="221"/>
      <c r="D310" s="222" t="s">
        <v>805</v>
      </c>
      <c r="E310" s="223" t="s">
        <v>622</v>
      </c>
      <c r="F310" s="193">
        <v>111</v>
      </c>
      <c r="G310" s="223"/>
      <c r="H310" s="223">
        <v>141</v>
      </c>
      <c r="I310" s="225">
        <v>141</v>
      </c>
      <c r="J310" s="195" t="s">
        <v>606</v>
      </c>
      <c r="K310" s="196">
        <f t="shared" si="155"/>
        <v>30</v>
      </c>
      <c r="L310" s="197">
        <f t="shared" si="156"/>
        <v>0.27027027027027029</v>
      </c>
      <c r="M310" s="192" t="s">
        <v>590</v>
      </c>
      <c r="N310" s="198">
        <v>44328</v>
      </c>
      <c r="O310" s="1"/>
      <c r="P310" s="1"/>
      <c r="Q310" s="1"/>
      <c r="R310" s="6" t="s">
        <v>783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20">
        <v>150</v>
      </c>
      <c r="B311" s="221">
        <v>43753</v>
      </c>
      <c r="C311" s="221"/>
      <c r="D311" s="222" t="s">
        <v>806</v>
      </c>
      <c r="E311" s="223" t="s">
        <v>622</v>
      </c>
      <c r="F311" s="193">
        <v>296</v>
      </c>
      <c r="G311" s="223"/>
      <c r="H311" s="223">
        <v>370</v>
      </c>
      <c r="I311" s="225">
        <v>370</v>
      </c>
      <c r="J311" s="195" t="s">
        <v>680</v>
      </c>
      <c r="K311" s="196">
        <f t="shared" si="155"/>
        <v>74</v>
      </c>
      <c r="L311" s="197">
        <f t="shared" si="156"/>
        <v>0.25</v>
      </c>
      <c r="M311" s="192" t="s">
        <v>590</v>
      </c>
      <c r="N311" s="198">
        <v>43853</v>
      </c>
      <c r="O311" s="1"/>
      <c r="P311" s="1"/>
      <c r="Q311" s="1"/>
      <c r="R311" s="6" t="s">
        <v>783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0">
        <v>151</v>
      </c>
      <c r="B312" s="221">
        <v>43754</v>
      </c>
      <c r="C312" s="221"/>
      <c r="D312" s="222" t="s">
        <v>807</v>
      </c>
      <c r="E312" s="223" t="s">
        <v>622</v>
      </c>
      <c r="F312" s="193">
        <v>300</v>
      </c>
      <c r="G312" s="223"/>
      <c r="H312" s="223">
        <v>382.5</v>
      </c>
      <c r="I312" s="225">
        <v>344</v>
      </c>
      <c r="J312" s="195" t="s">
        <v>875</v>
      </c>
      <c r="K312" s="196">
        <f t="shared" si="155"/>
        <v>82.5</v>
      </c>
      <c r="L312" s="197">
        <f t="shared" si="156"/>
        <v>0.27500000000000002</v>
      </c>
      <c r="M312" s="192" t="s">
        <v>590</v>
      </c>
      <c r="N312" s="198">
        <v>44238</v>
      </c>
      <c r="O312" s="1"/>
      <c r="P312" s="1"/>
      <c r="Q312" s="1"/>
      <c r="R312" s="6" t="s">
        <v>783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20">
        <v>152</v>
      </c>
      <c r="B313" s="221">
        <v>43832</v>
      </c>
      <c r="C313" s="221"/>
      <c r="D313" s="222" t="s">
        <v>808</v>
      </c>
      <c r="E313" s="223" t="s">
        <v>622</v>
      </c>
      <c r="F313" s="193">
        <v>495</v>
      </c>
      <c r="G313" s="223"/>
      <c r="H313" s="223">
        <v>595</v>
      </c>
      <c r="I313" s="225">
        <v>590</v>
      </c>
      <c r="J313" s="195" t="s">
        <v>871</v>
      </c>
      <c r="K313" s="196">
        <f t="shared" si="155"/>
        <v>100</v>
      </c>
      <c r="L313" s="197">
        <f t="shared" si="156"/>
        <v>0.20202020202020202</v>
      </c>
      <c r="M313" s="192" t="s">
        <v>590</v>
      </c>
      <c r="N313" s="198">
        <v>44589</v>
      </c>
      <c r="O313" s="1"/>
      <c r="P313" s="1"/>
      <c r="Q313" s="1"/>
      <c r="R313" s="6" t="s">
        <v>783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0">
        <v>153</v>
      </c>
      <c r="B314" s="221">
        <v>43966</v>
      </c>
      <c r="C314" s="221"/>
      <c r="D314" s="222" t="s">
        <v>71</v>
      </c>
      <c r="E314" s="223" t="s">
        <v>622</v>
      </c>
      <c r="F314" s="193">
        <v>67.5</v>
      </c>
      <c r="G314" s="223"/>
      <c r="H314" s="223">
        <v>86</v>
      </c>
      <c r="I314" s="225">
        <v>86</v>
      </c>
      <c r="J314" s="195" t="s">
        <v>809</v>
      </c>
      <c r="K314" s="196">
        <f t="shared" ref="K314:K321" si="157">H314-F314</f>
        <v>18.5</v>
      </c>
      <c r="L314" s="197">
        <f t="shared" ref="L314:L321" si="158">K314/F314</f>
        <v>0.27407407407407408</v>
      </c>
      <c r="M314" s="192" t="s">
        <v>590</v>
      </c>
      <c r="N314" s="198">
        <v>44008</v>
      </c>
      <c r="O314" s="1"/>
      <c r="P314" s="1"/>
      <c r="Q314" s="1"/>
      <c r="R314" s="6" t="s">
        <v>783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0">
        <v>154</v>
      </c>
      <c r="B315" s="221">
        <v>44035</v>
      </c>
      <c r="C315" s="221"/>
      <c r="D315" s="222" t="s">
        <v>481</v>
      </c>
      <c r="E315" s="223" t="s">
        <v>622</v>
      </c>
      <c r="F315" s="193">
        <v>231</v>
      </c>
      <c r="G315" s="223"/>
      <c r="H315" s="223">
        <v>281</v>
      </c>
      <c r="I315" s="225">
        <v>281</v>
      </c>
      <c r="J315" s="195" t="s">
        <v>680</v>
      </c>
      <c r="K315" s="196">
        <f t="shared" si="157"/>
        <v>50</v>
      </c>
      <c r="L315" s="197">
        <f t="shared" si="158"/>
        <v>0.21645021645021645</v>
      </c>
      <c r="M315" s="192" t="s">
        <v>590</v>
      </c>
      <c r="N315" s="198">
        <v>44358</v>
      </c>
      <c r="O315" s="1"/>
      <c r="P315" s="1"/>
      <c r="Q315" s="1"/>
      <c r="R315" s="6" t="s">
        <v>783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20">
        <v>155</v>
      </c>
      <c r="B316" s="221">
        <v>44092</v>
      </c>
      <c r="C316" s="221"/>
      <c r="D316" s="222" t="s">
        <v>406</v>
      </c>
      <c r="E316" s="223" t="s">
        <v>622</v>
      </c>
      <c r="F316" s="223">
        <v>206</v>
      </c>
      <c r="G316" s="223"/>
      <c r="H316" s="223">
        <v>248</v>
      </c>
      <c r="I316" s="225">
        <v>248</v>
      </c>
      <c r="J316" s="195" t="s">
        <v>680</v>
      </c>
      <c r="K316" s="196">
        <f t="shared" si="157"/>
        <v>42</v>
      </c>
      <c r="L316" s="197">
        <f t="shared" si="158"/>
        <v>0.20388349514563106</v>
      </c>
      <c r="M316" s="192" t="s">
        <v>590</v>
      </c>
      <c r="N316" s="198">
        <v>44214</v>
      </c>
      <c r="O316" s="1"/>
      <c r="P316" s="1"/>
      <c r="Q316" s="1"/>
      <c r="R316" s="6" t="s">
        <v>783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20">
        <v>156</v>
      </c>
      <c r="B317" s="221">
        <v>44140</v>
      </c>
      <c r="C317" s="221"/>
      <c r="D317" s="222" t="s">
        <v>406</v>
      </c>
      <c r="E317" s="223" t="s">
        <v>622</v>
      </c>
      <c r="F317" s="223">
        <v>182.5</v>
      </c>
      <c r="G317" s="223"/>
      <c r="H317" s="223">
        <v>248</v>
      </c>
      <c r="I317" s="225">
        <v>248</v>
      </c>
      <c r="J317" s="195" t="s">
        <v>680</v>
      </c>
      <c r="K317" s="196">
        <f t="shared" si="157"/>
        <v>65.5</v>
      </c>
      <c r="L317" s="197">
        <f t="shared" si="158"/>
        <v>0.35890410958904112</v>
      </c>
      <c r="M317" s="192" t="s">
        <v>590</v>
      </c>
      <c r="N317" s="198">
        <v>44214</v>
      </c>
      <c r="O317" s="1"/>
      <c r="P317" s="1"/>
      <c r="Q317" s="1"/>
      <c r="R317" s="6" t="s">
        <v>783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0">
        <v>157</v>
      </c>
      <c r="B318" s="221">
        <v>44140</v>
      </c>
      <c r="C318" s="221"/>
      <c r="D318" s="222" t="s">
        <v>326</v>
      </c>
      <c r="E318" s="223" t="s">
        <v>622</v>
      </c>
      <c r="F318" s="223">
        <v>247.5</v>
      </c>
      <c r="G318" s="223"/>
      <c r="H318" s="223">
        <v>320</v>
      </c>
      <c r="I318" s="225">
        <v>320</v>
      </c>
      <c r="J318" s="195" t="s">
        <v>680</v>
      </c>
      <c r="K318" s="196">
        <f t="shared" si="157"/>
        <v>72.5</v>
      </c>
      <c r="L318" s="197">
        <f t="shared" si="158"/>
        <v>0.29292929292929293</v>
      </c>
      <c r="M318" s="192" t="s">
        <v>590</v>
      </c>
      <c r="N318" s="198">
        <v>44323</v>
      </c>
      <c r="O318" s="1"/>
      <c r="P318" s="1"/>
      <c r="Q318" s="1"/>
      <c r="R318" s="6" t="s">
        <v>783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20">
        <v>158</v>
      </c>
      <c r="B319" s="221">
        <v>44140</v>
      </c>
      <c r="C319" s="221"/>
      <c r="D319" s="222" t="s">
        <v>272</v>
      </c>
      <c r="E319" s="223" t="s">
        <v>622</v>
      </c>
      <c r="F319" s="193">
        <v>925</v>
      </c>
      <c r="G319" s="223"/>
      <c r="H319" s="223">
        <v>1095</v>
      </c>
      <c r="I319" s="225">
        <v>1093</v>
      </c>
      <c r="J319" s="195" t="s">
        <v>810</v>
      </c>
      <c r="K319" s="196">
        <f t="shared" si="157"/>
        <v>170</v>
      </c>
      <c r="L319" s="197">
        <f t="shared" si="158"/>
        <v>0.18378378378378379</v>
      </c>
      <c r="M319" s="192" t="s">
        <v>590</v>
      </c>
      <c r="N319" s="198">
        <v>44201</v>
      </c>
      <c r="O319" s="1"/>
      <c r="P319" s="1"/>
      <c r="Q319" s="1"/>
      <c r="R319" s="6" t="s">
        <v>783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20">
        <v>159</v>
      </c>
      <c r="B320" s="221">
        <v>44140</v>
      </c>
      <c r="C320" s="221"/>
      <c r="D320" s="222" t="s">
        <v>342</v>
      </c>
      <c r="E320" s="223" t="s">
        <v>622</v>
      </c>
      <c r="F320" s="193">
        <v>332.5</v>
      </c>
      <c r="G320" s="223"/>
      <c r="H320" s="223">
        <v>393</v>
      </c>
      <c r="I320" s="225">
        <v>406</v>
      </c>
      <c r="J320" s="195" t="s">
        <v>811</v>
      </c>
      <c r="K320" s="196">
        <f t="shared" si="157"/>
        <v>60.5</v>
      </c>
      <c r="L320" s="197">
        <f t="shared" si="158"/>
        <v>0.18195488721804512</v>
      </c>
      <c r="M320" s="192" t="s">
        <v>590</v>
      </c>
      <c r="N320" s="198">
        <v>44256</v>
      </c>
      <c r="O320" s="1"/>
      <c r="P320" s="1"/>
      <c r="Q320" s="1"/>
      <c r="R320" s="6" t="s">
        <v>783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20">
        <v>160</v>
      </c>
      <c r="B321" s="221">
        <v>44141</v>
      </c>
      <c r="C321" s="221"/>
      <c r="D321" s="222" t="s">
        <v>481</v>
      </c>
      <c r="E321" s="223" t="s">
        <v>622</v>
      </c>
      <c r="F321" s="193">
        <v>231</v>
      </c>
      <c r="G321" s="223"/>
      <c r="H321" s="223">
        <v>281</v>
      </c>
      <c r="I321" s="225">
        <v>281</v>
      </c>
      <c r="J321" s="195" t="s">
        <v>680</v>
      </c>
      <c r="K321" s="196">
        <f t="shared" si="157"/>
        <v>50</v>
      </c>
      <c r="L321" s="197">
        <f t="shared" si="158"/>
        <v>0.21645021645021645</v>
      </c>
      <c r="M321" s="192" t="s">
        <v>590</v>
      </c>
      <c r="N321" s="198">
        <v>44358</v>
      </c>
      <c r="O321" s="1"/>
      <c r="P321" s="1"/>
      <c r="Q321" s="1"/>
      <c r="R321" s="6" t="s">
        <v>783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46">
        <v>161</v>
      </c>
      <c r="B322" s="239">
        <v>44187</v>
      </c>
      <c r="C322" s="239"/>
      <c r="D322" s="240" t="s">
        <v>454</v>
      </c>
      <c r="E322" s="53" t="s">
        <v>622</v>
      </c>
      <c r="F322" s="241" t="s">
        <v>812</v>
      </c>
      <c r="G322" s="53"/>
      <c r="H322" s="53"/>
      <c r="I322" s="242">
        <v>239</v>
      </c>
      <c r="J322" s="238" t="s">
        <v>593</v>
      </c>
      <c r="K322" s="238"/>
      <c r="L322" s="243"/>
      <c r="M322" s="244"/>
      <c r="N322" s="245"/>
      <c r="O322" s="1"/>
      <c r="P322" s="1"/>
      <c r="Q322" s="1"/>
      <c r="R322" s="6" t="s">
        <v>783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20">
        <v>162</v>
      </c>
      <c r="B323" s="221">
        <v>44258</v>
      </c>
      <c r="C323" s="221"/>
      <c r="D323" s="222" t="s">
        <v>808</v>
      </c>
      <c r="E323" s="223" t="s">
        <v>622</v>
      </c>
      <c r="F323" s="193">
        <v>495</v>
      </c>
      <c r="G323" s="223"/>
      <c r="H323" s="223">
        <v>595</v>
      </c>
      <c r="I323" s="225">
        <v>590</v>
      </c>
      <c r="J323" s="195" t="s">
        <v>871</v>
      </c>
      <c r="K323" s="196">
        <f t="shared" ref="K323" si="159">H323-F323</f>
        <v>100</v>
      </c>
      <c r="L323" s="197">
        <f t="shared" ref="L323" si="160">K323/F323</f>
        <v>0.20202020202020202</v>
      </c>
      <c r="M323" s="192" t="s">
        <v>590</v>
      </c>
      <c r="N323" s="198">
        <v>44589</v>
      </c>
      <c r="O323" s="1"/>
      <c r="P323" s="1"/>
      <c r="R323" s="6" t="s">
        <v>783</v>
      </c>
    </row>
    <row r="324" spans="1:26" ht="12.75" customHeight="1">
      <c r="A324" s="220">
        <v>163</v>
      </c>
      <c r="B324" s="221">
        <v>44274</v>
      </c>
      <c r="C324" s="221"/>
      <c r="D324" s="222" t="s">
        <v>342</v>
      </c>
      <c r="E324" s="223" t="s">
        <v>622</v>
      </c>
      <c r="F324" s="193">
        <v>355</v>
      </c>
      <c r="G324" s="223"/>
      <c r="H324" s="223">
        <v>422.5</v>
      </c>
      <c r="I324" s="225">
        <v>420</v>
      </c>
      <c r="J324" s="195" t="s">
        <v>813</v>
      </c>
      <c r="K324" s="196">
        <f t="shared" ref="K324:K327" si="161">H324-F324</f>
        <v>67.5</v>
      </c>
      <c r="L324" s="197">
        <f t="shared" ref="L324:L327" si="162">K324/F324</f>
        <v>0.19014084507042253</v>
      </c>
      <c r="M324" s="192" t="s">
        <v>590</v>
      </c>
      <c r="N324" s="198">
        <v>44361</v>
      </c>
      <c r="O324" s="1"/>
      <c r="R324" s="247" t="s">
        <v>783</v>
      </c>
    </row>
    <row r="325" spans="1:26" ht="12.75" customHeight="1">
      <c r="A325" s="220">
        <v>164</v>
      </c>
      <c r="B325" s="221">
        <v>44295</v>
      </c>
      <c r="C325" s="221"/>
      <c r="D325" s="222" t="s">
        <v>814</v>
      </c>
      <c r="E325" s="223" t="s">
        <v>622</v>
      </c>
      <c r="F325" s="193">
        <v>555</v>
      </c>
      <c r="G325" s="223"/>
      <c r="H325" s="223">
        <v>663</v>
      </c>
      <c r="I325" s="225">
        <v>663</v>
      </c>
      <c r="J325" s="195" t="s">
        <v>815</v>
      </c>
      <c r="K325" s="196">
        <f t="shared" si="161"/>
        <v>108</v>
      </c>
      <c r="L325" s="197">
        <f t="shared" si="162"/>
        <v>0.19459459459459461</v>
      </c>
      <c r="M325" s="192" t="s">
        <v>590</v>
      </c>
      <c r="N325" s="198">
        <v>44321</v>
      </c>
      <c r="O325" s="1"/>
      <c r="P325" s="1"/>
      <c r="Q325" s="1"/>
      <c r="R325" s="247" t="s">
        <v>783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20">
        <v>165</v>
      </c>
      <c r="B326" s="221">
        <v>44308</v>
      </c>
      <c r="C326" s="221"/>
      <c r="D326" s="222" t="s">
        <v>375</v>
      </c>
      <c r="E326" s="223" t="s">
        <v>622</v>
      </c>
      <c r="F326" s="193">
        <v>126.5</v>
      </c>
      <c r="G326" s="223"/>
      <c r="H326" s="223">
        <v>155</v>
      </c>
      <c r="I326" s="225">
        <v>155</v>
      </c>
      <c r="J326" s="195" t="s">
        <v>680</v>
      </c>
      <c r="K326" s="196">
        <f t="shared" si="161"/>
        <v>28.5</v>
      </c>
      <c r="L326" s="197">
        <f t="shared" si="162"/>
        <v>0.22529644268774704</v>
      </c>
      <c r="M326" s="192" t="s">
        <v>590</v>
      </c>
      <c r="N326" s="198">
        <v>44362</v>
      </c>
      <c r="O326" s="1"/>
      <c r="R326" s="247" t="s">
        <v>783</v>
      </c>
    </row>
    <row r="327" spans="1:26" ht="12.75" customHeight="1">
      <c r="A327" s="293">
        <v>166</v>
      </c>
      <c r="B327" s="294">
        <v>44368</v>
      </c>
      <c r="C327" s="294"/>
      <c r="D327" s="295" t="s">
        <v>393</v>
      </c>
      <c r="E327" s="296" t="s">
        <v>622</v>
      </c>
      <c r="F327" s="297">
        <v>287.5</v>
      </c>
      <c r="G327" s="296"/>
      <c r="H327" s="296">
        <v>245</v>
      </c>
      <c r="I327" s="298">
        <v>344</v>
      </c>
      <c r="J327" s="205" t="s">
        <v>852</v>
      </c>
      <c r="K327" s="206">
        <f t="shared" si="161"/>
        <v>-42.5</v>
      </c>
      <c r="L327" s="207">
        <f t="shared" si="162"/>
        <v>-0.14782608695652175</v>
      </c>
      <c r="M327" s="203" t="s">
        <v>603</v>
      </c>
      <c r="N327" s="200">
        <v>44508</v>
      </c>
      <c r="O327" s="1"/>
      <c r="R327" s="247" t="s">
        <v>783</v>
      </c>
    </row>
    <row r="328" spans="1:26" ht="12.75" customHeight="1">
      <c r="A328" s="246">
        <v>167</v>
      </c>
      <c r="B328" s="239">
        <v>44368</v>
      </c>
      <c r="C328" s="239"/>
      <c r="D328" s="240" t="s">
        <v>481</v>
      </c>
      <c r="E328" s="53" t="s">
        <v>622</v>
      </c>
      <c r="F328" s="241" t="s">
        <v>816</v>
      </c>
      <c r="G328" s="53"/>
      <c r="H328" s="53"/>
      <c r="I328" s="242">
        <v>320</v>
      </c>
      <c r="J328" s="238" t="s">
        <v>593</v>
      </c>
      <c r="K328" s="246"/>
      <c r="L328" s="239"/>
      <c r="M328" s="239"/>
      <c r="N328" s="240"/>
      <c r="O328" s="41"/>
      <c r="R328" s="247" t="s">
        <v>783</v>
      </c>
    </row>
    <row r="329" spans="1:26" ht="12.75" customHeight="1">
      <c r="A329" s="220">
        <v>168</v>
      </c>
      <c r="B329" s="221">
        <v>44406</v>
      </c>
      <c r="C329" s="221"/>
      <c r="D329" s="222" t="s">
        <v>375</v>
      </c>
      <c r="E329" s="223" t="s">
        <v>622</v>
      </c>
      <c r="F329" s="193">
        <v>162.5</v>
      </c>
      <c r="G329" s="223"/>
      <c r="H329" s="223">
        <v>200</v>
      </c>
      <c r="I329" s="225">
        <v>200</v>
      </c>
      <c r="J329" s="195" t="s">
        <v>680</v>
      </c>
      <c r="K329" s="196">
        <f t="shared" ref="K329" si="163">H329-F329</f>
        <v>37.5</v>
      </c>
      <c r="L329" s="197">
        <f t="shared" ref="L329" si="164">K329/F329</f>
        <v>0.23076923076923078</v>
      </c>
      <c r="M329" s="192" t="s">
        <v>590</v>
      </c>
      <c r="N329" s="198">
        <v>44571</v>
      </c>
      <c r="O329" s="1"/>
      <c r="R329" s="247" t="s">
        <v>783</v>
      </c>
    </row>
    <row r="330" spans="1:26" ht="12.75" customHeight="1">
      <c r="A330" s="220">
        <v>169</v>
      </c>
      <c r="B330" s="221">
        <v>44462</v>
      </c>
      <c r="C330" s="221"/>
      <c r="D330" s="222" t="s">
        <v>821</v>
      </c>
      <c r="E330" s="223" t="s">
        <v>622</v>
      </c>
      <c r="F330" s="193">
        <v>1235</v>
      </c>
      <c r="G330" s="223"/>
      <c r="H330" s="223">
        <v>1505</v>
      </c>
      <c r="I330" s="225">
        <v>1500</v>
      </c>
      <c r="J330" s="195" t="s">
        <v>680</v>
      </c>
      <c r="K330" s="196">
        <f t="shared" ref="K330" si="165">H330-F330</f>
        <v>270</v>
      </c>
      <c r="L330" s="197">
        <f t="shared" ref="L330" si="166">K330/F330</f>
        <v>0.21862348178137653</v>
      </c>
      <c r="M330" s="192" t="s">
        <v>590</v>
      </c>
      <c r="N330" s="198">
        <v>44564</v>
      </c>
      <c r="O330" s="1"/>
      <c r="R330" s="247" t="s">
        <v>783</v>
      </c>
    </row>
    <row r="331" spans="1:26" ht="12.75" customHeight="1">
      <c r="A331" s="264">
        <v>170</v>
      </c>
      <c r="B331" s="265">
        <v>44480</v>
      </c>
      <c r="C331" s="265"/>
      <c r="D331" s="266" t="s">
        <v>823</v>
      </c>
      <c r="E331" s="267" t="s">
        <v>622</v>
      </c>
      <c r="F331" s="268" t="s">
        <v>828</v>
      </c>
      <c r="G331" s="267"/>
      <c r="H331" s="267"/>
      <c r="I331" s="267">
        <v>145</v>
      </c>
      <c r="J331" s="269" t="s">
        <v>593</v>
      </c>
      <c r="K331" s="264"/>
      <c r="L331" s="265"/>
      <c r="M331" s="265"/>
      <c r="N331" s="266"/>
      <c r="O331" s="41"/>
      <c r="R331" s="247" t="s">
        <v>783</v>
      </c>
    </row>
    <row r="332" spans="1:26" ht="12.75" customHeight="1">
      <c r="A332" s="270">
        <v>171</v>
      </c>
      <c r="B332" s="271">
        <v>44481</v>
      </c>
      <c r="C332" s="271"/>
      <c r="D332" s="272" t="s">
        <v>261</v>
      </c>
      <c r="E332" s="273" t="s">
        <v>622</v>
      </c>
      <c r="F332" s="274" t="s">
        <v>825</v>
      </c>
      <c r="G332" s="273"/>
      <c r="H332" s="273"/>
      <c r="I332" s="273">
        <v>380</v>
      </c>
      <c r="J332" s="275" t="s">
        <v>593</v>
      </c>
      <c r="K332" s="270"/>
      <c r="L332" s="271"/>
      <c r="M332" s="271"/>
      <c r="N332" s="272"/>
      <c r="O332" s="41"/>
      <c r="R332" s="247" t="s">
        <v>783</v>
      </c>
    </row>
    <row r="333" spans="1:26" ht="12.75" customHeight="1">
      <c r="A333" s="270">
        <v>172</v>
      </c>
      <c r="B333" s="271">
        <v>44481</v>
      </c>
      <c r="C333" s="271"/>
      <c r="D333" s="272" t="s">
        <v>401</v>
      </c>
      <c r="E333" s="273" t="s">
        <v>622</v>
      </c>
      <c r="F333" s="274" t="s">
        <v>826</v>
      </c>
      <c r="G333" s="273"/>
      <c r="H333" s="273"/>
      <c r="I333" s="273">
        <v>56</v>
      </c>
      <c r="J333" s="275" t="s">
        <v>593</v>
      </c>
      <c r="K333" s="270"/>
      <c r="L333" s="271"/>
      <c r="M333" s="271"/>
      <c r="N333" s="272"/>
      <c r="O333" s="41"/>
      <c r="R333" s="247"/>
    </row>
    <row r="334" spans="1:26" ht="12.75" customHeight="1">
      <c r="A334" s="445">
        <v>173</v>
      </c>
      <c r="B334" s="446">
        <v>44551</v>
      </c>
      <c r="C334" s="445"/>
      <c r="D334" s="445" t="s">
        <v>119</v>
      </c>
      <c r="E334" s="447" t="s">
        <v>622</v>
      </c>
      <c r="F334" s="447">
        <v>2360</v>
      </c>
      <c r="G334" s="447"/>
      <c r="H334" s="447">
        <v>2820</v>
      </c>
      <c r="I334" s="447">
        <v>3000</v>
      </c>
      <c r="J334" s="448" t="s">
        <v>1015</v>
      </c>
      <c r="K334" s="449">
        <f t="shared" ref="K334" si="167">H334-F334</f>
        <v>460</v>
      </c>
      <c r="L334" s="450">
        <f t="shared" ref="L334" si="168">K334/F334</f>
        <v>0.19491525423728814</v>
      </c>
      <c r="M334" s="451" t="s">
        <v>590</v>
      </c>
      <c r="N334" s="452">
        <v>44608</v>
      </c>
      <c r="O334" s="41"/>
      <c r="R334" s="247"/>
    </row>
    <row r="335" spans="1:26" ht="12.75" customHeight="1">
      <c r="A335" s="276">
        <v>174</v>
      </c>
      <c r="B335" s="271">
        <v>44606</v>
      </c>
      <c r="C335" s="276"/>
      <c r="D335" s="276" t="s">
        <v>427</v>
      </c>
      <c r="E335" s="273" t="s">
        <v>622</v>
      </c>
      <c r="F335" s="273" t="s">
        <v>981</v>
      </c>
      <c r="G335" s="273"/>
      <c r="H335" s="273"/>
      <c r="I335" s="273">
        <v>764</v>
      </c>
      <c r="J335" s="273" t="s">
        <v>593</v>
      </c>
      <c r="K335" s="273"/>
      <c r="L335" s="273"/>
      <c r="M335" s="273"/>
      <c r="N335" s="276"/>
      <c r="O335" s="41"/>
      <c r="R335" s="247"/>
    </row>
    <row r="336" spans="1:26" ht="12.75" customHeight="1">
      <c r="A336" s="276">
        <v>175</v>
      </c>
      <c r="B336" s="271">
        <v>44613</v>
      </c>
      <c r="C336" s="276"/>
      <c r="D336" s="276" t="s">
        <v>821</v>
      </c>
      <c r="E336" s="273" t="s">
        <v>622</v>
      </c>
      <c r="F336" s="273" t="s">
        <v>1048</v>
      </c>
      <c r="G336" s="273"/>
      <c r="H336" s="273"/>
      <c r="I336" s="273">
        <v>1510</v>
      </c>
      <c r="J336" s="273" t="s">
        <v>593</v>
      </c>
      <c r="K336" s="273"/>
      <c r="L336" s="273"/>
      <c r="M336" s="273"/>
      <c r="N336" s="276"/>
      <c r="O336" s="41"/>
      <c r="R336" s="247"/>
    </row>
    <row r="337" spans="1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247"/>
    </row>
    <row r="338" spans="1:18" ht="12.75" customHeight="1">
      <c r="A338" s="246"/>
      <c r="B338" s="248" t="s">
        <v>817</v>
      </c>
      <c r="F338" s="56"/>
      <c r="G338" s="56"/>
      <c r="H338" s="56"/>
      <c r="I338" s="56"/>
      <c r="J338" s="41"/>
      <c r="K338" s="56"/>
      <c r="L338" s="56"/>
      <c r="M338" s="56"/>
      <c r="O338" s="41"/>
      <c r="R338" s="247"/>
    </row>
    <row r="339" spans="1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1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1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1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A348" s="249"/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A349" s="249"/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A350" s="53"/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</sheetData>
  <autoFilter ref="R1:R346"/>
  <mergeCells count="21">
    <mergeCell ref="O67:O68"/>
    <mergeCell ref="P67:P68"/>
    <mergeCell ref="A67:A68"/>
    <mergeCell ref="B67:B68"/>
    <mergeCell ref="J67:J68"/>
    <mergeCell ref="M67:M68"/>
    <mergeCell ref="N67:N68"/>
    <mergeCell ref="M104:M105"/>
    <mergeCell ref="N104:N105"/>
    <mergeCell ref="O104:O105"/>
    <mergeCell ref="P104:P105"/>
    <mergeCell ref="M99:M100"/>
    <mergeCell ref="N99:N100"/>
    <mergeCell ref="O99:O100"/>
    <mergeCell ref="P99:P100"/>
    <mergeCell ref="A99:A100"/>
    <mergeCell ref="B99:B100"/>
    <mergeCell ref="J99:J100"/>
    <mergeCell ref="A104:A105"/>
    <mergeCell ref="B104:B105"/>
    <mergeCell ref="J104:J105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2022-02-25T02:51:34Z</dcterms:modified>
</cp:coreProperties>
</file>