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F&amp;O)'!$R$1:$R$346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6"/>
  <c r="P26" l="1"/>
  <c r="H16"/>
  <c r="L20"/>
  <c r="M20" s="1"/>
  <c r="K20"/>
  <c r="L60"/>
  <c r="M60" s="1"/>
  <c r="K60"/>
  <c r="P25"/>
  <c r="P30"/>
  <c r="L85"/>
  <c r="M85" s="1"/>
  <c r="K85"/>
  <c r="K130"/>
  <c r="M130" s="1"/>
  <c r="K135"/>
  <c r="M135" s="1"/>
  <c r="K134"/>
  <c r="M134" s="1"/>
  <c r="K133"/>
  <c r="M133" s="1"/>
  <c r="K132"/>
  <c r="M132" s="1"/>
  <c r="M131"/>
  <c r="K131"/>
  <c r="L82"/>
  <c r="K82"/>
  <c r="L81"/>
  <c r="K81"/>
  <c r="L57"/>
  <c r="K57"/>
  <c r="P27"/>
  <c r="P28"/>
  <c r="P29"/>
  <c r="K129"/>
  <c r="M129" s="1"/>
  <c r="L80"/>
  <c r="K80"/>
  <c r="P24"/>
  <c r="P23"/>
  <c r="K126"/>
  <c r="M126" s="1"/>
  <c r="M125"/>
  <c r="K125"/>
  <c r="K124"/>
  <c r="M124" s="1"/>
  <c r="K123"/>
  <c r="M123" s="1"/>
  <c r="L12"/>
  <c r="K12"/>
  <c r="L10"/>
  <c r="K10"/>
  <c r="L52"/>
  <c r="K52"/>
  <c r="L56"/>
  <c r="K56"/>
  <c r="L49"/>
  <c r="K49"/>
  <c r="L141"/>
  <c r="K141"/>
  <c r="L79"/>
  <c r="K79"/>
  <c r="M82" l="1"/>
  <c r="M141"/>
  <c r="M56"/>
  <c r="M10"/>
  <c r="M49"/>
  <c r="M52"/>
  <c r="M12"/>
  <c r="M81"/>
  <c r="M57"/>
  <c r="M80"/>
  <c r="M79"/>
  <c r="K122" l="1"/>
  <c r="M122" s="1"/>
  <c r="K121"/>
  <c r="M121" s="1"/>
  <c r="K119"/>
  <c r="M119" s="1"/>
  <c r="K118"/>
  <c r="M118" s="1"/>
  <c r="K120"/>
  <c r="M120" s="1"/>
  <c r="K117"/>
  <c r="M117" s="1"/>
  <c r="K116"/>
  <c r="M116" s="1"/>
  <c r="K115"/>
  <c r="M115" s="1"/>
  <c r="K114"/>
  <c r="M114" s="1"/>
  <c r="K113"/>
  <c r="M113" s="1"/>
  <c r="K112"/>
  <c r="M112" s="1"/>
  <c r="K111"/>
  <c r="M111" s="1"/>
  <c r="L78"/>
  <c r="K78"/>
  <c r="L55"/>
  <c r="K55"/>
  <c r="L21"/>
  <c r="M21" s="1"/>
  <c r="K21"/>
  <c r="K110"/>
  <c r="M110" s="1"/>
  <c r="L77"/>
  <c r="K77"/>
  <c r="K109"/>
  <c r="M109" s="1"/>
  <c r="K107"/>
  <c r="M107" s="1"/>
  <c r="K108"/>
  <c r="M108" s="1"/>
  <c r="L71"/>
  <c r="K71"/>
  <c r="L76"/>
  <c r="K76"/>
  <c r="L51"/>
  <c r="K51"/>
  <c r="L50"/>
  <c r="K50"/>
  <c r="L54"/>
  <c r="K54"/>
  <c r="L53"/>
  <c r="K53"/>
  <c r="L16"/>
  <c r="K16"/>
  <c r="L75"/>
  <c r="K75"/>
  <c r="K103"/>
  <c r="M103" s="1"/>
  <c r="L11"/>
  <c r="K11"/>
  <c r="K104"/>
  <c r="M104" s="1"/>
  <c r="K106"/>
  <c r="M106" s="1"/>
  <c r="L74"/>
  <c r="K74"/>
  <c r="K105"/>
  <c r="M105" s="1"/>
  <c r="K101"/>
  <c r="M101" s="1"/>
  <c r="L44"/>
  <c r="K44"/>
  <c r="K102"/>
  <c r="M102" s="1"/>
  <c r="L73"/>
  <c r="K73"/>
  <c r="L72"/>
  <c r="K72"/>
  <c r="L47"/>
  <c r="K47"/>
  <c r="L40"/>
  <c r="K40"/>
  <c r="L19"/>
  <c r="K19"/>
  <c r="L48"/>
  <c r="K48"/>
  <c r="K46"/>
  <c r="L46"/>
  <c r="M78" l="1"/>
  <c r="M77"/>
  <c r="M55"/>
  <c r="M50"/>
  <c r="M51"/>
  <c r="M40"/>
  <c r="M47"/>
  <c r="M73"/>
  <c r="M11"/>
  <c r="M16"/>
  <c r="M76"/>
  <c r="M71"/>
  <c r="M54"/>
  <c r="M53"/>
  <c r="M75"/>
  <c r="M44"/>
  <c r="M74"/>
  <c r="M46"/>
  <c r="M48"/>
  <c r="M19"/>
  <c r="M72"/>
  <c r="K331"/>
  <c r="L331" s="1"/>
  <c r="L45"/>
  <c r="K45"/>
  <c r="K100"/>
  <c r="M100" s="1"/>
  <c r="M45" l="1"/>
  <c r="K99"/>
  <c r="M99" s="1"/>
  <c r="K98"/>
  <c r="M98" s="1"/>
  <c r="K97"/>
  <c r="M97" s="1"/>
  <c r="K96" l="1"/>
  <c r="M96" s="1"/>
  <c r="K95"/>
  <c r="M95" s="1"/>
  <c r="K93"/>
  <c r="M93" s="1"/>
  <c r="K70"/>
  <c r="L70"/>
  <c r="K94"/>
  <c r="M94" s="1"/>
  <c r="M70" l="1"/>
  <c r="L142" l="1"/>
  <c r="K142"/>
  <c r="K92"/>
  <c r="M92" s="1"/>
  <c r="L69"/>
  <c r="K69"/>
  <c r="M142" l="1"/>
  <c r="M69"/>
  <c r="L42"/>
  <c r="K42"/>
  <c r="L41"/>
  <c r="K41"/>
  <c r="M42" l="1"/>
  <c r="M41"/>
  <c r="K332"/>
  <c r="L332" s="1"/>
  <c r="K91"/>
  <c r="M91" s="1"/>
  <c r="L43" l="1"/>
  <c r="K43"/>
  <c r="L39"/>
  <c r="K39"/>
  <c r="L14"/>
  <c r="K14"/>
  <c r="L18"/>
  <c r="K18"/>
  <c r="M18" l="1"/>
  <c r="M14"/>
  <c r="M39"/>
  <c r="M43"/>
  <c r="L17"/>
  <c r="K17"/>
  <c r="L15"/>
  <c r="K15"/>
  <c r="M17" l="1"/>
  <c r="M15"/>
  <c r="L13" l="1"/>
  <c r="K13"/>
  <c r="M13" l="1"/>
  <c r="K329" l="1"/>
  <c r="L329" s="1"/>
  <c r="K308"/>
  <c r="L308" s="1"/>
  <c r="K328"/>
  <c r="L328" s="1"/>
  <c r="K327"/>
  <c r="L327" s="1"/>
  <c r="K326"/>
  <c r="L326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6"/>
  <c r="L306" s="1"/>
  <c r="K305"/>
  <c r="L305" s="1"/>
  <c r="F304"/>
  <c r="K304" s="1"/>
  <c r="L304" s="1"/>
  <c r="K303"/>
  <c r="L303" s="1"/>
  <c r="K302"/>
  <c r="L302" s="1"/>
  <c r="K301"/>
  <c r="L301" s="1"/>
  <c r="K300"/>
  <c r="L300" s="1"/>
  <c r="K299"/>
  <c r="L299" s="1"/>
  <c r="F298"/>
  <c r="K298" s="1"/>
  <c r="L298" s="1"/>
  <c r="F297"/>
  <c r="K297" s="1"/>
  <c r="L297" s="1"/>
  <c r="K296"/>
  <c r="L296" s="1"/>
  <c r="F295"/>
  <c r="K295" s="1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F275"/>
  <c r="K275" s="1"/>
  <c r="L275" s="1"/>
  <c r="K274"/>
  <c r="L274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F227"/>
  <c r="K227" s="1"/>
  <c r="L227" s="1"/>
  <c r="H226"/>
  <c r="K226" s="1"/>
  <c r="L226" s="1"/>
  <c r="K223"/>
  <c r="L223" s="1"/>
  <c r="K222"/>
  <c r="L222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M7"/>
  <c r="D7" i="5"/>
  <c r="K6" i="4"/>
  <c r="K6" i="3"/>
  <c r="L6" i="2"/>
</calcChain>
</file>

<file path=xl/sharedStrings.xml><?xml version="1.0" encoding="utf-8"?>
<sst xmlns="http://schemas.openxmlformats.org/spreadsheetml/2006/main" count="3300" uniqueCount="1238">
  <si>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</si>
  <si>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</si>
  <si>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</si>
  <si>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</si>
  <si>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</si>
  <si>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</si>
  <si>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</si>
  <si>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</si>
  <si>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</si>
  <si>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</si>
  <si>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</si>
  <si>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</si>
  <si>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</si>
  <si>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</si>
  <si>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</si>
  <si>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</si>
  <si>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</si>
  <si>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</si>
  <si>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</si>
  <si>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</si>
  <si>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</si>
  <si>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</si>
  <si>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</si>
  <si>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</si>
  <si>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</si>
  <si>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</si>
  <si>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</si>
  <si>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</si>
  <si>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</si>
  <si>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</si>
  <si>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</si>
  <si>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</si>
  <si>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</si>
  <si>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</si>
  <si>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</si>
  <si>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</si>
  <si>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</si>
  <si>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</si>
  <si>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</si>
  <si>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</si>
  <si>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</si>
  <si>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</si>
  <si>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</si>
  <si>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</si>
  <si>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</si>
  <si>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</si>
  <si>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</si>
  <si>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</si>
  <si>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</si>
  <si>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</si>
  <si>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</si>
  <si>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</si>
  <si>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</si>
  <si>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</si>
  <si>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</si>
  <si>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</si>
  <si>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</si>
  <si>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</si>
  <si>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</si>
  <si>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</si>
  <si>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</si>
  <si>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</si>
  <si>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</si>
  <si>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</si>
  <si>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</si>
  <si>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</si>
  <si>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</si>
  <si>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</si>
  <si>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</si>
  <si>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</si>
  <si>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</si>
  <si>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</si>
  <si>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</si>
  <si>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</si>
  <si>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</si>
  <si>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</si>
  <si>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</si>
  <si>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</si>
  <si>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</si>
  <si>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</si>
  <si>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</si>
  <si>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</si>
  <si>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</si>
  <si>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</si>
  <si>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</si>
  <si>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</si>
  <si>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</si>
  <si>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</si>
  <si>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</si>
  <si>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</si>
  <si>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</si>
  <si>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</si>
  <si>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</si>
  <si>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</si>
  <si>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</si>
  <si>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</si>
  <si>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</si>
  <si>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</si>
  <si>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</si>
  <si>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</si>
  <si>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</si>
  <si>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</si>
  <si>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</si>
  <si>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</si>
  <si>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</si>
  <si>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</si>
  <si>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</si>
  <si>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</si>
  <si>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</si>
  <si>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</si>
  <si>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</si>
  <si>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</si>
  <si>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</si>
  <si>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</si>
  <si>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</si>
  <si>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</si>
  <si>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</si>
  <si>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</si>
  <si>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</si>
  <si>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</si>
  <si>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</si>
  <si>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</si>
  <si>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</si>
  <si>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</si>
  <si>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</si>
  <si>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</si>
  <si>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</si>
  <si>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</si>
  <si>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</si>
  <si>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</si>
  <si>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</si>
  <si>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</si>
  <si>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</si>
  <si>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</si>
  <si>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</si>
  <si>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</si>
  <si>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</si>
  <si>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</si>
  <si>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</si>
  <si>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</si>
  <si>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</si>
  <si>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</si>
  <si>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</si>
  <si>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</si>
  <si>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</si>
  <si>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</si>
  <si>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</si>
  <si>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</si>
  <si>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</si>
  <si>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</si>
  <si>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</si>
  <si>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</si>
  <si>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</si>
  <si>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</si>
  <si>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</si>
  <si>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</si>
  <si>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</si>
  <si>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</si>
  <si>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</si>
  <si>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</si>
  <si>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</si>
  <si>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</si>
  <si>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</si>
  <si>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</si>
  <si>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</si>
  <si>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</si>
  <si>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</si>
  <si>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</si>
  <si>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</si>
  <si>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</si>
  <si>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</si>
  <si>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</si>
  <si>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</si>
  <si>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</si>
  <si>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</si>
  <si>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</si>
  <si>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</si>
  <si>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</si>
  <si>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</si>
  <si>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</si>
  <si>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</si>
  <si>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</si>
  <si>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</si>
  <si>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</si>
  <si>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</si>
  <si>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</si>
  <si>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</si>
  <si>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</si>
  <si>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</si>
  <si>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</si>
  <si>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</si>
  <si>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</si>
  <si>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</si>
  <si>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</si>
  <si>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</si>
  <si>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</si>
  <si>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</si>
  <si>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</si>
  <si>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</si>
  <si>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</si>
  <si>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</si>
  <si>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</si>
  <si>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</si>
  <si>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</si>
  <si>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</si>
  <si>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</si>
  <si>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</si>
  <si>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</si>
  <si>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</si>
  <si>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</si>
  <si>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</si>
  <si>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</si>
  <si>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</si>
  <si>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</si>
  <si>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</si>
  <si>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</si>
  <si>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</si>
  <si>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</si>
  <si>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</si>
  <si>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</si>
  <si>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</si>
  <si>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</si>
  <si>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</si>
  <si>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</si>
  <si>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</si>
  <si>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</si>
  <si>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</si>
  <si>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</si>
  <si>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</si>
  <si>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</si>
  <si>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</si>
  <si>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</si>
  <si>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</si>
  <si>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</si>
  <si>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</si>
  <si>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</si>
  <si>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</si>
  <si>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</si>
  <si>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</si>
  <si>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</si>
  <si>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</si>
  <si>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</si>
  <si>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</si>
  <si>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</si>
  <si>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</si>
  <si>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</si>
  <si>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</si>
  <si>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</si>
  <si>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</si>
  <si>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</si>
  <si>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</si>
  <si>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</si>
  <si>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</si>
  <si>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</si>
  <si>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</si>
  <si>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</si>
  <si>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</si>
  <si>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</si>
  <si>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</si>
  <si>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</si>
  <si>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</si>
  <si>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</si>
  <si>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</si>
  <si>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</si>
  <si>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</si>
  <si>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</si>
  <si>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</si>
  <si>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</si>
  <si>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</si>
  <si>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</si>
  <si>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</si>
  <si>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</si>
  <si>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</si>
  <si>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</si>
  <si>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</si>
  <si>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</si>
  <si>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</si>
  <si>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</si>
  <si>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</si>
  <si>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</si>
  <si>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</si>
  <si>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</si>
  <si>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</si>
  <si>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</si>
  <si>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</si>
  <si>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</si>
  <si>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</si>
  <si>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</si>
  <si>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</si>
  <si>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</si>
  <si>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</si>
  <si>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</si>
  <si>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</si>
  <si>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</si>
  <si>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</si>
  <si>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</si>
  <si>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</si>
  <si>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</si>
  <si>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</si>
  <si>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</si>
  <si>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</si>
  <si>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</si>
  <si>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</si>
  <si>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</si>
  <si>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</si>
  <si>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</si>
  <si>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</si>
  <si>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</si>
  <si>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</si>
  <si>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</si>
  <si>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</si>
  <si>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</si>
  <si>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</si>
  <si>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</si>
  <si>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</si>
  <si>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</si>
  <si>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</si>
  <si>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</si>
  <si>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</si>
  <si>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</si>
  <si>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</si>
  <si>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</si>
  <si>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</si>
  <si>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</si>
  <si>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</si>
  <si>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</si>
  <si>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</si>
  <si>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</si>
  <si>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</si>
  <si>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</si>
  <si>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</si>
  <si>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</si>
  <si>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</si>
  <si>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</si>
  <si>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</si>
  <si>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</si>
  <si>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</si>
  <si>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</si>
  <si>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</si>
  <si>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</si>
  <si>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</si>
  <si>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</si>
  <si>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</si>
  <si>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</si>
  <si>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</si>
  <si>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</si>
  <si>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</si>
  <si>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</si>
  <si>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</si>
  <si>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</si>
  <si>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</si>
  <si>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</si>
  <si>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</si>
  <si>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</si>
  <si>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</si>
  <si>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</si>
  <si>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</si>
  <si>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</si>
  <si>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</si>
  <si>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</si>
  <si>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</si>
  <si>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</si>
  <si>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</si>
  <si>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</si>
  <si>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</si>
  <si>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</si>
  <si>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</si>
  <si>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</si>
  <si>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</si>
  <si>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</si>
  <si>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</si>
  <si>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</si>
  <si>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</si>
  <si>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</si>
  <si>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</si>
  <si>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</si>
  <si>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</si>
  <si>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</si>
  <si>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</si>
  <si>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</si>
  <si>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</si>
  <si>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</si>
  <si>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</si>
  <si>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</si>
  <si>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</si>
  <si>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</si>
  <si>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</si>
  <si>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</si>
  <si>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</si>
  <si>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</si>
  <si>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</si>
  <si>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</si>
  <si>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</si>
  <si>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</si>
  <si>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</si>
  <si>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</si>
  <si>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</si>
  <si>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</si>
  <si>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</si>
  <si>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</si>
  <si>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</si>
  <si>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</si>
  <si>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</si>
  <si>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</si>
  <si>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</si>
  <si>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</si>
  <si>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</si>
  <si>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</si>
  <si>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</si>
  <si>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</si>
  <si>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</si>
  <si>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</si>
  <si>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</si>
  <si>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</si>
  <si>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</si>
  <si>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</si>
  <si>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</si>
  <si>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</si>
  <si>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</si>
  <si>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</si>
  <si>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</si>
  <si>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</si>
  <si>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</si>
  <si>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</si>
  <si>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</si>
  <si>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</si>
  <si>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</si>
  <si>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</si>
  <si>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</si>
  <si>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</si>
  <si>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</si>
  <si>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</si>
  <si>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</si>
  <si>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</si>
  <si>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</si>
  <si>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</si>
  <si>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</si>
  <si>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</si>
  <si>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</si>
  <si>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</si>
  <si>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</si>
  <si>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</si>
  <si>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</si>
  <si>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</si>
  <si>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</si>
  <si>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</si>
  <si>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</si>
  <si>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</si>
  <si>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</si>
  <si>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</si>
  <si>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</si>
  <si>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</si>
  <si>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</si>
  <si>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</si>
  <si>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</si>
  <si>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</si>
  <si>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</si>
  <si>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</si>
  <si>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</si>
  <si>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</si>
  <si>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</si>
  <si>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</si>
  <si>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</si>
  <si>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</si>
  <si>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</si>
  <si>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</si>
  <si>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</si>
  <si>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</si>
  <si>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</si>
  <si>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</si>
  <si>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</si>
  <si>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</si>
  <si>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</si>
  <si>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</si>
  <si>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</si>
  <si>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</si>
  <si>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</si>
  <si>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</si>
  <si>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</si>
  <si>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</si>
  <si>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</si>
  <si>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</si>
  <si>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</si>
  <si>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</si>
  <si>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</si>
  <si>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</si>
  <si>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</si>
  <si>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</si>
  <si>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</si>
  <si>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</si>
  <si>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</si>
  <si>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</si>
  <si>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</si>
  <si>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</si>
  <si>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</si>
  <si>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</si>
  <si>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</si>
  <si>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</si>
  <si>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</si>
  <si>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</si>
  <si>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</si>
  <si>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</si>
  <si>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</si>
  <si>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</si>
  <si>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</si>
  <si>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</si>
  <si>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</si>
  <si>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</si>
  <si>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</si>
  <si>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</si>
  <si>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</si>
  <si>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</si>
  <si>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</si>
  <si>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</si>
  <si>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</si>
  <si>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</si>
  <si>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</si>
  <si>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</si>
  <si>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</si>
  <si>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</si>
  <si>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</si>
  <si>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</si>
  <si>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</si>
  <si>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</si>
  <si>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</si>
  <si>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</si>
  <si>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</si>
  <si>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</si>
  <si>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</si>
  <si>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</si>
  <si>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</si>
  <si>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</si>
  <si>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</si>
  <si>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</si>
  <si>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</si>
  <si>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</si>
  <si>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</si>
  <si>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</si>
  <si>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</si>
  <si>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</si>
  <si>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</si>
  <si>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</si>
  <si>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</si>
  <si>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</si>
  <si>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</si>
  <si>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</si>
  <si>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</si>
  <si>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</si>
  <si>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</si>
  <si>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</si>
  <si>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</si>
  <si>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</si>
  <si>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</si>
  <si>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</si>
  <si>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</si>
  <si>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</si>
  <si>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</si>
  <si>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</si>
  <si>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</si>
  <si>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</si>
  <si>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</si>
  <si>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</si>
  <si>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</si>
  <si>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</si>
  <si>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</si>
  <si>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</si>
  <si>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</si>
  <si>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</si>
  <si>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</si>
  <si>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</si>
  <si>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</si>
  <si>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</si>
  <si>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</si>
  <si>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</si>
  <si>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</si>
  <si>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</si>
  <si>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</si>
  <si>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</si>
  <si>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</si>
  <si>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</si>
  <si>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</si>
  <si>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</si>
  <si>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</si>
  <si>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</si>
  <si>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</si>
  <si>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</si>
  <si>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</si>
  <si>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</si>
  <si>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</si>
  <si>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</si>
  <si>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</si>
  <si>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</si>
  <si>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</si>
  <si>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</si>
  <si>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</si>
  <si>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</si>
  <si>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</si>
  <si>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</si>
  <si>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</si>
  <si>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</si>
  <si>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</si>
  <si>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</si>
  <si>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</si>
  <si>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</si>
  <si>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</si>
  <si>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</si>
  <si>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</si>
  <si>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</si>
  <si>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</si>
  <si>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</si>
  <si>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</si>
  <si>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</si>
  <si>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</si>
  <si>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</si>
  <si>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</si>
  <si>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</si>
  <si>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</si>
  <si>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</si>
  <si>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</si>
  <si>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</si>
  <si>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</si>
  <si>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</si>
  <si>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</si>
  <si>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</si>
  <si>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</si>
  <si>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</si>
  <si>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</si>
  <si>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</si>
  <si>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</si>
  <si>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</si>
  <si>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</si>
  <si>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</si>
  <si>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</si>
  <si>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</si>
  <si>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</si>
  <si>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</si>
  <si>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</si>
  <si>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</si>
  <si>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</si>
  <si>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</si>
  <si>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</si>
  <si>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</si>
  <si>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</si>
  <si>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</si>
  <si>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</si>
  <si>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</si>
  <si>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</si>
  <si>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</si>
  <si>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</si>
  <si>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</si>
  <si>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</si>
  <si>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</si>
  <si>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</si>
  <si>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</si>
  <si>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</si>
  <si>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</si>
  <si>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</si>
  <si>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</si>
  <si>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</si>
  <si>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</si>
  <si>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</si>
  <si>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</si>
  <si>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</si>
  <si>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</si>
  <si>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</si>
  <si>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</si>
  <si>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</si>
  <si>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</si>
  <si>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</si>
  <si>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</si>
  <si>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</si>
  <si>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</si>
  <si>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</si>
  <si>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</si>
  <si>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</si>
  <si>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</si>
  <si>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</si>
  <si>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</si>
  <si>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</si>
  <si>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</si>
  <si>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</si>
  <si>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</si>
  <si>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</si>
  <si>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</si>
  <si>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</si>
  <si>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</si>
  <si>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</si>
  <si>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</si>
  <si>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</si>
  <si>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</si>
  <si>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</si>
  <si>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</si>
  <si>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</si>
  <si>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</si>
  <si>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</si>
  <si>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</si>
  <si>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</si>
  <si>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</si>
  <si>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</si>
  <si>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</si>
  <si>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</si>
  <si>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</si>
  <si>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</si>
  <si>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</si>
  <si>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</si>
  <si>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</si>
  <si>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</si>
  <si>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</si>
  <si>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</si>
  <si>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</si>
  <si>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</si>
  <si>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</si>
  <si>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</si>
  <si>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</si>
  <si>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</si>
  <si>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</si>
  <si>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</si>
  <si>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</si>
  <si>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</si>
  <si>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</si>
  <si>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</si>
  <si>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</si>
  <si>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</si>
  <si>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</si>
  <si>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</si>
  <si>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</si>
  <si>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</si>
  <si>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</si>
  <si>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</si>
  <si>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</si>
  <si>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</si>
  <si>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</si>
  <si>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</si>
  <si>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</si>
  <si>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</si>
  <si>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</si>
  <si>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</si>
  <si>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</si>
  <si>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</si>
  <si>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</si>
  <si>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</si>
  <si>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</si>
  <si>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</si>
  <si>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</si>
  <si>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</si>
  <si>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</si>
  <si>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</si>
  <si>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</si>
  <si>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</si>
  <si>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</si>
  <si>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</si>
  <si>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</si>
  <si>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</si>
  <si>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</si>
  <si>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</si>
  <si>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</si>
  <si>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</si>
  <si>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</si>
  <si>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</si>
  <si>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</si>
  <si>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</si>
  <si>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</si>
  <si>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</si>
  <si>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</si>
  <si>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</si>
  <si>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</si>
  <si>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</si>
  <si>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</si>
  <si>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</si>
  <si>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</si>
  <si>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</si>
  <si>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</si>
  <si>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</si>
  <si>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</si>
  <si>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</si>
  <si>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</si>
  <si>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</si>
  <si>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</si>
  <si>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</si>
  <si>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</si>
  <si>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</si>
  <si>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</si>
  <si>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</si>
  <si>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</si>
  <si>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</si>
  <si>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</si>
  <si>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</si>
  <si>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</si>
  <si>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</si>
  <si>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</si>
  <si>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</si>
  <si>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</si>
  <si>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</si>
  <si>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</si>
  <si>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</si>
  <si>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</si>
  <si>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</si>
  <si>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</si>
  <si>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</si>
  <si>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</si>
  <si>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</si>
  <si>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</si>
  <si>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</si>
  <si>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</si>
  <si>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</si>
  <si>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</si>
  <si>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</si>
  <si>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</si>
  <si>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</si>
  <si>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</si>
  <si>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</si>
  <si>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</si>
  <si>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</si>
  <si>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</si>
  <si>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</si>
  <si>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</si>
  <si>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</si>
  <si>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</si>
  <si>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</si>
  <si>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</si>
  <si>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</si>
  <si>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</si>
  <si>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</si>
  <si>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</si>
  <si>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</si>
  <si>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</si>
  <si>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</si>
  <si>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</si>
  <si>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</si>
  <si>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</si>
  <si>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</si>
  <si>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</si>
  <si>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</si>
  <si>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</si>
  <si>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</si>
  <si>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</si>
  <si>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</si>
  <si>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</si>
  <si>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</si>
  <si>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</si>
  <si>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</si>
  <si>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</si>
  <si>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</si>
  <si>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</si>
  <si>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</si>
  <si>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</si>
  <si>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</si>
  <si>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</si>
  <si>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</si>
  <si>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</si>
  <si>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</si>
  <si>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</si>
  <si>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</si>
  <si>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</si>
  <si>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</si>
  <si>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</si>
  <si>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</si>
  <si>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</si>
  <si>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</si>
  <si>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</si>
  <si>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</si>
  <si>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</si>
  <si>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465-475</t>
  </si>
  <si>
    <t>130-135</t>
  </si>
  <si>
    <t>700-730</t>
  </si>
  <si>
    <t>220-230</t>
  </si>
  <si>
    <t>780-820</t>
  </si>
  <si>
    <t>240-250</t>
  </si>
  <si>
    <t>2340-2380</t>
  </si>
  <si>
    <t>2350-2450</t>
  </si>
  <si>
    <t>3140-3200</t>
  </si>
  <si>
    <t>130-134</t>
  </si>
  <si>
    <t>1900-2000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</si>
  <si>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</si>
  <si>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</si>
  <si>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</si>
  <si>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</si>
  <si>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</si>
  <si>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</si>
  <si>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</si>
  <si>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</si>
  <si>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</si>
  <si>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</si>
  <si>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</si>
  <si>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</si>
  <si>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</si>
  <si>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</si>
  <si>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</si>
  <si>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</si>
  <si>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</si>
  <si>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</si>
  <si>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</si>
  <si>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</si>
  <si>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</si>
  <si>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</si>
  <si>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</si>
  <si>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</si>
  <si>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</si>
  <si>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</si>
  <si>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</si>
  <si>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</si>
  <si>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</si>
  <si>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</si>
  <si>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</si>
  <si>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</si>
  <si>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</si>
  <si>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</si>
  <si>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</si>
  <si>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</si>
  <si>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</si>
  <si>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</si>
  <si>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</si>
  <si>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</si>
  <si>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</si>
  <si>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</si>
  <si>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1510-1530</t>
  </si>
  <si>
    <t>s</t>
  </si>
  <si>
    <t>NIFTY 17800 PE 13-JAN</t>
  </si>
  <si>
    <t>100-120</t>
  </si>
  <si>
    <t>Profit of Rs.10/-</t>
  </si>
  <si>
    <t>POWERGRID 210 CE JAN</t>
  </si>
  <si>
    <t>Profit of Rs.47/-</t>
  </si>
  <si>
    <t>185-190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</si>
  <si>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</si>
  <si>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</si>
  <si>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</si>
  <si>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</si>
  <si>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</si>
  <si>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</si>
  <si>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ADROIT FINANCIAL SERVICES PVT LTD</t>
  </si>
  <si>
    <t>GRAVITON RESEARCH CAPITAL LLP</t>
  </si>
  <si>
    <t>NSE</t>
  </si>
  <si>
    <t>1160-1180</t>
  </si>
  <si>
    <t>Profit of Rs.26.5/-</t>
  </si>
  <si>
    <t>HINDCOPPER JAN FUT</t>
  </si>
  <si>
    <t>135-138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</si>
  <si>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</si>
  <si>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</si>
  <si>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</si>
  <si>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</si>
  <si>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</si>
  <si>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</si>
  <si>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</si>
  <si>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</si>
  <si>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</si>
  <si>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</si>
  <si>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</si>
  <si>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Profit of Rs.11/-</t>
  </si>
  <si>
    <t xml:space="preserve">ABCAPITAL 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</si>
  <si>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</si>
  <si>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</si>
  <si>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</si>
  <si>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</si>
  <si>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</si>
  <si>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</si>
  <si>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</si>
  <si>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</si>
  <si>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</si>
  <si>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1600-1620</t>
  </si>
  <si>
    <t>Profit of Rs.8/-</t>
  </si>
  <si>
    <t>MCDOWELL-N JAN FUT</t>
  </si>
  <si>
    <t>955-965</t>
  </si>
  <si>
    <t>Profit of Rs.14.5/-</t>
  </si>
  <si>
    <t>Loss of Rs.26.5/-</t>
  </si>
  <si>
    <t>1260-1280</t>
  </si>
  <si>
    <t>570-580</t>
  </si>
  <si>
    <t>Loss of Rs.4/-</t>
  </si>
  <si>
    <t>MPHASIS JAN FUT</t>
  </si>
  <si>
    <t>3350-3390</t>
  </si>
  <si>
    <t>YACOOBALI AIYUB MOHAMMED</t>
  </si>
  <si>
    <t>380-400</t>
  </si>
  <si>
    <t>Profit of Rs.15/-</t>
  </si>
  <si>
    <t>AMBUJACEM  400 CE JAN</t>
  </si>
  <si>
    <t>225-330</t>
  </si>
  <si>
    <t>XTX MARKETS LLP</t>
  </si>
  <si>
    <t>RIIL</t>
  </si>
  <si>
    <t>Reliance Indl Infra Ltd</t>
  </si>
  <si>
    <t>Loss of Rs.5.5/-</t>
  </si>
  <si>
    <t>AMBUJACEM  405 CE JAN</t>
  </si>
  <si>
    <t>13-15</t>
  </si>
  <si>
    <t>Loss of Rs.3.5/-</t>
  </si>
  <si>
    <t>BANKNIFTY 38400 CE 20-JAN</t>
  </si>
  <si>
    <t>360-350</t>
  </si>
  <si>
    <t>1580-1600</t>
  </si>
  <si>
    <t>Loss of Rs.30.5/-</t>
  </si>
  <si>
    <t>Profit of Rs.50/-</t>
  </si>
  <si>
    <t>Loss of Rs.50/-</t>
  </si>
  <si>
    <t>IFL</t>
  </si>
  <si>
    <t>Loss of Rs.12/-</t>
  </si>
  <si>
    <t>AXISBANK 730 CE JAN</t>
  </si>
  <si>
    <t>20-24</t>
  </si>
  <si>
    <t>BANKNIFTY 38200 CE 20-JAN</t>
  </si>
  <si>
    <t>300-400</t>
  </si>
  <si>
    <t>BANKNIFTY 38100 CE 20-JAN</t>
  </si>
  <si>
    <t>BANKNIFTY 38000 CE 20-JAN</t>
  </si>
  <si>
    <t>ICICIBANK JAN FUT</t>
  </si>
  <si>
    <t>827-835</t>
  </si>
  <si>
    <t>Profit of Rs.6/-</t>
  </si>
  <si>
    <t>Profit of Rs.2.5/-</t>
  </si>
  <si>
    <t>Profit of Rs.75/-</t>
  </si>
  <si>
    <t>HDFCBANK JAN FUT</t>
  </si>
  <si>
    <t>1550-1560</t>
  </si>
  <si>
    <t>BCLENTERPR</t>
  </si>
  <si>
    <t>MOKSH</t>
  </si>
  <si>
    <t>Moksh Ornaments Limited</t>
  </si>
  <si>
    <t>Profit of Rs.6.50/-</t>
  </si>
  <si>
    <t>180-250</t>
  </si>
  <si>
    <t>Loss of Rs.90/-</t>
  </si>
  <si>
    <t>BGJL</t>
  </si>
  <si>
    <t>VISESHINFO</t>
  </si>
  <si>
    <t>Visesh Infotecnics Limite</t>
  </si>
  <si>
    <t>1150-1170</t>
  </si>
  <si>
    <t>1250-1300</t>
  </si>
  <si>
    <t>3770-3780</t>
  </si>
  <si>
    <t>4000-4100</t>
  </si>
  <si>
    <t>AXISBANK 720 CE JAN</t>
  </si>
  <si>
    <t>BANKNIFTY 38000 CE JAN</t>
  </si>
  <si>
    <t>NIFTY 17700 CE JAN</t>
  </si>
  <si>
    <t>150-200</t>
  </si>
  <si>
    <t>TATASTEEL 1200 CE JAN</t>
  </si>
  <si>
    <t>30-40</t>
  </si>
  <si>
    <t>BANKNIFTY 37800 CE JAN</t>
  </si>
  <si>
    <t>400-500</t>
  </si>
  <si>
    <t>Loss of Rs.10.5/-</t>
  </si>
  <si>
    <t>Profit of Rs.36.5/-</t>
  </si>
  <si>
    <t>Loss of Rs.22/-</t>
  </si>
  <si>
    <t>385-395</t>
  </si>
  <si>
    <t>POOJA</t>
  </si>
  <si>
    <t>ANTGRAPHIC</t>
  </si>
  <si>
    <t>Antarctica Graphics Ltd</t>
  </si>
  <si>
    <t>ROHIT KUTHARI</t>
  </si>
  <si>
    <t>Loss of Rs.32.5/-</t>
  </si>
  <si>
    <t>Loss of Rs.1.25/-</t>
  </si>
  <si>
    <t>Loss of Rs.25/-</t>
  </si>
  <si>
    <t>Loss of Rs.650/-</t>
  </si>
  <si>
    <t>Loss of Rs.23.5/-</t>
  </si>
  <si>
    <t>202-203</t>
  </si>
  <si>
    <t>BANKNIFTY 37700 CE JAN</t>
  </si>
  <si>
    <t>350-450</t>
  </si>
  <si>
    <t>NIFTY 17500 CE JAN</t>
  </si>
  <si>
    <t>175-200</t>
  </si>
  <si>
    <t>NIFTY 17400 CE JAN</t>
  </si>
  <si>
    <t>130-160</t>
  </si>
  <si>
    <t>Loss of Rs.44/-</t>
  </si>
  <si>
    <t>Loss of Rs.38/-</t>
  </si>
  <si>
    <t>Loss of Rs.110/-</t>
  </si>
  <si>
    <t>Loss of Rs.35/-</t>
  </si>
  <si>
    <t>Loss of Rs.13/-</t>
  </si>
  <si>
    <t>MULTIPLIER SHARE &amp; STOCK ADVISORS PRIVATE LIMITED</t>
  </si>
  <si>
    <t>L7 HITECH PRIVATE LIMITED</t>
  </si>
  <si>
    <t>VAL</t>
  </si>
  <si>
    <t>NIFTY FEB FUT</t>
  </si>
  <si>
    <t>Profit of Rs.105/-</t>
  </si>
  <si>
    <t>460-470</t>
  </si>
  <si>
    <t>1250-1260</t>
  </si>
  <si>
    <t>1350-1400</t>
  </si>
  <si>
    <t>2130-2150</t>
  </si>
  <si>
    <t>2350-2400</t>
  </si>
  <si>
    <t>725-728</t>
  </si>
  <si>
    <t>755-770</t>
  </si>
  <si>
    <t>2490-2510</t>
  </si>
  <si>
    <t>2700-2800</t>
  </si>
  <si>
    <t>850-860</t>
  </si>
  <si>
    <t>900-930</t>
  </si>
  <si>
    <t>TCS 3860 CE FEB</t>
  </si>
  <si>
    <t>TCS 4000 CE FEB</t>
  </si>
  <si>
    <t>80-84</t>
  </si>
  <si>
    <t>44-48</t>
  </si>
  <si>
    <t>613-617</t>
  </si>
  <si>
    <t>1060-1080</t>
  </si>
  <si>
    <t>1150-1200</t>
  </si>
  <si>
    <t>NIFTY 17100 PE JAN</t>
  </si>
  <si>
    <t>BANKNIFTY 37500 CE JAN</t>
  </si>
  <si>
    <t>GSPL FEB FUT</t>
  </si>
  <si>
    <t>305-310</t>
  </si>
  <si>
    <t>1630-1650</t>
  </si>
  <si>
    <t>ANUROOP</t>
  </si>
  <si>
    <t>SHERWOOD SECURITIES PVT LTD</t>
  </si>
  <si>
    <t>ASITCFIN</t>
  </si>
  <si>
    <t>TRUPTI KETAN KARANI</t>
  </si>
  <si>
    <t>KETAN JAYANTILAL KARANI</t>
  </si>
  <si>
    <t>GHANSHYAMBHAI MANSUKHBHAI KHAMBHAYATA</t>
  </si>
  <si>
    <t>MEHTA AKSHAY</t>
  </si>
  <si>
    <t>ETIL</t>
  </si>
  <si>
    <t>NILRATAN SUPPLIERS PRIVATE LIMITED .</t>
  </si>
  <si>
    <t>GUJCRED</t>
  </si>
  <si>
    <t>MACINTR</t>
  </si>
  <si>
    <t>MAHACORP</t>
  </si>
  <si>
    <t>AYUSH ARUN MANDAWEWALA</t>
  </si>
  <si>
    <t>TARINI</t>
  </si>
  <si>
    <t>KUBEIR KHERA</t>
  </si>
  <si>
    <t>TEJNAKSH</t>
  </si>
  <si>
    <t>SMITA ANIL SHAH</t>
  </si>
  <si>
    <t>HULAS HEERALAL JAIN</t>
  </si>
  <si>
    <t>VAMA</t>
  </si>
  <si>
    <t>OLGA TRADING PRIVATE LIMITED</t>
  </si>
  <si>
    <t>DIGJAMLMTD</t>
  </si>
  <si>
    <t>Digjam Ltd</t>
  </si>
  <si>
    <t>NIRANT TECHNOLOGIES PRIVATE LIMITED</t>
  </si>
  <si>
    <t>PRESSMN</t>
  </si>
  <si>
    <t>Nucent Finance Limited</t>
  </si>
  <si>
    <t>STEELXIND</t>
  </si>
  <si>
    <t>Steel Exchange India Ltd</t>
  </si>
  <si>
    <t>ANUPAM GUPTA</t>
  </si>
  <si>
    <t>17200-17300</t>
  </si>
  <si>
    <t>Profit of Rs.100/-</t>
  </si>
  <si>
    <t>MPHASIS FEB FUT</t>
  </si>
  <si>
    <t>2990-3010</t>
  </si>
  <si>
    <t>3100-3150</t>
  </si>
  <si>
    <t>NIFTY 17000 CE JAN</t>
  </si>
  <si>
    <t>70-100</t>
  </si>
  <si>
    <t>BANKNIFTY 37200 CE JAN</t>
  </si>
  <si>
    <t>250-300</t>
  </si>
  <si>
    <t>NIFTY 17050 PE JAN</t>
  </si>
  <si>
    <t>50-60</t>
  </si>
  <si>
    <t>Profit of Rs.23/-</t>
  </si>
  <si>
    <t>Profit of Rs.161/-</t>
  </si>
  <si>
    <t>293-294</t>
  </si>
  <si>
    <t>HDFCBANK FEB FUT</t>
  </si>
  <si>
    <t>1500-1520</t>
  </si>
  <si>
    <t>2350-2370</t>
  </si>
  <si>
    <t>2550-2650</t>
  </si>
  <si>
    <t>Loss of Rs.42.5/-</t>
  </si>
  <si>
    <t>ULTRACEMCO FEB FUT</t>
  </si>
  <si>
    <t>7115-7125</t>
  </si>
  <si>
    <t>Profit of Rs.12/-</t>
  </si>
  <si>
    <t>ACML</t>
  </si>
  <si>
    <t>DAADI EQUITY&amp; DERIVATIVE PRIVATE LIMITED</t>
  </si>
  <si>
    <t>RAPID CREDIT &amp; HOLDINGS PRIVATE LIMITED</t>
  </si>
  <si>
    <t>LAXMI TRADING AND INVESTMENTS</t>
  </si>
  <si>
    <t>ARCFIN</t>
  </si>
  <si>
    <t>KETAN JAYANTILAL KARANI (HUF)</t>
  </si>
  <si>
    <t>SANDHYA SINGH GAHLOUT</t>
  </si>
  <si>
    <t>CORPOCO</t>
  </si>
  <si>
    <t>ANKITGOYAL</t>
  </si>
  <si>
    <t>CRESSAN</t>
  </si>
  <si>
    <t>PARAG COMMOSALES</t>
  </si>
  <si>
    <t>DECIPHER</t>
  </si>
  <si>
    <t>GGL</t>
  </si>
  <si>
    <t>DARSHIL KETAN CHALISHAZAR</t>
  </si>
  <si>
    <t>KETANMAHENDRAKUMARCHALISHAZAR</t>
  </si>
  <si>
    <t>HIKLASS</t>
  </si>
  <si>
    <t>KAPIL TANEJA</t>
  </si>
  <si>
    <t>ANJU AKSHAY SHAH</t>
  </si>
  <si>
    <t>IBRIGST</t>
  </si>
  <si>
    <t>SHAGUN TIEUP PRIVATE LIMITED</t>
  </si>
  <si>
    <t>HARSHADBHAI NARAYANBHAI DANTANI</t>
  </si>
  <si>
    <t>SOHEL FAROOQBHAI KUCHAMANWALA</t>
  </si>
  <si>
    <t>HIRWANI JAYANTIBHAI VAGHELA</t>
  </si>
  <si>
    <t>NARMADABEN VAGHELA</t>
  </si>
  <si>
    <t>HIMANSHU MOHANBHAI MADHAK</t>
  </si>
  <si>
    <t>JOHNPHARMA</t>
  </si>
  <si>
    <t>KOCL</t>
  </si>
  <si>
    <t>AARATI NITIN PARANJAPE</t>
  </si>
  <si>
    <t>RAJKUMAR RAMPRASAD PAL</t>
  </si>
  <si>
    <t>RAMCHANDRA PANDHAREE PAL</t>
  </si>
  <si>
    <t>MAHAVIRIND</t>
  </si>
  <si>
    <t>ANIL TOLARAM JALAN</t>
  </si>
  <si>
    <t>MEGASTAR</t>
  </si>
  <si>
    <t>SHIVA BUDHIRAJA</t>
  </si>
  <si>
    <t>NATURAL</t>
  </si>
  <si>
    <t>RIPALBEN DHARMIKKUMAR PARIKH</t>
  </si>
  <si>
    <t>ONTIC</t>
  </si>
  <si>
    <t>SHIVAAY TRADING COMPANY</t>
  </si>
  <si>
    <t>OSIAJEE</t>
  </si>
  <si>
    <t>ANITA SARNA</t>
  </si>
  <si>
    <t>SILKY AMIT VORA</t>
  </si>
  <si>
    <t>B.W.TRADERS</t>
  </si>
  <si>
    <t>JAINIK BHARATKUMAR SHAH</t>
  </si>
  <si>
    <t>HANSABEN BHARATKUMAR PATEL</t>
  </si>
  <si>
    <t>SAWABUSI</t>
  </si>
  <si>
    <t>VIJAYKUMAR MALDEVBHAI GODHANIA</t>
  </si>
  <si>
    <t>SELLWIN</t>
  </si>
  <si>
    <t>ABHIJEET KACHARU JAGTAP</t>
  </si>
  <si>
    <t>SPOONBILL CONSULTANCY SERVICES PRIVATE LIMITED .</t>
  </si>
  <si>
    <t>STARLINK MANAGEMENT SERVICES PRIVATE LIMITED .</t>
  </si>
  <si>
    <t>SIELFNS</t>
  </si>
  <si>
    <t>ASHISH CHUGH</t>
  </si>
  <si>
    <t>PARMEET SINGH SOOD</t>
  </si>
  <si>
    <t>SHAGUN BARTER PRIVATE LIMITED</t>
  </si>
  <si>
    <t>NOPEA CAPITAL SERVICES PRIVATE LIMITED</t>
  </si>
  <si>
    <t>URAVI T AND WEDGE LAMPS LTD</t>
  </si>
  <si>
    <t>HEERALAL CHAMPALAL JAIN (HUF)</t>
  </si>
  <si>
    <t>BHARTI JAYANTI JAIN</t>
  </si>
  <si>
    <t>JITENDRA BABUBHAI PAREKH</t>
  </si>
  <si>
    <t>GAURANG JITENDRA PAREKH</t>
  </si>
  <si>
    <t>VANICOM</t>
  </si>
  <si>
    <t>MIHIR CHAWLA</t>
  </si>
  <si>
    <t>VISAGAR</t>
  </si>
  <si>
    <t>PANKAJ KOTHARI</t>
  </si>
  <si>
    <t>BLS</t>
  </si>
  <si>
    <t>BLS Intl Servs Ltd</t>
  </si>
  <si>
    <t>SAINT  CAPITAL  FUND</t>
  </si>
  <si>
    <t>COMPINFO</t>
  </si>
  <si>
    <t>Compuage Infocom Ltd</t>
  </si>
  <si>
    <t>ARUNA R JAIN</t>
  </si>
  <si>
    <t>DIL</t>
  </si>
  <si>
    <t>Debock Industries Limited</t>
  </si>
  <si>
    <t>NANALAL BHANJI DUDHAIYA</t>
  </si>
  <si>
    <t>BASAVARAJ CHANNAPPA MAHASHETTI</t>
  </si>
  <si>
    <t>SATISH RAMSEVAK PANDEY</t>
  </si>
  <si>
    <t>GREENPOWER</t>
  </si>
  <si>
    <t>Orient Green Power Co Ltd</t>
  </si>
  <si>
    <t>SHAH CHETAN   RASIKLAL</t>
  </si>
  <si>
    <t>HPAL</t>
  </si>
  <si>
    <t>HP Adhesives Limited</t>
  </si>
  <si>
    <t>TOUCHLINE SECURITIES PRIVATE LIMITED</t>
  </si>
  <si>
    <t>MARSHALL</t>
  </si>
  <si>
    <t>Marshall Machines Ltd</t>
  </si>
  <si>
    <t>NEIGHBOURHOOD INVESTMENT PRIVATE LIMITED</t>
  </si>
  <si>
    <t>NEXPACT LIMITED</t>
  </si>
  <si>
    <t>KESAR TRACOM INDIA LLP</t>
  </si>
  <si>
    <t>Nazara Technologies Ltd</t>
  </si>
  <si>
    <t>ANANTNATH SKYCON PRIVATE LIMITED</t>
  </si>
  <si>
    <t>PRAKASHSTL</t>
  </si>
  <si>
    <t>Prakash Steelage Ltd</t>
  </si>
  <si>
    <t>MANSI SHARES &amp; STOCK ADVISORS PVT LTD</t>
  </si>
  <si>
    <t>KABRA KAILASH</t>
  </si>
  <si>
    <t>PSP Projects Limited</t>
  </si>
  <si>
    <t>SUMEETINDS</t>
  </si>
  <si>
    <t>Sumeet Ind Limited</t>
  </si>
  <si>
    <t>TIMESCAN</t>
  </si>
  <si>
    <t>Timescan Logistics Ind L</t>
  </si>
  <si>
    <t>PARTH INFIN BROKERS PVT LTD</t>
  </si>
  <si>
    <t>VIKASECO</t>
  </si>
  <si>
    <t>Vikas EcoTech Limited</t>
  </si>
  <si>
    <t>VISHAL BIPINKUMAR DOSHI</t>
  </si>
  <si>
    <t>VISHWARAJ</t>
  </si>
  <si>
    <t>Vishwaraj Sugar Ind Ltd</t>
  </si>
  <si>
    <t>SIDDAPPA VEERAPPA HAGARAGI</t>
  </si>
  <si>
    <t>WANBURY</t>
  </si>
  <si>
    <t>Wanbury Limited</t>
  </si>
  <si>
    <t>AUTHUM INVESTMENT &amp; INFRASTRUCTURE LIMITED</t>
  </si>
  <si>
    <t>AMJUMBO</t>
  </si>
  <si>
    <t>A and M Jumbo Bags Ltd</t>
  </si>
  <si>
    <t>ABHINANDAN DHANAPAL KHEMALAPURE</t>
  </si>
  <si>
    <t>KAUSHIL RAJEN SHAH</t>
  </si>
  <si>
    <t>EARC TRUST SC 145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</si>
</sst>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9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7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/>
    <xf numFmtId="43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43" fontId="32" fillId="21" borderId="22" xfId="0" applyNumberFormat="1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2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 vertical="center"/>
    </xf>
    <xf numFmtId="165" fontId="31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2" fillId="22" borderId="1" xfId="0" applyFont="1" applyFill="1" applyBorder="1"/>
    <xf numFmtId="43" fontId="31" fillId="22" borderId="1" xfId="0" applyNumberFormat="1" applyFont="1" applyFill="1" applyBorder="1" applyAlignment="1">
      <alignment horizontal="center" vertical="top"/>
    </xf>
    <xf numFmtId="0" fontId="31" fillId="22" borderId="1" xfId="0" applyFont="1" applyFill="1" applyBorder="1" applyAlignment="1">
      <alignment horizontal="center" vertical="center"/>
    </xf>
    <xf numFmtId="0" fontId="31" fillId="22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2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11" borderId="2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1" fillId="11" borderId="20" xfId="0" applyFont="1" applyFill="1" applyBorder="1" applyAlignment="1">
      <alignment horizontal="center" vertical="center"/>
    </xf>
    <xf numFmtId="165" fontId="31" fillId="11" borderId="1" xfId="0" applyNumberFormat="1" applyFont="1" applyFill="1" applyBorder="1" applyAlignment="1">
      <alignment horizontal="center" vertical="center"/>
    </xf>
    <xf numFmtId="15" fontId="31" fillId="11" borderId="0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43" fontId="31" fillId="11" borderId="1" xfId="0" applyNumberFormat="1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top"/>
    </xf>
    <xf numFmtId="0" fontId="38" fillId="0" borderId="21" xfId="0" applyFont="1" applyBorder="1"/>
    <xf numFmtId="0" fontId="0" fillId="0" borderId="21" xfId="0" applyBorder="1"/>
    <xf numFmtId="16" fontId="33" fillId="6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16" fontId="33" fillId="11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/>
    </xf>
    <xf numFmtId="0" fontId="0" fillId="22" borderId="0" xfId="0" applyFont="1" applyFill="1" applyAlignment="1">
      <alignment horizontal="center"/>
    </xf>
    <xf numFmtId="165" fontId="26" fillId="18" borderId="2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>
      <alignment horizontal="center"/>
    </xf>
    <xf numFmtId="0" fontId="0" fillId="16" borderId="21" xfId="0" applyFont="1" applyFill="1" applyBorder="1" applyAlignment="1">
      <alignment horizontal="center"/>
    </xf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1" fillId="16" borderId="1" xfId="0" applyFont="1" applyFill="1" applyBorder="1" applyAlignment="1">
      <alignment horizontal="center" vertical="center"/>
    </xf>
    <xf numFmtId="165" fontId="31" fillId="16" borderId="1" xfId="0" applyNumberFormat="1" applyFont="1" applyFill="1" applyBorder="1" applyAlignment="1">
      <alignment horizontal="center" vertical="center"/>
    </xf>
    <xf numFmtId="15" fontId="1" fillId="16" borderId="1" xfId="0" applyNumberFormat="1" applyFont="1" applyFill="1" applyBorder="1" applyAlignment="1">
      <alignment horizontal="center" vertical="center"/>
    </xf>
    <xf numFmtId="0" fontId="32" fillId="16" borderId="1" xfId="0" applyFont="1" applyFill="1" applyBorder="1"/>
    <xf numFmtId="43" fontId="31" fillId="16" borderId="1" xfId="0" applyNumberFormat="1" applyFont="1" applyFill="1" applyBorder="1" applyAlignment="1">
      <alignment horizontal="center" vertical="top"/>
    </xf>
    <xf numFmtId="0" fontId="3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165" fontId="31" fillId="18" borderId="1" xfId="0" applyNumberFormat="1" applyFont="1" applyFill="1" applyBorder="1" applyAlignment="1">
      <alignment horizontal="center" vertical="center"/>
    </xf>
    <xf numFmtId="15" fontId="31" fillId="18" borderId="0" xfId="0" applyNumberFormat="1" applyFont="1" applyFill="1" applyBorder="1" applyAlignment="1">
      <alignment horizontal="center" vertical="center"/>
    </xf>
    <xf numFmtId="0" fontId="32" fillId="18" borderId="1" xfId="0" applyFont="1" applyFill="1" applyBorder="1"/>
    <xf numFmtId="43" fontId="31" fillId="18" borderId="1" xfId="0" applyNumberFormat="1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top"/>
    </xf>
    <xf numFmtId="0" fontId="47" fillId="18" borderId="21" xfId="0" applyFont="1" applyFill="1" applyBorder="1" applyAlignment="1">
      <alignment horizontal="center" vertical="center"/>
    </xf>
    <xf numFmtId="165" fontId="47" fillId="18" borderId="21" xfId="0" applyNumberFormat="1" applyFont="1" applyFill="1" applyBorder="1" applyAlignment="1">
      <alignment horizontal="center" vertical="center"/>
    </xf>
    <xf numFmtId="16" fontId="47" fillId="18" borderId="21" xfId="0" applyNumberFormat="1" applyFont="1" applyFill="1" applyBorder="1" applyAlignment="1">
      <alignment horizontal="center" vertical="center"/>
    </xf>
    <xf numFmtId="0" fontId="48" fillId="16" borderId="21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1" sqref="B1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44589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43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43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43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43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43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G17" sqref="G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3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44589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2" t="s">
        <v>16</v>
      </c>
      <c r="B9" s="464" t="s">
        <v>17</v>
      </c>
      <c r="C9" s="464" t="s">
        <v>18</v>
      </c>
      <c r="D9" s="464" t="s">
        <v>19</v>
      </c>
      <c r="E9" s="23" t="s">
        <v>20</v>
      </c>
      <c r="F9" s="23" t="s">
        <v>21</v>
      </c>
      <c r="G9" s="459" t="s">
        <v>22</v>
      </c>
      <c r="H9" s="460"/>
      <c r="I9" s="461"/>
      <c r="J9" s="459" t="s">
        <v>23</v>
      </c>
      <c r="K9" s="460"/>
      <c r="L9" s="461"/>
      <c r="M9" s="23"/>
      <c r="N9" s="24"/>
      <c r="O9" s="24"/>
      <c r="P9" s="24"/>
    </row>
    <row r="10" spans="1:16" ht="59.25" customHeight="1">
      <c r="A10" s="463"/>
      <c r="B10" s="465"/>
      <c r="C10" s="465"/>
      <c r="D10" s="46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36</v>
      </c>
      <c r="D11" s="31">
        <v>44616</v>
      </c>
      <c r="E11" s="32">
        <v>38168.050000000003</v>
      </c>
      <c r="F11" s="32">
        <v>37839.333333333336</v>
      </c>
      <c r="G11" s="33">
        <v>37378.716666666674</v>
      </c>
      <c r="H11" s="33">
        <v>36589.383333333339</v>
      </c>
      <c r="I11" s="33">
        <v>36128.766666666677</v>
      </c>
      <c r="J11" s="33">
        <v>38628.666666666672</v>
      </c>
      <c r="K11" s="33">
        <v>39089.283333333326</v>
      </c>
      <c r="L11" s="33">
        <v>39878.616666666669</v>
      </c>
      <c r="M11" s="34">
        <v>38299.949999999997</v>
      </c>
      <c r="N11" s="34">
        <v>37050</v>
      </c>
      <c r="O11" s="35">
        <v>1989275</v>
      </c>
      <c r="P11" s="36">
        <v>-0.14118421620688165</v>
      </c>
    </row>
    <row r="12" spans="1:16" ht="12.75" customHeight="1">
      <c r="A12" s="28">
        <v>2</v>
      </c>
      <c r="B12" s="29" t="s">
        <v>35</v>
      </c>
      <c r="C12" s="30" t="s">
        <v>37</v>
      </c>
      <c r="D12" s="31">
        <v>44616</v>
      </c>
      <c r="E12" s="37">
        <v>17149.55</v>
      </c>
      <c r="F12" s="37">
        <v>17080.966666666664</v>
      </c>
      <c r="G12" s="38">
        <v>16947.583333333328</v>
      </c>
      <c r="H12" s="38">
        <v>16745.616666666665</v>
      </c>
      <c r="I12" s="38">
        <v>16612.23333333333</v>
      </c>
      <c r="J12" s="38">
        <v>17282.933333333327</v>
      </c>
      <c r="K12" s="38">
        <v>17416.316666666666</v>
      </c>
      <c r="L12" s="38">
        <v>17618.283333333326</v>
      </c>
      <c r="M12" s="28">
        <v>17214.349999999999</v>
      </c>
      <c r="N12" s="28">
        <v>16879</v>
      </c>
      <c r="O12" s="39">
        <v>10935300</v>
      </c>
      <c r="P12" s="40">
        <v>-0.13337771332112883</v>
      </c>
    </row>
    <row r="13" spans="1:16" ht="12.75" customHeight="1">
      <c r="A13" s="28">
        <v>3</v>
      </c>
      <c r="B13" s="29" t="s">
        <v>35</v>
      </c>
      <c r="C13" s="30" t="s">
        <v>834</v>
      </c>
      <c r="D13" s="31">
        <v>44614</v>
      </c>
      <c r="E13" s="37">
        <v>17934.400000000001</v>
      </c>
      <c r="F13" s="37">
        <v>17772.766666666666</v>
      </c>
      <c r="G13" s="38">
        <v>17576.733333333334</v>
      </c>
      <c r="H13" s="38">
        <v>17219.066666666666</v>
      </c>
      <c r="I13" s="38">
        <v>17023.033333333333</v>
      </c>
      <c r="J13" s="38">
        <v>18130.433333333334</v>
      </c>
      <c r="K13" s="38">
        <v>18326.466666666667</v>
      </c>
      <c r="L13" s="38">
        <v>18684.133333333335</v>
      </c>
      <c r="M13" s="28">
        <v>17968.8</v>
      </c>
      <c r="N13" s="28">
        <v>17415.099999999999</v>
      </c>
      <c r="O13" s="39">
        <v>960</v>
      </c>
      <c r="P13" s="40">
        <v>-0.25</v>
      </c>
    </row>
    <row r="14" spans="1:16" ht="12.75" customHeight="1">
      <c r="A14" s="28">
        <v>4</v>
      </c>
      <c r="B14" s="29" t="s">
        <v>38</v>
      </c>
      <c r="C14" s="30" t="s">
        <v>39</v>
      </c>
      <c r="D14" s="31">
        <v>44616</v>
      </c>
      <c r="E14" s="37">
        <v>957.4</v>
      </c>
      <c r="F14" s="37">
        <v>960.81666666666661</v>
      </c>
      <c r="G14" s="38">
        <v>940.53333333333319</v>
      </c>
      <c r="H14" s="38">
        <v>923.66666666666663</v>
      </c>
      <c r="I14" s="38">
        <v>903.38333333333321</v>
      </c>
      <c r="J14" s="38">
        <v>977.68333333333317</v>
      </c>
      <c r="K14" s="38">
        <v>997.96666666666647</v>
      </c>
      <c r="L14" s="38">
        <v>1014.8333333333331</v>
      </c>
      <c r="M14" s="28">
        <v>981.1</v>
      </c>
      <c r="N14" s="28">
        <v>943.95</v>
      </c>
      <c r="O14" s="39">
        <v>1971150</v>
      </c>
      <c r="P14" s="40">
        <v>-0.21971736204576042</v>
      </c>
    </row>
    <row r="15" spans="1:16" ht="12.75" customHeight="1">
      <c r="A15" s="28">
        <v>5</v>
      </c>
      <c r="B15" s="29" t="s">
        <v>47</v>
      </c>
      <c r="C15" s="30" t="s">
        <v>239</v>
      </c>
      <c r="D15" s="31">
        <v>44616</v>
      </c>
      <c r="E15" s="37">
        <v>16231.25</v>
      </c>
      <c r="F15" s="37">
        <v>16290.083333333334</v>
      </c>
      <c r="G15" s="38">
        <v>15981.166666666668</v>
      </c>
      <c r="H15" s="38">
        <v>15731.083333333334</v>
      </c>
      <c r="I15" s="38">
        <v>15422.166666666668</v>
      </c>
      <c r="J15" s="38">
        <v>16540.166666666668</v>
      </c>
      <c r="K15" s="38">
        <v>16849.083333333336</v>
      </c>
      <c r="L15" s="38">
        <v>17099.166666666668</v>
      </c>
      <c r="M15" s="28">
        <v>16599</v>
      </c>
      <c r="N15" s="28">
        <v>16040</v>
      </c>
      <c r="O15" s="39">
        <v>58100</v>
      </c>
      <c r="P15" s="40">
        <v>-7.4472321784149739E-2</v>
      </c>
    </row>
    <row r="16" spans="1:16" ht="12.75" customHeight="1">
      <c r="A16" s="28">
        <v>6</v>
      </c>
      <c r="B16" s="29" t="s">
        <v>44</v>
      </c>
      <c r="C16" s="30" t="s">
        <v>243</v>
      </c>
      <c r="D16" s="31">
        <v>44616</v>
      </c>
      <c r="E16" s="37">
        <v>117.5</v>
      </c>
      <c r="F16" s="37">
        <v>116.51666666666667</v>
      </c>
      <c r="G16" s="38">
        <v>114.38333333333333</v>
      </c>
      <c r="H16" s="38">
        <v>111.26666666666667</v>
      </c>
      <c r="I16" s="38">
        <v>109.13333333333333</v>
      </c>
      <c r="J16" s="38">
        <v>119.63333333333333</v>
      </c>
      <c r="K16" s="38">
        <v>121.76666666666668</v>
      </c>
      <c r="L16" s="38">
        <v>124.88333333333333</v>
      </c>
      <c r="M16" s="28">
        <v>118.65</v>
      </c>
      <c r="N16" s="28">
        <v>113.4</v>
      </c>
      <c r="O16" s="39">
        <v>16605600</v>
      </c>
      <c r="P16" s="40">
        <v>4.0529363110008272E-2</v>
      </c>
    </row>
    <row r="17" spans="1:16" ht="12.75" customHeight="1">
      <c r="A17" s="28">
        <v>7</v>
      </c>
      <c r="B17" s="29" t="s">
        <v>40</v>
      </c>
      <c r="C17" s="30" t="s">
        <v>41</v>
      </c>
      <c r="D17" s="31">
        <v>44616</v>
      </c>
      <c r="E17" s="37">
        <v>285.95</v>
      </c>
      <c r="F17" s="37">
        <v>287.3</v>
      </c>
      <c r="G17" s="38">
        <v>279.65000000000003</v>
      </c>
      <c r="H17" s="38">
        <v>273.35000000000002</v>
      </c>
      <c r="I17" s="38">
        <v>265.70000000000005</v>
      </c>
      <c r="J17" s="38">
        <v>293.60000000000002</v>
      </c>
      <c r="K17" s="38">
        <v>301.25</v>
      </c>
      <c r="L17" s="38">
        <v>307.55</v>
      </c>
      <c r="M17" s="28">
        <v>294.95</v>
      </c>
      <c r="N17" s="28">
        <v>281</v>
      </c>
      <c r="O17" s="39">
        <v>13293800</v>
      </c>
      <c r="P17" s="40">
        <v>8.0972515856236785E-2</v>
      </c>
    </row>
    <row r="18" spans="1:16" ht="12.75" customHeight="1">
      <c r="A18" s="28">
        <v>8</v>
      </c>
      <c r="B18" s="29" t="s">
        <v>42</v>
      </c>
      <c r="C18" s="30" t="s">
        <v>43</v>
      </c>
      <c r="D18" s="31">
        <v>44616</v>
      </c>
      <c r="E18" s="37">
        <v>2179.1</v>
      </c>
      <c r="F18" s="37">
        <v>2166.6</v>
      </c>
      <c r="G18" s="38">
        <v>2144.1</v>
      </c>
      <c r="H18" s="38">
        <v>2109.1</v>
      </c>
      <c r="I18" s="38">
        <v>2086.6</v>
      </c>
      <c r="J18" s="38">
        <v>2201.6</v>
      </c>
      <c r="K18" s="38">
        <v>2224.1</v>
      </c>
      <c r="L18" s="38">
        <v>2259.1</v>
      </c>
      <c r="M18" s="28">
        <v>2189.1</v>
      </c>
      <c r="N18" s="28">
        <v>2131.6</v>
      </c>
      <c r="O18" s="39">
        <v>2709500</v>
      </c>
      <c r="P18" s="40">
        <v>-7.7224350787569174E-2</v>
      </c>
    </row>
    <row r="19" spans="1:16" ht="12.75" customHeight="1">
      <c r="A19" s="28">
        <v>9</v>
      </c>
      <c r="B19" s="29" t="s">
        <v>44</v>
      </c>
      <c r="C19" s="30" t="s">
        <v>45</v>
      </c>
      <c r="D19" s="31">
        <v>44616</v>
      </c>
      <c r="E19" s="37">
        <v>1693.5</v>
      </c>
      <c r="F19" s="37">
        <v>1693.3333333333333</v>
      </c>
      <c r="G19" s="38">
        <v>1657.1666666666665</v>
      </c>
      <c r="H19" s="38">
        <v>1620.8333333333333</v>
      </c>
      <c r="I19" s="38">
        <v>1584.6666666666665</v>
      </c>
      <c r="J19" s="38">
        <v>1729.6666666666665</v>
      </c>
      <c r="K19" s="38">
        <v>1765.833333333333</v>
      </c>
      <c r="L19" s="38">
        <v>1802.1666666666665</v>
      </c>
      <c r="M19" s="28">
        <v>1729.5</v>
      </c>
      <c r="N19" s="28">
        <v>1657</v>
      </c>
      <c r="O19" s="39">
        <v>20598500</v>
      </c>
      <c r="P19" s="40">
        <v>-4.3502428885612782E-3</v>
      </c>
    </row>
    <row r="20" spans="1:16" ht="12.75" customHeight="1">
      <c r="A20" s="28">
        <v>10</v>
      </c>
      <c r="B20" s="29" t="s">
        <v>44</v>
      </c>
      <c r="C20" s="30" t="s">
        <v>46</v>
      </c>
      <c r="D20" s="31">
        <v>44616</v>
      </c>
      <c r="E20" s="37">
        <v>710.05</v>
      </c>
      <c r="F20" s="37">
        <v>705.25</v>
      </c>
      <c r="G20" s="38">
        <v>697.2</v>
      </c>
      <c r="H20" s="38">
        <v>684.35</v>
      </c>
      <c r="I20" s="38">
        <v>676.30000000000007</v>
      </c>
      <c r="J20" s="38">
        <v>718.1</v>
      </c>
      <c r="K20" s="38">
        <v>726.15</v>
      </c>
      <c r="L20" s="38">
        <v>739</v>
      </c>
      <c r="M20" s="28">
        <v>713.3</v>
      </c>
      <c r="N20" s="28">
        <v>692.4</v>
      </c>
      <c r="O20" s="39">
        <v>90330000</v>
      </c>
      <c r="P20" s="40">
        <v>-1.5382938427370457E-2</v>
      </c>
    </row>
    <row r="21" spans="1:16" ht="12.75" customHeight="1">
      <c r="A21" s="28">
        <v>11</v>
      </c>
      <c r="B21" s="29" t="s">
        <v>47</v>
      </c>
      <c r="C21" s="30" t="s">
        <v>48</v>
      </c>
      <c r="D21" s="31">
        <v>44616</v>
      </c>
      <c r="E21" s="37">
        <v>3370.6</v>
      </c>
      <c r="F21" s="37">
        <v>3372.5666666666671</v>
      </c>
      <c r="G21" s="38">
        <v>3337.3833333333341</v>
      </c>
      <c r="H21" s="38">
        <v>3304.166666666667</v>
      </c>
      <c r="I21" s="38">
        <v>3268.983333333334</v>
      </c>
      <c r="J21" s="38">
        <v>3405.7833333333342</v>
      </c>
      <c r="K21" s="38">
        <v>3440.9666666666676</v>
      </c>
      <c r="L21" s="38">
        <v>3474.1833333333343</v>
      </c>
      <c r="M21" s="28">
        <v>3407.75</v>
      </c>
      <c r="N21" s="28">
        <v>3339.35</v>
      </c>
      <c r="O21" s="39">
        <v>200400</v>
      </c>
      <c r="P21" s="40">
        <v>-5.113636363636364E-2</v>
      </c>
    </row>
    <row r="22" spans="1:16" ht="12.75" customHeight="1">
      <c r="A22" s="28">
        <v>12</v>
      </c>
      <c r="B22" s="29" t="s">
        <v>49</v>
      </c>
      <c r="C22" s="30" t="s">
        <v>50</v>
      </c>
      <c r="D22" s="31">
        <v>44616</v>
      </c>
      <c r="E22" s="37">
        <v>600.04999999999995</v>
      </c>
      <c r="F22" s="37">
        <v>600.81666666666672</v>
      </c>
      <c r="G22" s="38">
        <v>592.18333333333339</v>
      </c>
      <c r="H22" s="38">
        <v>584.31666666666672</v>
      </c>
      <c r="I22" s="38">
        <v>575.68333333333339</v>
      </c>
      <c r="J22" s="38">
        <v>608.68333333333339</v>
      </c>
      <c r="K22" s="38">
        <v>617.31666666666683</v>
      </c>
      <c r="L22" s="38">
        <v>625.18333333333339</v>
      </c>
      <c r="M22" s="28">
        <v>609.45000000000005</v>
      </c>
      <c r="N22" s="28">
        <v>592.95000000000005</v>
      </c>
      <c r="O22" s="39">
        <v>8992000</v>
      </c>
      <c r="P22" s="40">
        <v>-5.0174289637688815E-2</v>
      </c>
    </row>
    <row r="23" spans="1:16" ht="12.75" customHeight="1">
      <c r="A23" s="28">
        <v>13</v>
      </c>
      <c r="B23" s="29" t="s">
        <v>42</v>
      </c>
      <c r="C23" s="30" t="s">
        <v>51</v>
      </c>
      <c r="D23" s="31">
        <v>44616</v>
      </c>
      <c r="E23" s="37">
        <v>352.2</v>
      </c>
      <c r="F23" s="37">
        <v>349.75</v>
      </c>
      <c r="G23" s="38">
        <v>344.5</v>
      </c>
      <c r="H23" s="38">
        <v>336.8</v>
      </c>
      <c r="I23" s="38">
        <v>331.55</v>
      </c>
      <c r="J23" s="38">
        <v>357.45</v>
      </c>
      <c r="K23" s="38">
        <v>362.7</v>
      </c>
      <c r="L23" s="38">
        <v>370.4</v>
      </c>
      <c r="M23" s="28">
        <v>355</v>
      </c>
      <c r="N23" s="28">
        <v>342.05</v>
      </c>
      <c r="O23" s="39">
        <v>15810000</v>
      </c>
      <c r="P23" s="40">
        <v>-3.267254038179148E-2</v>
      </c>
    </row>
    <row r="24" spans="1:16" ht="12.75" customHeight="1">
      <c r="A24" s="28">
        <v>14</v>
      </c>
      <c r="B24" s="29" t="s">
        <v>47</v>
      </c>
      <c r="C24" s="30" t="s">
        <v>52</v>
      </c>
      <c r="D24" s="31">
        <v>44616</v>
      </c>
      <c r="E24" s="37">
        <v>739.05</v>
      </c>
      <c r="F24" s="37">
        <v>742.54999999999984</v>
      </c>
      <c r="G24" s="38">
        <v>728.54999999999973</v>
      </c>
      <c r="H24" s="38">
        <v>718.04999999999984</v>
      </c>
      <c r="I24" s="38">
        <v>704.04999999999973</v>
      </c>
      <c r="J24" s="38">
        <v>753.04999999999973</v>
      </c>
      <c r="K24" s="38">
        <v>767.05</v>
      </c>
      <c r="L24" s="38">
        <v>777.54999999999973</v>
      </c>
      <c r="M24" s="28">
        <v>756.55</v>
      </c>
      <c r="N24" s="28">
        <v>732.05</v>
      </c>
      <c r="O24" s="39">
        <v>1740900</v>
      </c>
      <c r="P24" s="40">
        <v>-3.2672112018669777E-2</v>
      </c>
    </row>
    <row r="25" spans="1:16" ht="12.75" customHeight="1">
      <c r="A25" s="28">
        <v>15</v>
      </c>
      <c r="B25" s="29" t="s">
        <v>44</v>
      </c>
      <c r="C25" s="30" t="s">
        <v>53</v>
      </c>
      <c r="D25" s="31">
        <v>44616</v>
      </c>
      <c r="E25" s="37">
        <v>4314.3</v>
      </c>
      <c r="F25" s="37">
        <v>4292.9333333333334</v>
      </c>
      <c r="G25" s="38">
        <v>4179.166666666667</v>
      </c>
      <c r="H25" s="38">
        <v>4044.0333333333338</v>
      </c>
      <c r="I25" s="38">
        <v>3930.2666666666673</v>
      </c>
      <c r="J25" s="38">
        <v>4428.0666666666666</v>
      </c>
      <c r="K25" s="38">
        <v>4541.833333333333</v>
      </c>
      <c r="L25" s="38">
        <v>4676.9666666666662</v>
      </c>
      <c r="M25" s="28">
        <v>4406.7</v>
      </c>
      <c r="N25" s="28">
        <v>4157.8</v>
      </c>
      <c r="O25" s="39">
        <v>2658750</v>
      </c>
      <c r="P25" s="40">
        <v>-8.0693261874918959E-2</v>
      </c>
    </row>
    <row r="26" spans="1:16" ht="12.75" customHeight="1">
      <c r="A26" s="28">
        <v>16</v>
      </c>
      <c r="B26" s="266" t="s">
        <v>49</v>
      </c>
      <c r="C26" s="30" t="s">
        <v>54</v>
      </c>
      <c r="D26" s="31">
        <v>44616</v>
      </c>
      <c r="E26" s="37">
        <v>212.15</v>
      </c>
      <c r="F26" s="37">
        <v>210.44999999999996</v>
      </c>
      <c r="G26" s="38">
        <v>207.39999999999992</v>
      </c>
      <c r="H26" s="38">
        <v>202.64999999999995</v>
      </c>
      <c r="I26" s="38">
        <v>199.59999999999991</v>
      </c>
      <c r="J26" s="38">
        <v>215.19999999999993</v>
      </c>
      <c r="K26" s="38">
        <v>218.24999999999994</v>
      </c>
      <c r="L26" s="38">
        <v>222.99999999999994</v>
      </c>
      <c r="M26" s="28">
        <v>213.5</v>
      </c>
      <c r="N26" s="28">
        <v>205.7</v>
      </c>
      <c r="O26" s="39">
        <v>9510000</v>
      </c>
      <c r="P26" s="40">
        <v>-0.1253161646355484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44616</v>
      </c>
      <c r="E27" s="37">
        <v>131.15</v>
      </c>
      <c r="F27" s="37">
        <v>129.66666666666669</v>
      </c>
      <c r="G27" s="38">
        <v>127.53333333333336</v>
      </c>
      <c r="H27" s="38">
        <v>123.91666666666667</v>
      </c>
      <c r="I27" s="38">
        <v>121.78333333333335</v>
      </c>
      <c r="J27" s="38">
        <v>133.28333333333336</v>
      </c>
      <c r="K27" s="38">
        <v>135.41666666666669</v>
      </c>
      <c r="L27" s="38">
        <v>139.03333333333339</v>
      </c>
      <c r="M27" s="28">
        <v>131.80000000000001</v>
      </c>
      <c r="N27" s="28">
        <v>126.05</v>
      </c>
      <c r="O27" s="39">
        <v>27252000</v>
      </c>
      <c r="P27" s="40">
        <v>-0.10135034871642677</v>
      </c>
    </row>
    <row r="28" spans="1:16" ht="12.75" customHeight="1">
      <c r="A28" s="28">
        <v>18</v>
      </c>
      <c r="B28" s="267" t="s">
        <v>56</v>
      </c>
      <c r="C28" s="30" t="s">
        <v>57</v>
      </c>
      <c r="D28" s="31">
        <v>44616</v>
      </c>
      <c r="E28" s="37">
        <v>3124.45</v>
      </c>
      <c r="F28" s="37">
        <v>3121.2166666666667</v>
      </c>
      <c r="G28" s="38">
        <v>3078.6333333333332</v>
      </c>
      <c r="H28" s="38">
        <v>3032.8166666666666</v>
      </c>
      <c r="I28" s="38">
        <v>2990.2333333333331</v>
      </c>
      <c r="J28" s="38">
        <v>3167.0333333333333</v>
      </c>
      <c r="K28" s="38">
        <v>3209.6166666666663</v>
      </c>
      <c r="L28" s="38">
        <v>3255.4333333333334</v>
      </c>
      <c r="M28" s="28">
        <v>3163.8</v>
      </c>
      <c r="N28" s="28">
        <v>3075.4</v>
      </c>
      <c r="O28" s="39">
        <v>3970950</v>
      </c>
      <c r="P28" s="40">
        <v>-8.0479333101771452E-2</v>
      </c>
    </row>
    <row r="29" spans="1:16" ht="12.75" customHeight="1">
      <c r="A29" s="28">
        <v>19</v>
      </c>
      <c r="B29" s="29" t="s">
        <v>44</v>
      </c>
      <c r="C29" s="30" t="s">
        <v>307</v>
      </c>
      <c r="D29" s="31">
        <v>44616</v>
      </c>
      <c r="E29" s="37">
        <v>2073.9499999999998</v>
      </c>
      <c r="F29" s="37">
        <v>2082.2666666666664</v>
      </c>
      <c r="G29" s="38">
        <v>2052.2833333333328</v>
      </c>
      <c r="H29" s="38">
        <v>2030.6166666666663</v>
      </c>
      <c r="I29" s="38">
        <v>2000.6333333333328</v>
      </c>
      <c r="J29" s="38">
        <v>2103.9333333333329</v>
      </c>
      <c r="K29" s="38">
        <v>2133.9166666666665</v>
      </c>
      <c r="L29" s="38">
        <v>2155.583333333333</v>
      </c>
      <c r="M29" s="28">
        <v>2112.25</v>
      </c>
      <c r="N29" s="28">
        <v>2060.6</v>
      </c>
      <c r="O29" s="39">
        <v>978725</v>
      </c>
      <c r="P29" s="40">
        <v>-8.5325109226419948E-2</v>
      </c>
    </row>
    <row r="30" spans="1:16" ht="12.75" customHeight="1">
      <c r="A30" s="28">
        <v>20</v>
      </c>
      <c r="B30" s="29" t="s">
        <v>44</v>
      </c>
      <c r="C30" s="30" t="s">
        <v>308</v>
      </c>
      <c r="D30" s="31">
        <v>44616</v>
      </c>
      <c r="E30" s="37">
        <v>9435.75</v>
      </c>
      <c r="F30" s="37">
        <v>9393.5</v>
      </c>
      <c r="G30" s="38">
        <v>9298.25</v>
      </c>
      <c r="H30" s="38">
        <v>9160.75</v>
      </c>
      <c r="I30" s="38">
        <v>9065.5</v>
      </c>
      <c r="J30" s="38">
        <v>9531</v>
      </c>
      <c r="K30" s="38">
        <v>9626.25</v>
      </c>
      <c r="L30" s="38">
        <v>9763.75</v>
      </c>
      <c r="M30" s="28">
        <v>9488.75</v>
      </c>
      <c r="N30" s="28">
        <v>9256</v>
      </c>
      <c r="O30" s="39">
        <v>70800</v>
      </c>
      <c r="P30" s="40">
        <v>-0.45653425446171558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44616</v>
      </c>
      <c r="E31" s="37">
        <v>1278.7</v>
      </c>
      <c r="F31" s="37">
        <v>1264.7833333333335</v>
      </c>
      <c r="G31" s="38">
        <v>1242.7166666666672</v>
      </c>
      <c r="H31" s="38">
        <v>1206.7333333333336</v>
      </c>
      <c r="I31" s="38">
        <v>1184.6666666666672</v>
      </c>
      <c r="J31" s="38">
        <v>1300.7666666666671</v>
      </c>
      <c r="K31" s="38">
        <v>1322.8333333333333</v>
      </c>
      <c r="L31" s="38">
        <v>1358.8166666666671</v>
      </c>
      <c r="M31" s="28">
        <v>1286.8499999999999</v>
      </c>
      <c r="N31" s="28">
        <v>1228.8</v>
      </c>
      <c r="O31" s="39">
        <v>2719500</v>
      </c>
      <c r="P31" s="40">
        <v>-9.35E-2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44616</v>
      </c>
      <c r="E32" s="37">
        <v>608</v>
      </c>
      <c r="F32" s="37">
        <v>606.7833333333333</v>
      </c>
      <c r="G32" s="38">
        <v>595.21666666666658</v>
      </c>
      <c r="H32" s="38">
        <v>582.43333333333328</v>
      </c>
      <c r="I32" s="38">
        <v>570.86666666666656</v>
      </c>
      <c r="J32" s="38">
        <v>619.56666666666661</v>
      </c>
      <c r="K32" s="38">
        <v>631.13333333333321</v>
      </c>
      <c r="L32" s="38">
        <v>643.91666666666663</v>
      </c>
      <c r="M32" s="28">
        <v>618.35</v>
      </c>
      <c r="N32" s="28">
        <v>594</v>
      </c>
      <c r="O32" s="39">
        <v>15990000</v>
      </c>
      <c r="P32" s="40">
        <v>-5.0080199607913031E-2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44616</v>
      </c>
      <c r="E33" s="37">
        <v>774.95</v>
      </c>
      <c r="F33" s="37">
        <v>764.65</v>
      </c>
      <c r="G33" s="38">
        <v>750.75</v>
      </c>
      <c r="H33" s="38">
        <v>726.55000000000007</v>
      </c>
      <c r="I33" s="38">
        <v>712.65000000000009</v>
      </c>
      <c r="J33" s="38">
        <v>788.84999999999991</v>
      </c>
      <c r="K33" s="38">
        <v>802.74999999999977</v>
      </c>
      <c r="L33" s="38">
        <v>826.94999999999982</v>
      </c>
      <c r="M33" s="28">
        <v>778.55</v>
      </c>
      <c r="N33" s="28">
        <v>740.45</v>
      </c>
      <c r="O33" s="39">
        <v>49294800</v>
      </c>
      <c r="P33" s="40">
        <v>-7.4088265789117799E-2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44616</v>
      </c>
      <c r="E34" s="37">
        <v>3507</v>
      </c>
      <c r="F34" s="37">
        <v>3483.6</v>
      </c>
      <c r="G34" s="38">
        <v>3427.7999999999997</v>
      </c>
      <c r="H34" s="38">
        <v>3348.6</v>
      </c>
      <c r="I34" s="38">
        <v>3292.7999999999997</v>
      </c>
      <c r="J34" s="38">
        <v>3562.7999999999997</v>
      </c>
      <c r="K34" s="38">
        <v>3618.6</v>
      </c>
      <c r="L34" s="38">
        <v>3697.7999999999997</v>
      </c>
      <c r="M34" s="28">
        <v>3539.4</v>
      </c>
      <c r="N34" s="28">
        <v>3404.4</v>
      </c>
      <c r="O34" s="39">
        <v>2306750</v>
      </c>
      <c r="P34" s="40">
        <v>-0.1247391386833618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44616</v>
      </c>
      <c r="E35" s="37">
        <v>15405.3</v>
      </c>
      <c r="F35" s="37">
        <v>15343.016666666668</v>
      </c>
      <c r="G35" s="38">
        <v>15099.283333333336</v>
      </c>
      <c r="H35" s="38">
        <v>14793.266666666668</v>
      </c>
      <c r="I35" s="38">
        <v>14549.533333333336</v>
      </c>
      <c r="J35" s="38">
        <v>15649.033333333336</v>
      </c>
      <c r="K35" s="38">
        <v>15892.76666666667</v>
      </c>
      <c r="L35" s="38">
        <v>16198.783333333336</v>
      </c>
      <c r="M35" s="28">
        <v>15586.75</v>
      </c>
      <c r="N35" s="28">
        <v>15037</v>
      </c>
      <c r="O35" s="39">
        <v>734100</v>
      </c>
      <c r="P35" s="40">
        <v>-2.7875256571542079E-2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44616</v>
      </c>
      <c r="E36" s="37">
        <v>6871.85</v>
      </c>
      <c r="F36" s="37">
        <v>6861.6333333333341</v>
      </c>
      <c r="G36" s="38">
        <v>6737.3666666666686</v>
      </c>
      <c r="H36" s="38">
        <v>6602.8833333333341</v>
      </c>
      <c r="I36" s="38">
        <v>6478.6166666666686</v>
      </c>
      <c r="J36" s="38">
        <v>6996.1166666666686</v>
      </c>
      <c r="K36" s="38">
        <v>7120.3833333333332</v>
      </c>
      <c r="L36" s="38">
        <v>7254.8666666666686</v>
      </c>
      <c r="M36" s="28">
        <v>6985.9</v>
      </c>
      <c r="N36" s="28">
        <v>6727.15</v>
      </c>
      <c r="O36" s="39">
        <v>4879875</v>
      </c>
      <c r="P36" s="40">
        <v>-5.7324994566923429E-2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44616</v>
      </c>
      <c r="E37" s="37">
        <v>2261.4499999999998</v>
      </c>
      <c r="F37" s="37">
        <v>2272.9666666666667</v>
      </c>
      <c r="G37" s="38">
        <v>2217.9333333333334</v>
      </c>
      <c r="H37" s="38">
        <v>2174.4166666666665</v>
      </c>
      <c r="I37" s="38">
        <v>2119.3833333333332</v>
      </c>
      <c r="J37" s="38">
        <v>2316.4833333333336</v>
      </c>
      <c r="K37" s="38">
        <v>2371.5166666666673</v>
      </c>
      <c r="L37" s="38">
        <v>2415.0333333333338</v>
      </c>
      <c r="M37" s="28">
        <v>2328</v>
      </c>
      <c r="N37" s="28">
        <v>2229.4499999999998</v>
      </c>
      <c r="O37" s="39">
        <v>1000000</v>
      </c>
      <c r="P37" s="40">
        <v>-7.5443786982248517E-2</v>
      </c>
    </row>
    <row r="38" spans="1:16" ht="12.75" customHeight="1">
      <c r="A38" s="28">
        <v>28</v>
      </c>
      <c r="B38" s="29" t="s">
        <v>44</v>
      </c>
      <c r="C38" s="30" t="s">
        <v>316</v>
      </c>
      <c r="D38" s="31">
        <v>44616</v>
      </c>
      <c r="E38" s="37">
        <v>415.6</v>
      </c>
      <c r="F38" s="37">
        <v>410.09999999999997</v>
      </c>
      <c r="G38" s="38">
        <v>401.79999999999995</v>
      </c>
      <c r="H38" s="38">
        <v>388</v>
      </c>
      <c r="I38" s="38">
        <v>379.7</v>
      </c>
      <c r="J38" s="38">
        <v>423.89999999999992</v>
      </c>
      <c r="K38" s="38">
        <v>432.2</v>
      </c>
      <c r="L38" s="38">
        <v>445.99999999999989</v>
      </c>
      <c r="M38" s="28">
        <v>418.4</v>
      </c>
      <c r="N38" s="28">
        <v>396.3</v>
      </c>
      <c r="O38" s="39">
        <v>6315200</v>
      </c>
      <c r="P38" s="40">
        <v>-2.9744346116027533E-2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44616</v>
      </c>
      <c r="E39" s="37">
        <v>323.95</v>
      </c>
      <c r="F39" s="37">
        <v>323.7833333333333</v>
      </c>
      <c r="G39" s="38">
        <v>318.96666666666658</v>
      </c>
      <c r="H39" s="38">
        <v>313.98333333333329</v>
      </c>
      <c r="I39" s="38">
        <v>309.16666666666657</v>
      </c>
      <c r="J39" s="38">
        <v>328.76666666666659</v>
      </c>
      <c r="K39" s="38">
        <v>333.58333333333331</v>
      </c>
      <c r="L39" s="38">
        <v>338.56666666666661</v>
      </c>
      <c r="M39" s="28">
        <v>328.6</v>
      </c>
      <c r="N39" s="28">
        <v>318.8</v>
      </c>
      <c r="O39" s="39">
        <v>19830600</v>
      </c>
      <c r="P39" s="40">
        <v>-8.9127738735014464E-2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44616</v>
      </c>
      <c r="E40" s="37">
        <v>103.7</v>
      </c>
      <c r="F40" s="37">
        <v>101.58333333333333</v>
      </c>
      <c r="G40" s="38">
        <v>98.966666666666654</v>
      </c>
      <c r="H40" s="38">
        <v>94.23333333333332</v>
      </c>
      <c r="I40" s="38">
        <v>91.616666666666646</v>
      </c>
      <c r="J40" s="38">
        <v>106.31666666666666</v>
      </c>
      <c r="K40" s="38">
        <v>108.93333333333334</v>
      </c>
      <c r="L40" s="38">
        <v>113.66666666666667</v>
      </c>
      <c r="M40" s="28">
        <v>104.2</v>
      </c>
      <c r="N40" s="28">
        <v>96.85</v>
      </c>
      <c r="O40" s="39">
        <v>128688300</v>
      </c>
      <c r="P40" s="40">
        <v>-7.6024865591397844E-2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44616</v>
      </c>
      <c r="E41" s="37">
        <v>1957.1</v>
      </c>
      <c r="F41" s="37">
        <v>1960.4666666666665</v>
      </c>
      <c r="G41" s="38">
        <v>1912.0333333333328</v>
      </c>
      <c r="H41" s="38">
        <v>1866.9666666666665</v>
      </c>
      <c r="I41" s="38">
        <v>1818.5333333333328</v>
      </c>
      <c r="J41" s="38">
        <v>2005.5333333333328</v>
      </c>
      <c r="K41" s="38">
        <v>2053.9666666666667</v>
      </c>
      <c r="L41" s="38">
        <v>2099.0333333333328</v>
      </c>
      <c r="M41" s="28">
        <v>2008.9</v>
      </c>
      <c r="N41" s="28">
        <v>1915.4</v>
      </c>
      <c r="O41" s="39">
        <v>793650</v>
      </c>
      <c r="P41" s="40">
        <v>-0.25038961038961038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44616</v>
      </c>
      <c r="E42" s="37">
        <v>203.75</v>
      </c>
      <c r="F42" s="37">
        <v>202.1</v>
      </c>
      <c r="G42" s="38">
        <v>198.79999999999998</v>
      </c>
      <c r="H42" s="38">
        <v>193.85</v>
      </c>
      <c r="I42" s="38">
        <v>190.54999999999998</v>
      </c>
      <c r="J42" s="38">
        <v>207.04999999999998</v>
      </c>
      <c r="K42" s="38">
        <v>210.35</v>
      </c>
      <c r="L42" s="38">
        <v>215.29999999999998</v>
      </c>
      <c r="M42" s="28">
        <v>205.4</v>
      </c>
      <c r="N42" s="28">
        <v>197.15</v>
      </c>
      <c r="O42" s="39">
        <v>26991400</v>
      </c>
      <c r="P42" s="40">
        <v>-0.13536214242239805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44616</v>
      </c>
      <c r="E43" s="37">
        <v>716.6</v>
      </c>
      <c r="F43" s="37">
        <v>714.86666666666667</v>
      </c>
      <c r="G43" s="38">
        <v>705.63333333333333</v>
      </c>
      <c r="H43" s="38">
        <v>694.66666666666663</v>
      </c>
      <c r="I43" s="38">
        <v>685.43333333333328</v>
      </c>
      <c r="J43" s="38">
        <v>725.83333333333337</v>
      </c>
      <c r="K43" s="38">
        <v>735.06666666666672</v>
      </c>
      <c r="L43" s="38">
        <v>746.03333333333342</v>
      </c>
      <c r="M43" s="28">
        <v>724.1</v>
      </c>
      <c r="N43" s="28">
        <v>703.9</v>
      </c>
      <c r="O43" s="39">
        <v>4414300</v>
      </c>
      <c r="P43" s="40">
        <v>-4.6793349168646081E-2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44616</v>
      </c>
      <c r="E44" s="37">
        <v>722.85</v>
      </c>
      <c r="F44" s="37">
        <v>719.78333333333342</v>
      </c>
      <c r="G44" s="38">
        <v>709.36666666666679</v>
      </c>
      <c r="H44" s="38">
        <v>695.88333333333333</v>
      </c>
      <c r="I44" s="38">
        <v>685.4666666666667</v>
      </c>
      <c r="J44" s="38">
        <v>733.26666666666688</v>
      </c>
      <c r="K44" s="38">
        <v>743.68333333333362</v>
      </c>
      <c r="L44" s="38">
        <v>757.16666666666697</v>
      </c>
      <c r="M44" s="28">
        <v>730.2</v>
      </c>
      <c r="N44" s="28">
        <v>706.3</v>
      </c>
      <c r="O44" s="39">
        <v>5686500</v>
      </c>
      <c r="P44" s="40">
        <v>-7.333170373991689E-2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44616</v>
      </c>
      <c r="E45" s="37">
        <v>709.1</v>
      </c>
      <c r="F45" s="37">
        <v>709.78333333333342</v>
      </c>
      <c r="G45" s="38">
        <v>701.76666666666688</v>
      </c>
      <c r="H45" s="38">
        <v>694.43333333333351</v>
      </c>
      <c r="I45" s="38">
        <v>686.41666666666697</v>
      </c>
      <c r="J45" s="38">
        <v>717.11666666666679</v>
      </c>
      <c r="K45" s="38">
        <v>725.13333333333344</v>
      </c>
      <c r="L45" s="38">
        <v>732.4666666666667</v>
      </c>
      <c r="M45" s="28">
        <v>717.8</v>
      </c>
      <c r="N45" s="28">
        <v>702.45</v>
      </c>
      <c r="O45" s="39">
        <v>57977550</v>
      </c>
      <c r="P45" s="40">
        <v>-3.0778026585354234E-2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44616</v>
      </c>
      <c r="E46" s="37">
        <v>59.8</v>
      </c>
      <c r="F46" s="37">
        <v>59.18333333333333</v>
      </c>
      <c r="G46" s="38">
        <v>57.716666666666661</v>
      </c>
      <c r="H46" s="38">
        <v>55.633333333333333</v>
      </c>
      <c r="I46" s="38">
        <v>54.166666666666664</v>
      </c>
      <c r="J46" s="38">
        <v>61.266666666666659</v>
      </c>
      <c r="K46" s="38">
        <v>62.733333333333327</v>
      </c>
      <c r="L46" s="38">
        <v>64.816666666666663</v>
      </c>
      <c r="M46" s="28">
        <v>60.65</v>
      </c>
      <c r="N46" s="28">
        <v>57.1</v>
      </c>
      <c r="O46" s="39">
        <v>114712500</v>
      </c>
      <c r="P46" s="40">
        <v>3.4760371282439854E-2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44616</v>
      </c>
      <c r="E47" s="37">
        <v>361</v>
      </c>
      <c r="F47" s="37">
        <v>365.13333333333338</v>
      </c>
      <c r="G47" s="38">
        <v>355.21666666666675</v>
      </c>
      <c r="H47" s="38">
        <v>349.43333333333339</v>
      </c>
      <c r="I47" s="38">
        <v>339.51666666666677</v>
      </c>
      <c r="J47" s="38">
        <v>370.91666666666674</v>
      </c>
      <c r="K47" s="38">
        <v>380.83333333333337</v>
      </c>
      <c r="L47" s="38">
        <v>386.61666666666673</v>
      </c>
      <c r="M47" s="28">
        <v>375.05</v>
      </c>
      <c r="N47" s="28">
        <v>359.35</v>
      </c>
      <c r="O47" s="39">
        <v>15474400</v>
      </c>
      <c r="P47" s="40">
        <v>-4.2141230068337129E-2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44616</v>
      </c>
      <c r="E48" s="37">
        <v>16245.75</v>
      </c>
      <c r="F48" s="37">
        <v>16100.65</v>
      </c>
      <c r="G48" s="38">
        <v>15901.25</v>
      </c>
      <c r="H48" s="38">
        <v>15556.75</v>
      </c>
      <c r="I48" s="38">
        <v>15357.35</v>
      </c>
      <c r="J48" s="38">
        <v>16445.150000000001</v>
      </c>
      <c r="K48" s="38">
        <v>16644.549999999996</v>
      </c>
      <c r="L48" s="38">
        <v>16989.05</v>
      </c>
      <c r="M48" s="28">
        <v>16300.05</v>
      </c>
      <c r="N48" s="28">
        <v>15756.15</v>
      </c>
      <c r="O48" s="39">
        <v>128050</v>
      </c>
      <c r="P48" s="40">
        <v>-0.19868585732165206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44616</v>
      </c>
      <c r="E49" s="37">
        <v>377.1</v>
      </c>
      <c r="F49" s="37">
        <v>374.90000000000003</v>
      </c>
      <c r="G49" s="38">
        <v>370.80000000000007</v>
      </c>
      <c r="H49" s="38">
        <v>364.50000000000006</v>
      </c>
      <c r="I49" s="38">
        <v>360.40000000000009</v>
      </c>
      <c r="J49" s="38">
        <v>381.20000000000005</v>
      </c>
      <c r="K49" s="38">
        <v>385.30000000000007</v>
      </c>
      <c r="L49" s="38">
        <v>391.6</v>
      </c>
      <c r="M49" s="28">
        <v>379</v>
      </c>
      <c r="N49" s="28">
        <v>368.6</v>
      </c>
      <c r="O49" s="39">
        <v>26071200</v>
      </c>
      <c r="P49" s="40">
        <v>-0.13160261406559146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44616</v>
      </c>
      <c r="E50" s="37">
        <v>3500.25</v>
      </c>
      <c r="F50" s="37">
        <v>3494.9500000000003</v>
      </c>
      <c r="G50" s="38">
        <v>3451.3000000000006</v>
      </c>
      <c r="H50" s="38">
        <v>3402.3500000000004</v>
      </c>
      <c r="I50" s="38">
        <v>3358.7000000000007</v>
      </c>
      <c r="J50" s="38">
        <v>3543.9000000000005</v>
      </c>
      <c r="K50" s="38">
        <v>3587.55</v>
      </c>
      <c r="L50" s="38">
        <v>3636.5000000000005</v>
      </c>
      <c r="M50" s="28">
        <v>3538.6</v>
      </c>
      <c r="N50" s="28">
        <v>3446</v>
      </c>
      <c r="O50" s="39">
        <v>1172600</v>
      </c>
      <c r="P50" s="40">
        <v>-1.4787430683918669E-2</v>
      </c>
    </row>
    <row r="51" spans="1:16" ht="12.75" customHeight="1">
      <c r="A51" s="28">
        <v>41</v>
      </c>
      <c r="B51" s="29" t="s">
        <v>87</v>
      </c>
      <c r="C51" s="30" t="s">
        <v>322</v>
      </c>
      <c r="D51" s="31">
        <v>44616</v>
      </c>
      <c r="E51" s="37">
        <v>439.5</v>
      </c>
      <c r="F51" s="37">
        <v>444.15000000000003</v>
      </c>
      <c r="G51" s="38">
        <v>428.30000000000007</v>
      </c>
      <c r="H51" s="38">
        <v>417.1</v>
      </c>
      <c r="I51" s="38">
        <v>401.25000000000006</v>
      </c>
      <c r="J51" s="38">
        <v>455.35000000000008</v>
      </c>
      <c r="K51" s="38">
        <v>471.2000000000001</v>
      </c>
      <c r="L51" s="38">
        <v>482.40000000000009</v>
      </c>
      <c r="M51" s="28">
        <v>460</v>
      </c>
      <c r="N51" s="28">
        <v>432.95</v>
      </c>
      <c r="O51" s="39">
        <v>4490200</v>
      </c>
      <c r="P51" s="40">
        <v>-7.8441835645677693E-2</v>
      </c>
    </row>
    <row r="52" spans="1:16" ht="12.75" customHeight="1">
      <c r="A52" s="28">
        <v>42</v>
      </c>
      <c r="B52" s="29" t="s">
        <v>47</v>
      </c>
      <c r="C52" s="30" t="s">
        <v>82</v>
      </c>
      <c r="D52" s="31">
        <v>44616</v>
      </c>
      <c r="E52" s="37">
        <v>384.55</v>
      </c>
      <c r="F52" s="37">
        <v>387</v>
      </c>
      <c r="G52" s="38">
        <v>378.65</v>
      </c>
      <c r="H52" s="38">
        <v>372.75</v>
      </c>
      <c r="I52" s="38">
        <v>364.4</v>
      </c>
      <c r="J52" s="38">
        <v>392.9</v>
      </c>
      <c r="K52" s="38">
        <v>401.25</v>
      </c>
      <c r="L52" s="38">
        <v>407.15</v>
      </c>
      <c r="M52" s="28">
        <v>395.35</v>
      </c>
      <c r="N52" s="28">
        <v>381.1</v>
      </c>
      <c r="O52" s="39">
        <v>20545800</v>
      </c>
      <c r="P52" s="40">
        <v>-5.8426173312496853E-2</v>
      </c>
    </row>
    <row r="53" spans="1:16" ht="12.75" customHeight="1">
      <c r="A53" s="28">
        <v>43</v>
      </c>
      <c r="B53" s="29" t="s">
        <v>58</v>
      </c>
      <c r="C53" s="30" t="s">
        <v>83</v>
      </c>
      <c r="D53" s="31">
        <v>44616</v>
      </c>
      <c r="E53" s="37">
        <v>241.5</v>
      </c>
      <c r="F53" s="37">
        <v>233.54999999999998</v>
      </c>
      <c r="G53" s="38">
        <v>224.34999999999997</v>
      </c>
      <c r="H53" s="38">
        <v>207.2</v>
      </c>
      <c r="I53" s="38">
        <v>197.99999999999997</v>
      </c>
      <c r="J53" s="38">
        <v>250.69999999999996</v>
      </c>
      <c r="K53" s="38">
        <v>259.89999999999998</v>
      </c>
      <c r="L53" s="38">
        <v>277.04999999999995</v>
      </c>
      <c r="M53" s="28">
        <v>242.75</v>
      </c>
      <c r="N53" s="28">
        <v>216.4</v>
      </c>
      <c r="O53" s="39">
        <v>48465000</v>
      </c>
      <c r="P53" s="40">
        <v>-8.2872928176795577E-3</v>
      </c>
    </row>
    <row r="54" spans="1:16" ht="12.75" customHeight="1">
      <c r="A54" s="28">
        <v>44</v>
      </c>
      <c r="B54" s="29" t="s">
        <v>63</v>
      </c>
      <c r="C54" s="30" t="s">
        <v>330</v>
      </c>
      <c r="D54" s="31">
        <v>44616</v>
      </c>
      <c r="E54" s="37">
        <v>577.6</v>
      </c>
      <c r="F54" s="37">
        <v>587.96666666666658</v>
      </c>
      <c r="G54" s="38">
        <v>561.93333333333317</v>
      </c>
      <c r="H54" s="38">
        <v>546.26666666666654</v>
      </c>
      <c r="I54" s="38">
        <v>520.23333333333312</v>
      </c>
      <c r="J54" s="38">
        <v>603.63333333333321</v>
      </c>
      <c r="K54" s="38">
        <v>629.66666666666674</v>
      </c>
      <c r="L54" s="38">
        <v>645.33333333333326</v>
      </c>
      <c r="M54" s="28">
        <v>614</v>
      </c>
      <c r="N54" s="28">
        <v>572.29999999999995</v>
      </c>
      <c r="O54" s="39">
        <v>3660150</v>
      </c>
      <c r="P54" s="40">
        <v>-3.3719433719433721E-2</v>
      </c>
    </row>
    <row r="55" spans="1:16" ht="12.75" customHeight="1">
      <c r="A55" s="28">
        <v>45</v>
      </c>
      <c r="B55" s="29" t="s">
        <v>44</v>
      </c>
      <c r="C55" s="30" t="s">
        <v>341</v>
      </c>
      <c r="D55" s="31">
        <v>44616</v>
      </c>
      <c r="E55" s="37">
        <v>452.3</v>
      </c>
      <c r="F55" s="37">
        <v>447.98333333333335</v>
      </c>
      <c r="G55" s="38">
        <v>439.76666666666671</v>
      </c>
      <c r="H55" s="38">
        <v>427.23333333333335</v>
      </c>
      <c r="I55" s="38">
        <v>419.01666666666671</v>
      </c>
      <c r="J55" s="38">
        <v>460.51666666666671</v>
      </c>
      <c r="K55" s="38">
        <v>468.73333333333341</v>
      </c>
      <c r="L55" s="38">
        <v>481.26666666666671</v>
      </c>
      <c r="M55" s="28">
        <v>456.2</v>
      </c>
      <c r="N55" s="28">
        <v>435.45</v>
      </c>
      <c r="O55" s="39">
        <v>2869500</v>
      </c>
      <c r="P55" s="40">
        <v>-0.3325191905094208</v>
      </c>
    </row>
    <row r="56" spans="1:16" ht="12.75" customHeight="1">
      <c r="A56" s="28">
        <v>46</v>
      </c>
      <c r="B56" s="29" t="s">
        <v>63</v>
      </c>
      <c r="C56" s="30" t="s">
        <v>84</v>
      </c>
      <c r="D56" s="31">
        <v>44616</v>
      </c>
      <c r="E56" s="37">
        <v>654.85</v>
      </c>
      <c r="F56" s="37">
        <v>648.41666666666663</v>
      </c>
      <c r="G56" s="38">
        <v>637.68333333333328</v>
      </c>
      <c r="H56" s="38">
        <v>620.51666666666665</v>
      </c>
      <c r="I56" s="38">
        <v>609.7833333333333</v>
      </c>
      <c r="J56" s="38">
        <v>665.58333333333326</v>
      </c>
      <c r="K56" s="38">
        <v>676.31666666666661</v>
      </c>
      <c r="L56" s="38">
        <v>693.48333333333323</v>
      </c>
      <c r="M56" s="28">
        <v>659.15</v>
      </c>
      <c r="N56" s="28">
        <v>631.25</v>
      </c>
      <c r="O56" s="39">
        <v>6226250</v>
      </c>
      <c r="P56" s="40">
        <v>-0.18116061154035837</v>
      </c>
    </row>
    <row r="57" spans="1:16" ht="12.75" customHeight="1">
      <c r="A57" s="28">
        <v>47</v>
      </c>
      <c r="B57" s="29" t="s">
        <v>47</v>
      </c>
      <c r="C57" s="30" t="s">
        <v>85</v>
      </c>
      <c r="D57" s="31">
        <v>44616</v>
      </c>
      <c r="E57" s="37">
        <v>923.25</v>
      </c>
      <c r="F57" s="37">
        <v>913.2166666666667</v>
      </c>
      <c r="G57" s="38">
        <v>899.03333333333342</v>
      </c>
      <c r="H57" s="38">
        <v>874.81666666666672</v>
      </c>
      <c r="I57" s="38">
        <v>860.63333333333344</v>
      </c>
      <c r="J57" s="38">
        <v>937.43333333333339</v>
      </c>
      <c r="K57" s="38">
        <v>951.61666666666679</v>
      </c>
      <c r="L57" s="38">
        <v>975.83333333333337</v>
      </c>
      <c r="M57" s="28">
        <v>927.4</v>
      </c>
      <c r="N57" s="28">
        <v>889</v>
      </c>
      <c r="O57" s="39">
        <v>9797450</v>
      </c>
      <c r="P57" s="40">
        <v>-0.11010745070256228</v>
      </c>
    </row>
    <row r="58" spans="1:16" ht="12.75" customHeight="1">
      <c r="A58" s="28">
        <v>48</v>
      </c>
      <c r="B58" s="29" t="s">
        <v>44</v>
      </c>
      <c r="C58" s="30" t="s">
        <v>86</v>
      </c>
      <c r="D58" s="31">
        <v>44616</v>
      </c>
      <c r="E58" s="37">
        <v>160.6</v>
      </c>
      <c r="F58" s="37">
        <v>160.06666666666666</v>
      </c>
      <c r="G58" s="38">
        <v>158.53333333333333</v>
      </c>
      <c r="H58" s="38">
        <v>156.46666666666667</v>
      </c>
      <c r="I58" s="38">
        <v>154.93333333333334</v>
      </c>
      <c r="J58" s="38">
        <v>162.13333333333333</v>
      </c>
      <c r="K58" s="38">
        <v>163.66666666666663</v>
      </c>
      <c r="L58" s="38">
        <v>165.73333333333332</v>
      </c>
      <c r="M58" s="28">
        <v>161.6</v>
      </c>
      <c r="N58" s="28">
        <v>158</v>
      </c>
      <c r="O58" s="39">
        <v>39001200</v>
      </c>
      <c r="P58" s="40">
        <v>-0.15111070481762501</v>
      </c>
    </row>
    <row r="59" spans="1:16" ht="12.75" customHeight="1">
      <c r="A59" s="28">
        <v>49</v>
      </c>
      <c r="B59" s="29" t="s">
        <v>87</v>
      </c>
      <c r="C59" s="30" t="s">
        <v>88</v>
      </c>
      <c r="D59" s="31">
        <v>44616</v>
      </c>
      <c r="E59" s="37">
        <v>4392.1499999999996</v>
      </c>
      <c r="F59" s="37">
        <v>4490.9333333333334</v>
      </c>
      <c r="G59" s="38">
        <v>4255.3166666666666</v>
      </c>
      <c r="H59" s="38">
        <v>4118.4833333333336</v>
      </c>
      <c r="I59" s="38">
        <v>3882.8666666666668</v>
      </c>
      <c r="J59" s="38">
        <v>4627.7666666666664</v>
      </c>
      <c r="K59" s="38">
        <v>4863.3833333333332</v>
      </c>
      <c r="L59" s="38">
        <v>5000.2166666666662</v>
      </c>
      <c r="M59" s="28">
        <v>4726.55</v>
      </c>
      <c r="N59" s="28">
        <v>4354.1000000000004</v>
      </c>
      <c r="O59" s="39">
        <v>530700</v>
      </c>
      <c r="P59" s="40">
        <v>-0.12914341975713817</v>
      </c>
    </row>
    <row r="60" spans="1:16" ht="12.75" customHeight="1">
      <c r="A60" s="28">
        <v>50</v>
      </c>
      <c r="B60" s="29" t="s">
        <v>56</v>
      </c>
      <c r="C60" s="30" t="s">
        <v>89</v>
      </c>
      <c r="D60" s="31">
        <v>44616</v>
      </c>
      <c r="E60" s="37">
        <v>1397.9</v>
      </c>
      <c r="F60" s="37">
        <v>1398.7833333333335</v>
      </c>
      <c r="G60" s="38">
        <v>1384.916666666667</v>
      </c>
      <c r="H60" s="38">
        <v>1371.9333333333334</v>
      </c>
      <c r="I60" s="38">
        <v>1358.0666666666668</v>
      </c>
      <c r="J60" s="38">
        <v>1411.7666666666671</v>
      </c>
      <c r="K60" s="38">
        <v>1425.6333333333334</v>
      </c>
      <c r="L60" s="38">
        <v>1438.6166666666672</v>
      </c>
      <c r="M60" s="28">
        <v>1412.65</v>
      </c>
      <c r="N60" s="28">
        <v>1385.8</v>
      </c>
      <c r="O60" s="39">
        <v>2924950</v>
      </c>
      <c r="P60" s="40">
        <v>-6.7744235797480394E-3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44616</v>
      </c>
      <c r="E61" s="37">
        <v>616.20000000000005</v>
      </c>
      <c r="F61" s="37">
        <v>613.03333333333342</v>
      </c>
      <c r="G61" s="38">
        <v>603.71666666666681</v>
      </c>
      <c r="H61" s="38">
        <v>591.23333333333335</v>
      </c>
      <c r="I61" s="38">
        <v>581.91666666666674</v>
      </c>
      <c r="J61" s="38">
        <v>625.51666666666688</v>
      </c>
      <c r="K61" s="38">
        <v>634.83333333333348</v>
      </c>
      <c r="L61" s="38">
        <v>647.31666666666695</v>
      </c>
      <c r="M61" s="28">
        <v>622.35</v>
      </c>
      <c r="N61" s="28">
        <v>600.54999999999995</v>
      </c>
      <c r="O61" s="39">
        <v>4916000</v>
      </c>
      <c r="P61" s="40">
        <v>-7.0629159104658196E-2</v>
      </c>
    </row>
    <row r="62" spans="1:16" ht="12.75" customHeight="1">
      <c r="A62" s="28">
        <v>52</v>
      </c>
      <c r="B62" s="29" t="s">
        <v>44</v>
      </c>
      <c r="C62" s="30" t="s">
        <v>91</v>
      </c>
      <c r="D62" s="31">
        <v>44616</v>
      </c>
      <c r="E62" s="37">
        <v>756.4</v>
      </c>
      <c r="F62" s="37">
        <v>748.23333333333323</v>
      </c>
      <c r="G62" s="38">
        <v>735.46666666666647</v>
      </c>
      <c r="H62" s="38">
        <v>714.53333333333319</v>
      </c>
      <c r="I62" s="38">
        <v>701.76666666666642</v>
      </c>
      <c r="J62" s="38">
        <v>769.16666666666652</v>
      </c>
      <c r="K62" s="38">
        <v>781.93333333333317</v>
      </c>
      <c r="L62" s="38">
        <v>802.86666666666656</v>
      </c>
      <c r="M62" s="28">
        <v>761</v>
      </c>
      <c r="N62" s="28">
        <v>727.3</v>
      </c>
      <c r="O62" s="39">
        <v>1260000</v>
      </c>
      <c r="P62" s="40">
        <v>-0.12727272727272726</v>
      </c>
    </row>
    <row r="63" spans="1:16" ht="12.75" customHeight="1">
      <c r="A63" s="28">
        <v>53</v>
      </c>
      <c r="B63" s="29" t="s">
        <v>70</v>
      </c>
      <c r="C63" s="30" t="s">
        <v>251</v>
      </c>
      <c r="D63" s="31">
        <v>44616</v>
      </c>
      <c r="E63" s="37">
        <v>413.3</v>
      </c>
      <c r="F63" s="37">
        <v>410.01666666666665</v>
      </c>
      <c r="G63" s="38">
        <v>404.33333333333331</v>
      </c>
      <c r="H63" s="38">
        <v>395.36666666666667</v>
      </c>
      <c r="I63" s="38">
        <v>389.68333333333334</v>
      </c>
      <c r="J63" s="38">
        <v>418.98333333333329</v>
      </c>
      <c r="K63" s="38">
        <v>424.66666666666669</v>
      </c>
      <c r="L63" s="38">
        <v>433.63333333333327</v>
      </c>
      <c r="M63" s="28">
        <v>415.7</v>
      </c>
      <c r="N63" s="28">
        <v>401.05</v>
      </c>
      <c r="O63" s="39">
        <v>1645600</v>
      </c>
      <c r="P63" s="40">
        <v>-0.12667834208990075</v>
      </c>
    </row>
    <row r="64" spans="1:16" ht="12.75" customHeight="1">
      <c r="A64" s="28">
        <v>54</v>
      </c>
      <c r="B64" s="29" t="s">
        <v>58</v>
      </c>
      <c r="C64" s="30" t="s">
        <v>92</v>
      </c>
      <c r="D64" s="31">
        <v>44616</v>
      </c>
      <c r="E64" s="37">
        <v>143.9</v>
      </c>
      <c r="F64" s="37">
        <v>143.15</v>
      </c>
      <c r="G64" s="38">
        <v>141.65</v>
      </c>
      <c r="H64" s="38">
        <v>139.4</v>
      </c>
      <c r="I64" s="38">
        <v>137.9</v>
      </c>
      <c r="J64" s="38">
        <v>145.4</v>
      </c>
      <c r="K64" s="38">
        <v>146.9</v>
      </c>
      <c r="L64" s="38">
        <v>149.15</v>
      </c>
      <c r="M64" s="28">
        <v>144.65</v>
      </c>
      <c r="N64" s="28">
        <v>140.9</v>
      </c>
      <c r="O64" s="39">
        <v>12855400</v>
      </c>
      <c r="P64" s="40">
        <v>1.2044967880085654E-2</v>
      </c>
    </row>
    <row r="65" spans="1:16" ht="12.75" customHeight="1">
      <c r="A65" s="28">
        <v>55</v>
      </c>
      <c r="B65" s="29" t="s">
        <v>70</v>
      </c>
      <c r="C65" s="30" t="s">
        <v>93</v>
      </c>
      <c r="D65" s="31">
        <v>44616</v>
      </c>
      <c r="E65" s="37">
        <v>903.6</v>
      </c>
      <c r="F65" s="37">
        <v>905.25</v>
      </c>
      <c r="G65" s="38">
        <v>894.1</v>
      </c>
      <c r="H65" s="38">
        <v>884.6</v>
      </c>
      <c r="I65" s="38">
        <v>873.45</v>
      </c>
      <c r="J65" s="38">
        <v>914.75</v>
      </c>
      <c r="K65" s="38">
        <v>925.90000000000009</v>
      </c>
      <c r="L65" s="38">
        <v>935.4</v>
      </c>
      <c r="M65" s="28">
        <v>916.4</v>
      </c>
      <c r="N65" s="28">
        <v>895.75</v>
      </c>
      <c r="O65" s="39">
        <v>1444800</v>
      </c>
      <c r="P65" s="40">
        <v>-0.13443565780014377</v>
      </c>
    </row>
    <row r="66" spans="1:16" ht="12.75" customHeight="1">
      <c r="A66" s="28">
        <v>56</v>
      </c>
      <c r="B66" s="29" t="s">
        <v>56</v>
      </c>
      <c r="C66" s="30" t="s">
        <v>94</v>
      </c>
      <c r="D66" s="31">
        <v>44616</v>
      </c>
      <c r="E66" s="37">
        <v>531.4</v>
      </c>
      <c r="F66" s="37">
        <v>534.08333333333337</v>
      </c>
      <c r="G66" s="38">
        <v>526.06666666666672</v>
      </c>
      <c r="H66" s="38">
        <v>520.73333333333335</v>
      </c>
      <c r="I66" s="38">
        <v>512.7166666666667</v>
      </c>
      <c r="J66" s="38">
        <v>539.41666666666674</v>
      </c>
      <c r="K66" s="38">
        <v>547.43333333333339</v>
      </c>
      <c r="L66" s="38">
        <v>552.76666666666677</v>
      </c>
      <c r="M66" s="28">
        <v>542.1</v>
      </c>
      <c r="N66" s="28">
        <v>528.75</v>
      </c>
      <c r="O66" s="39">
        <v>10778750</v>
      </c>
      <c r="P66" s="40">
        <v>-2.5429475587703435E-2</v>
      </c>
    </row>
    <row r="67" spans="1:16" ht="12.75" customHeight="1">
      <c r="A67" s="28">
        <v>57</v>
      </c>
      <c r="B67" s="29" t="s">
        <v>42</v>
      </c>
      <c r="C67" s="30" t="s">
        <v>252</v>
      </c>
      <c r="D67" s="31">
        <v>44616</v>
      </c>
      <c r="E67" s="37">
        <v>1730.75</v>
      </c>
      <c r="F67" s="37">
        <v>1746.1000000000001</v>
      </c>
      <c r="G67" s="38">
        <v>1642.2000000000003</v>
      </c>
      <c r="H67" s="38">
        <v>1553.65</v>
      </c>
      <c r="I67" s="38">
        <v>1449.7500000000002</v>
      </c>
      <c r="J67" s="38">
        <v>1834.6500000000003</v>
      </c>
      <c r="K67" s="38">
        <v>1938.5500000000004</v>
      </c>
      <c r="L67" s="38">
        <v>2027.1000000000004</v>
      </c>
      <c r="M67" s="28">
        <v>1850</v>
      </c>
      <c r="N67" s="28">
        <v>1657.55</v>
      </c>
      <c r="O67" s="39">
        <v>419250</v>
      </c>
      <c r="P67" s="40">
        <v>-5.6805399325084362E-2</v>
      </c>
    </row>
    <row r="68" spans="1:16" ht="12.75" customHeight="1">
      <c r="A68" s="28">
        <v>58</v>
      </c>
      <c r="B68" s="29" t="s">
        <v>38</v>
      </c>
      <c r="C68" s="30" t="s">
        <v>95</v>
      </c>
      <c r="D68" s="31">
        <v>44616</v>
      </c>
      <c r="E68" s="37">
        <v>2134.65</v>
      </c>
      <c r="F68" s="37">
        <v>2150.65</v>
      </c>
      <c r="G68" s="38">
        <v>2089</v>
      </c>
      <c r="H68" s="38">
        <v>2043.35</v>
      </c>
      <c r="I68" s="38">
        <v>1981.6999999999998</v>
      </c>
      <c r="J68" s="38">
        <v>2196.3000000000002</v>
      </c>
      <c r="K68" s="38">
        <v>2257.9500000000007</v>
      </c>
      <c r="L68" s="38">
        <v>2303.6000000000004</v>
      </c>
      <c r="M68" s="28">
        <v>2212.3000000000002</v>
      </c>
      <c r="N68" s="28">
        <v>2105</v>
      </c>
      <c r="O68" s="39">
        <v>1907250</v>
      </c>
      <c r="P68" s="40">
        <v>-5.9077454366058213E-2</v>
      </c>
    </row>
    <row r="69" spans="1:16" ht="12.75" customHeight="1">
      <c r="A69" s="28">
        <v>59</v>
      </c>
      <c r="B69" s="29" t="s">
        <v>44</v>
      </c>
      <c r="C69" s="30" t="s">
        <v>349</v>
      </c>
      <c r="D69" s="31">
        <v>44616</v>
      </c>
      <c r="E69" s="37">
        <v>273.85000000000002</v>
      </c>
      <c r="F69" s="37">
        <v>272.09999999999997</v>
      </c>
      <c r="G69" s="38">
        <v>268.79999999999995</v>
      </c>
      <c r="H69" s="38">
        <v>263.75</v>
      </c>
      <c r="I69" s="38">
        <v>260.45</v>
      </c>
      <c r="J69" s="38">
        <v>277.14999999999992</v>
      </c>
      <c r="K69" s="38">
        <v>280.45</v>
      </c>
      <c r="L69" s="38">
        <v>285.49999999999989</v>
      </c>
      <c r="M69" s="28">
        <v>275.39999999999998</v>
      </c>
      <c r="N69" s="28">
        <v>267.05</v>
      </c>
      <c r="O69" s="39">
        <v>14013900</v>
      </c>
      <c r="P69" s="40">
        <v>-2.1362030195952456E-2</v>
      </c>
    </row>
    <row r="70" spans="1:16" ht="12.75" customHeight="1">
      <c r="A70" s="28">
        <v>60</v>
      </c>
      <c r="B70" s="29" t="s">
        <v>47</v>
      </c>
      <c r="C70" s="30" t="s">
        <v>96</v>
      </c>
      <c r="D70" s="31">
        <v>44616</v>
      </c>
      <c r="E70" s="37">
        <v>3959.6</v>
      </c>
      <c r="F70" s="37">
        <v>3976.2666666666664</v>
      </c>
      <c r="G70" s="38">
        <v>3914.2333333333327</v>
      </c>
      <c r="H70" s="38">
        <v>3868.8666666666663</v>
      </c>
      <c r="I70" s="38">
        <v>3806.8333333333326</v>
      </c>
      <c r="J70" s="38">
        <v>4021.6333333333328</v>
      </c>
      <c r="K70" s="38">
        <v>4083.6666666666665</v>
      </c>
      <c r="L70" s="38">
        <v>4129.0333333333328</v>
      </c>
      <c r="M70" s="28">
        <v>4038.3</v>
      </c>
      <c r="N70" s="28">
        <v>3930.9</v>
      </c>
      <c r="O70" s="39">
        <v>2899000</v>
      </c>
      <c r="P70" s="40">
        <v>-3.5467128027681663E-2</v>
      </c>
    </row>
    <row r="71" spans="1:16" ht="12.75" customHeight="1">
      <c r="A71" s="28">
        <v>61</v>
      </c>
      <c r="B71" s="29" t="s">
        <v>44</v>
      </c>
      <c r="C71" s="30" t="s">
        <v>254</v>
      </c>
      <c r="D71" s="31">
        <v>44616</v>
      </c>
      <c r="E71" s="37">
        <v>4393.2</v>
      </c>
      <c r="F71" s="37">
        <v>4432.9833333333336</v>
      </c>
      <c r="G71" s="38">
        <v>4325.9666666666672</v>
      </c>
      <c r="H71" s="38">
        <v>4258.7333333333336</v>
      </c>
      <c r="I71" s="38">
        <v>4151.7166666666672</v>
      </c>
      <c r="J71" s="38">
        <v>4500.2166666666672</v>
      </c>
      <c r="K71" s="38">
        <v>4607.2333333333336</v>
      </c>
      <c r="L71" s="38">
        <v>4674.4666666666672</v>
      </c>
      <c r="M71" s="28">
        <v>4540</v>
      </c>
      <c r="N71" s="28">
        <v>4365.75</v>
      </c>
      <c r="O71" s="39">
        <v>564000</v>
      </c>
      <c r="P71" s="40">
        <v>-0.10029910269192423</v>
      </c>
    </row>
    <row r="72" spans="1:16" ht="12.75" customHeight="1">
      <c r="A72" s="28">
        <v>62</v>
      </c>
      <c r="B72" s="29" t="s">
        <v>97</v>
      </c>
      <c r="C72" s="30" t="s">
        <v>98</v>
      </c>
      <c r="D72" s="31">
        <v>44616</v>
      </c>
      <c r="E72" s="37">
        <v>375.9</v>
      </c>
      <c r="F72" s="37">
        <v>372.48333333333335</v>
      </c>
      <c r="G72" s="38">
        <v>365.9666666666667</v>
      </c>
      <c r="H72" s="38">
        <v>356.03333333333336</v>
      </c>
      <c r="I72" s="38">
        <v>349.51666666666671</v>
      </c>
      <c r="J72" s="38">
        <v>382.41666666666669</v>
      </c>
      <c r="K72" s="38">
        <v>388.93333333333334</v>
      </c>
      <c r="L72" s="38">
        <v>398.86666666666667</v>
      </c>
      <c r="M72" s="28">
        <v>379</v>
      </c>
      <c r="N72" s="28">
        <v>362.55</v>
      </c>
      <c r="O72" s="39">
        <v>31940700</v>
      </c>
      <c r="P72" s="40">
        <v>5.4536955279696668E-3</v>
      </c>
    </row>
    <row r="73" spans="1:16" ht="12.75" customHeight="1">
      <c r="A73" s="28">
        <v>63</v>
      </c>
      <c r="B73" s="29" t="s">
        <v>47</v>
      </c>
      <c r="C73" s="30" t="s">
        <v>99</v>
      </c>
      <c r="D73" s="31">
        <v>44616</v>
      </c>
      <c r="E73" s="37">
        <v>4266.95</v>
      </c>
      <c r="F73" s="37">
        <v>4295.3166666666666</v>
      </c>
      <c r="G73" s="38">
        <v>4215.583333333333</v>
      </c>
      <c r="H73" s="38">
        <v>4164.2166666666662</v>
      </c>
      <c r="I73" s="38">
        <v>4084.4833333333327</v>
      </c>
      <c r="J73" s="38">
        <v>4346.6833333333334</v>
      </c>
      <c r="K73" s="38">
        <v>4426.416666666667</v>
      </c>
      <c r="L73" s="38">
        <v>4477.7833333333338</v>
      </c>
      <c r="M73" s="28">
        <v>4375.05</v>
      </c>
      <c r="N73" s="28">
        <v>4243.95</v>
      </c>
      <c r="O73" s="39">
        <v>2736000</v>
      </c>
      <c r="P73" s="40">
        <v>-2.2595338036974191E-2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44616</v>
      </c>
      <c r="E74" s="37">
        <v>2655.3</v>
      </c>
      <c r="F74" s="37">
        <v>2646.3</v>
      </c>
      <c r="G74" s="38">
        <v>2591.0500000000002</v>
      </c>
      <c r="H74" s="38">
        <v>2526.8000000000002</v>
      </c>
      <c r="I74" s="38">
        <v>2471.5500000000002</v>
      </c>
      <c r="J74" s="38">
        <v>2710.55</v>
      </c>
      <c r="K74" s="38">
        <v>2765.8</v>
      </c>
      <c r="L74" s="38">
        <v>2830.05</v>
      </c>
      <c r="M74" s="28">
        <v>2701.55</v>
      </c>
      <c r="N74" s="28">
        <v>2582.0500000000002</v>
      </c>
      <c r="O74" s="39">
        <v>2500050</v>
      </c>
      <c r="P74" s="40">
        <v>-4.4286861118544289E-2</v>
      </c>
    </row>
    <row r="75" spans="1:16" ht="12.75" customHeight="1">
      <c r="A75" s="28">
        <v>65</v>
      </c>
      <c r="B75" s="29" t="s">
        <v>49</v>
      </c>
      <c r="C75" s="309" t="s">
        <v>101</v>
      </c>
      <c r="D75" s="31">
        <v>44616</v>
      </c>
      <c r="E75" s="37">
        <v>1859.6</v>
      </c>
      <c r="F75" s="37">
        <v>1860.4333333333334</v>
      </c>
      <c r="G75" s="38">
        <v>1850.1666666666667</v>
      </c>
      <c r="H75" s="38">
        <v>1840.7333333333333</v>
      </c>
      <c r="I75" s="38">
        <v>1830.4666666666667</v>
      </c>
      <c r="J75" s="38">
        <v>1869.8666666666668</v>
      </c>
      <c r="K75" s="38">
        <v>1880.1333333333332</v>
      </c>
      <c r="L75" s="38">
        <v>1889.5666666666668</v>
      </c>
      <c r="M75" s="28">
        <v>1870.7</v>
      </c>
      <c r="N75" s="28">
        <v>1851</v>
      </c>
      <c r="O75" s="39">
        <v>4919200</v>
      </c>
      <c r="P75" s="40">
        <v>-0.20476571530185828</v>
      </c>
    </row>
    <row r="76" spans="1:16" ht="12.75" customHeight="1">
      <c r="A76" s="28">
        <v>66</v>
      </c>
      <c r="B76" s="29" t="s">
        <v>49</v>
      </c>
      <c r="C76" s="30" t="s">
        <v>102</v>
      </c>
      <c r="D76" s="31">
        <v>44616</v>
      </c>
      <c r="E76" s="37">
        <v>172.3</v>
      </c>
      <c r="F76" s="37">
        <v>172.28333333333333</v>
      </c>
      <c r="G76" s="38">
        <v>169.91666666666666</v>
      </c>
      <c r="H76" s="38">
        <v>167.53333333333333</v>
      </c>
      <c r="I76" s="38">
        <v>165.16666666666666</v>
      </c>
      <c r="J76" s="38">
        <v>174.66666666666666</v>
      </c>
      <c r="K76" s="38">
        <v>177.03333333333333</v>
      </c>
      <c r="L76" s="38">
        <v>179.41666666666666</v>
      </c>
      <c r="M76" s="28">
        <v>174.65</v>
      </c>
      <c r="N76" s="28">
        <v>169.9</v>
      </c>
      <c r="O76" s="39">
        <v>22226400</v>
      </c>
      <c r="P76" s="40">
        <v>-3.8722168441432721E-3</v>
      </c>
    </row>
    <row r="77" spans="1:16" ht="12.75" customHeight="1">
      <c r="A77" s="28">
        <v>67</v>
      </c>
      <c r="B77" s="29" t="s">
        <v>58</v>
      </c>
      <c r="C77" s="30" t="s">
        <v>103</v>
      </c>
      <c r="D77" s="31">
        <v>44616</v>
      </c>
      <c r="E77" s="37">
        <v>100.3</v>
      </c>
      <c r="F77" s="37">
        <v>98.666666666666671</v>
      </c>
      <c r="G77" s="38">
        <v>96.38333333333334</v>
      </c>
      <c r="H77" s="38">
        <v>92.466666666666669</v>
      </c>
      <c r="I77" s="38">
        <v>90.183333333333337</v>
      </c>
      <c r="J77" s="38">
        <v>102.58333333333334</v>
      </c>
      <c r="K77" s="38">
        <v>104.86666666666667</v>
      </c>
      <c r="L77" s="38">
        <v>108.78333333333335</v>
      </c>
      <c r="M77" s="28">
        <v>100.95</v>
      </c>
      <c r="N77" s="28">
        <v>94.75</v>
      </c>
      <c r="O77" s="39">
        <v>99640000</v>
      </c>
      <c r="P77" s="40">
        <v>-3.701556006571953E-2</v>
      </c>
    </row>
    <row r="78" spans="1:16" ht="12.75" customHeight="1">
      <c r="A78" s="28">
        <v>68</v>
      </c>
      <c r="B78" s="29" t="s">
        <v>87</v>
      </c>
      <c r="C78" s="30" t="s">
        <v>364</v>
      </c>
      <c r="D78" s="31">
        <v>44616</v>
      </c>
      <c r="E78" s="37">
        <v>148.19999999999999</v>
      </c>
      <c r="F78" s="37">
        <v>148.86666666666667</v>
      </c>
      <c r="G78" s="38">
        <v>145.93333333333334</v>
      </c>
      <c r="H78" s="38">
        <v>143.66666666666666</v>
      </c>
      <c r="I78" s="38">
        <v>140.73333333333332</v>
      </c>
      <c r="J78" s="38">
        <v>151.13333333333335</v>
      </c>
      <c r="K78" s="38">
        <v>154.06666666666669</v>
      </c>
      <c r="L78" s="38">
        <v>156.33333333333337</v>
      </c>
      <c r="M78" s="28">
        <v>151.80000000000001</v>
      </c>
      <c r="N78" s="28">
        <v>146.6</v>
      </c>
      <c r="O78" s="39">
        <v>10379200</v>
      </c>
      <c r="P78" s="40">
        <v>-0.13742437337942956</v>
      </c>
    </row>
    <row r="79" spans="1:16" ht="12.75" customHeight="1">
      <c r="A79" s="28">
        <v>69</v>
      </c>
      <c r="B79" s="29" t="s">
        <v>79</v>
      </c>
      <c r="C79" s="30" t="s">
        <v>104</v>
      </c>
      <c r="D79" s="31">
        <v>44616</v>
      </c>
      <c r="E79" s="37">
        <v>141.19999999999999</v>
      </c>
      <c r="F79" s="37">
        <v>141.65</v>
      </c>
      <c r="G79" s="38">
        <v>139.9</v>
      </c>
      <c r="H79" s="38">
        <v>138.6</v>
      </c>
      <c r="I79" s="38">
        <v>136.85</v>
      </c>
      <c r="J79" s="38">
        <v>142.95000000000002</v>
      </c>
      <c r="K79" s="38">
        <v>144.70000000000002</v>
      </c>
      <c r="L79" s="38">
        <v>146.00000000000003</v>
      </c>
      <c r="M79" s="28">
        <v>143.4</v>
      </c>
      <c r="N79" s="28">
        <v>140.35</v>
      </c>
      <c r="O79" s="39">
        <v>30036400</v>
      </c>
      <c r="P79" s="40">
        <v>-0.13825691284564229</v>
      </c>
    </row>
    <row r="80" spans="1:16" ht="12.75" customHeight="1">
      <c r="A80" s="28">
        <v>70</v>
      </c>
      <c r="B80" s="29" t="s">
        <v>47</v>
      </c>
      <c r="C80" s="30" t="s">
        <v>105</v>
      </c>
      <c r="D80" s="31">
        <v>44616</v>
      </c>
      <c r="E80" s="37">
        <v>476.95</v>
      </c>
      <c r="F80" s="37">
        <v>479.09999999999997</v>
      </c>
      <c r="G80" s="38">
        <v>472.09999999999991</v>
      </c>
      <c r="H80" s="38">
        <v>467.24999999999994</v>
      </c>
      <c r="I80" s="38">
        <v>460.24999999999989</v>
      </c>
      <c r="J80" s="38">
        <v>483.94999999999993</v>
      </c>
      <c r="K80" s="38">
        <v>490.95000000000005</v>
      </c>
      <c r="L80" s="38">
        <v>495.79999999999995</v>
      </c>
      <c r="M80" s="28">
        <v>486.1</v>
      </c>
      <c r="N80" s="28">
        <v>474.25</v>
      </c>
      <c r="O80" s="39">
        <v>7586550</v>
      </c>
      <c r="P80" s="40">
        <v>-7.7471682282198293E-2</v>
      </c>
    </row>
    <row r="81" spans="1:16" ht="12.75" customHeight="1">
      <c r="A81" s="28">
        <v>71</v>
      </c>
      <c r="B81" s="29" t="s">
        <v>106</v>
      </c>
      <c r="C81" s="30" t="s">
        <v>107</v>
      </c>
      <c r="D81" s="31">
        <v>44616</v>
      </c>
      <c r="E81" s="37">
        <v>40.25</v>
      </c>
      <c r="F81" s="37">
        <v>39.933333333333337</v>
      </c>
      <c r="G81" s="38">
        <v>39.416666666666671</v>
      </c>
      <c r="H81" s="38">
        <v>38.583333333333336</v>
      </c>
      <c r="I81" s="38">
        <v>38.06666666666667</v>
      </c>
      <c r="J81" s="38">
        <v>40.766666666666673</v>
      </c>
      <c r="K81" s="38">
        <v>41.283333333333339</v>
      </c>
      <c r="L81" s="38">
        <v>42.116666666666674</v>
      </c>
      <c r="M81" s="28">
        <v>40.450000000000003</v>
      </c>
      <c r="N81" s="28">
        <v>39.1</v>
      </c>
      <c r="O81" s="39">
        <v>62100000</v>
      </c>
      <c r="P81" s="40">
        <v>-0.32468803523366774</v>
      </c>
    </row>
    <row r="82" spans="1:16" ht="12.75" customHeight="1">
      <c r="A82" s="28">
        <v>72</v>
      </c>
      <c r="B82" s="29" t="s">
        <v>44</v>
      </c>
      <c r="C82" s="30" t="s">
        <v>381</v>
      </c>
      <c r="D82" s="31">
        <v>44616</v>
      </c>
      <c r="E82" s="37">
        <v>468.75</v>
      </c>
      <c r="F82" s="37">
        <v>464.31666666666666</v>
      </c>
      <c r="G82" s="38">
        <v>456.5333333333333</v>
      </c>
      <c r="H82" s="38">
        <v>444.31666666666666</v>
      </c>
      <c r="I82" s="38">
        <v>436.5333333333333</v>
      </c>
      <c r="J82" s="38">
        <v>476.5333333333333</v>
      </c>
      <c r="K82" s="38">
        <v>484.31666666666672</v>
      </c>
      <c r="L82" s="38">
        <v>496.5333333333333</v>
      </c>
      <c r="M82" s="28">
        <v>472.1</v>
      </c>
      <c r="N82" s="28">
        <v>452.1</v>
      </c>
      <c r="O82" s="39">
        <v>2902900</v>
      </c>
      <c r="P82" s="40">
        <v>-1.8461538461538463E-2</v>
      </c>
    </row>
    <row r="83" spans="1:16" ht="12.75" customHeight="1">
      <c r="A83" s="28">
        <v>73</v>
      </c>
      <c r="B83" s="29" t="s">
        <v>56</v>
      </c>
      <c r="C83" s="30" t="s">
        <v>108</v>
      </c>
      <c r="D83" s="31">
        <v>44616</v>
      </c>
      <c r="E83" s="37">
        <v>882.05</v>
      </c>
      <c r="F83" s="37">
        <v>882.2166666666667</v>
      </c>
      <c r="G83" s="38">
        <v>873.23333333333335</v>
      </c>
      <c r="H83" s="38">
        <v>864.41666666666663</v>
      </c>
      <c r="I83" s="38">
        <v>855.43333333333328</v>
      </c>
      <c r="J83" s="38">
        <v>891.03333333333342</v>
      </c>
      <c r="K83" s="38">
        <v>900.01666666666677</v>
      </c>
      <c r="L83" s="38">
        <v>908.83333333333348</v>
      </c>
      <c r="M83" s="28">
        <v>891.2</v>
      </c>
      <c r="N83" s="28">
        <v>873.4</v>
      </c>
      <c r="O83" s="39">
        <v>3778000</v>
      </c>
      <c r="P83" s="40">
        <v>-0.11656728633228107</v>
      </c>
    </row>
    <row r="84" spans="1:16" ht="12.75" customHeight="1">
      <c r="A84" s="28">
        <v>74</v>
      </c>
      <c r="B84" s="29" t="s">
        <v>97</v>
      </c>
      <c r="C84" s="30" t="s">
        <v>109</v>
      </c>
      <c r="D84" s="31">
        <v>44616</v>
      </c>
      <c r="E84" s="37">
        <v>1618.2</v>
      </c>
      <c r="F84" s="37">
        <v>1599.6499999999999</v>
      </c>
      <c r="G84" s="38">
        <v>1571.4999999999998</v>
      </c>
      <c r="H84" s="38">
        <v>1524.8</v>
      </c>
      <c r="I84" s="38">
        <v>1496.6499999999999</v>
      </c>
      <c r="J84" s="38">
        <v>1646.3499999999997</v>
      </c>
      <c r="K84" s="38">
        <v>1674.4999999999998</v>
      </c>
      <c r="L84" s="38">
        <v>1721.1999999999996</v>
      </c>
      <c r="M84" s="28">
        <v>1627.8</v>
      </c>
      <c r="N84" s="28">
        <v>1552.95</v>
      </c>
      <c r="O84" s="39">
        <v>3811275</v>
      </c>
      <c r="P84" s="40">
        <v>-4.339668814748348E-2</v>
      </c>
    </row>
    <row r="85" spans="1:16" ht="12.75" customHeight="1">
      <c r="A85" s="28">
        <v>75</v>
      </c>
      <c r="B85" s="29" t="s">
        <v>47</v>
      </c>
      <c r="C85" s="30" t="s">
        <v>110</v>
      </c>
      <c r="D85" s="31">
        <v>44616</v>
      </c>
      <c r="E85" s="37">
        <v>293.89999999999998</v>
      </c>
      <c r="F85" s="37">
        <v>295.16666666666669</v>
      </c>
      <c r="G85" s="38">
        <v>289.48333333333335</v>
      </c>
      <c r="H85" s="38">
        <v>285.06666666666666</v>
      </c>
      <c r="I85" s="38">
        <v>279.38333333333333</v>
      </c>
      <c r="J85" s="38">
        <v>299.58333333333337</v>
      </c>
      <c r="K85" s="38">
        <v>305.26666666666665</v>
      </c>
      <c r="L85" s="38">
        <v>309.68333333333339</v>
      </c>
      <c r="M85" s="28">
        <v>300.85000000000002</v>
      </c>
      <c r="N85" s="28">
        <v>290.75</v>
      </c>
      <c r="O85" s="39">
        <v>12923900</v>
      </c>
      <c r="P85" s="40">
        <v>-2.3767708699215549E-2</v>
      </c>
    </row>
    <row r="86" spans="1:16" ht="12.75" customHeight="1">
      <c r="A86" s="28">
        <v>76</v>
      </c>
      <c r="B86" s="29" t="s">
        <v>42</v>
      </c>
      <c r="C86" s="268" t="s">
        <v>111</v>
      </c>
      <c r="D86" s="31">
        <v>44616</v>
      </c>
      <c r="E86" s="37">
        <v>1697.4</v>
      </c>
      <c r="F86" s="37">
        <v>1690.8166666666666</v>
      </c>
      <c r="G86" s="38">
        <v>1672.6333333333332</v>
      </c>
      <c r="H86" s="38">
        <v>1647.8666666666666</v>
      </c>
      <c r="I86" s="38">
        <v>1629.6833333333332</v>
      </c>
      <c r="J86" s="38">
        <v>1715.5833333333333</v>
      </c>
      <c r="K86" s="38">
        <v>1733.7666666666667</v>
      </c>
      <c r="L86" s="38">
        <v>1758.5333333333333</v>
      </c>
      <c r="M86" s="28">
        <v>1709</v>
      </c>
      <c r="N86" s="28">
        <v>1666.05</v>
      </c>
      <c r="O86" s="39">
        <v>10215350</v>
      </c>
      <c r="P86" s="40">
        <v>5.7522330823551416E-3</v>
      </c>
    </row>
    <row r="87" spans="1:16" ht="12.75" customHeight="1">
      <c r="A87" s="28">
        <v>77</v>
      </c>
      <c r="B87" s="29" t="s">
        <v>79</v>
      </c>
      <c r="C87" s="30" t="s">
        <v>261</v>
      </c>
      <c r="D87" s="31">
        <v>44616</v>
      </c>
      <c r="E87" s="37">
        <v>294.64999999999998</v>
      </c>
      <c r="F87" s="37">
        <v>295.93333333333334</v>
      </c>
      <c r="G87" s="38">
        <v>290.7166666666667</v>
      </c>
      <c r="H87" s="38">
        <v>286.78333333333336</v>
      </c>
      <c r="I87" s="38">
        <v>281.56666666666672</v>
      </c>
      <c r="J87" s="38">
        <v>299.86666666666667</v>
      </c>
      <c r="K87" s="38">
        <v>305.08333333333326</v>
      </c>
      <c r="L87" s="38">
        <v>309.01666666666665</v>
      </c>
      <c r="M87" s="28">
        <v>301.14999999999998</v>
      </c>
      <c r="N87" s="28">
        <v>292</v>
      </c>
      <c r="O87" s="39">
        <v>1258000</v>
      </c>
      <c r="P87" s="40">
        <v>-0.30188679245283018</v>
      </c>
    </row>
    <row r="88" spans="1:16" ht="12.75" customHeight="1">
      <c r="A88" s="28">
        <v>78</v>
      </c>
      <c r="B88" s="29" t="s">
        <v>79</v>
      </c>
      <c r="C88" s="30" t="s">
        <v>112</v>
      </c>
      <c r="D88" s="31">
        <v>44616</v>
      </c>
      <c r="E88" s="37">
        <v>690.75</v>
      </c>
      <c r="F88" s="37">
        <v>685.45000000000016</v>
      </c>
      <c r="G88" s="38">
        <v>671.00000000000034</v>
      </c>
      <c r="H88" s="38">
        <v>651.25000000000023</v>
      </c>
      <c r="I88" s="38">
        <v>636.80000000000041</v>
      </c>
      <c r="J88" s="38">
        <v>705.20000000000027</v>
      </c>
      <c r="K88" s="38">
        <v>719.65000000000009</v>
      </c>
      <c r="L88" s="38">
        <v>739.4000000000002</v>
      </c>
      <c r="M88" s="28">
        <v>699.9</v>
      </c>
      <c r="N88" s="28">
        <v>665.7</v>
      </c>
      <c r="O88" s="39">
        <v>1560000</v>
      </c>
      <c r="P88" s="40">
        <v>-0.15675675675675677</v>
      </c>
    </row>
    <row r="89" spans="1:16" ht="12.75" customHeight="1">
      <c r="A89" s="28">
        <v>79</v>
      </c>
      <c r="B89" s="29" t="s">
        <v>44</v>
      </c>
      <c r="C89" s="30" t="s">
        <v>262</v>
      </c>
      <c r="D89" s="31">
        <v>44616</v>
      </c>
      <c r="E89" s="37">
        <v>1420.8</v>
      </c>
      <c r="F89" s="37">
        <v>1416.3166666666666</v>
      </c>
      <c r="G89" s="38">
        <v>1402.4833333333331</v>
      </c>
      <c r="H89" s="38">
        <v>1384.1666666666665</v>
      </c>
      <c r="I89" s="38">
        <v>1370.333333333333</v>
      </c>
      <c r="J89" s="38">
        <v>1434.6333333333332</v>
      </c>
      <c r="K89" s="38">
        <v>1448.4666666666667</v>
      </c>
      <c r="L89" s="38">
        <v>1466.7833333333333</v>
      </c>
      <c r="M89" s="28">
        <v>1430.15</v>
      </c>
      <c r="N89" s="28">
        <v>1398</v>
      </c>
      <c r="O89" s="39">
        <v>2541250</v>
      </c>
      <c r="P89" s="40">
        <v>-0.31576927995907406</v>
      </c>
    </row>
    <row r="90" spans="1:16" ht="12.75" customHeight="1">
      <c r="A90" s="28">
        <v>80</v>
      </c>
      <c r="B90" s="29" t="s">
        <v>70</v>
      </c>
      <c r="C90" s="30" t="s">
        <v>113</v>
      </c>
      <c r="D90" s="31">
        <v>44616</v>
      </c>
      <c r="E90" s="37">
        <v>1149.95</v>
      </c>
      <c r="F90" s="37">
        <v>1146.8166666666668</v>
      </c>
      <c r="G90" s="38">
        <v>1125.4833333333336</v>
      </c>
      <c r="H90" s="38">
        <v>1101.0166666666667</v>
      </c>
      <c r="I90" s="38">
        <v>1079.6833333333334</v>
      </c>
      <c r="J90" s="38">
        <v>1171.2833333333338</v>
      </c>
      <c r="K90" s="38">
        <v>1192.6166666666672</v>
      </c>
      <c r="L90" s="38">
        <v>1217.0833333333339</v>
      </c>
      <c r="M90" s="28">
        <v>1168.1500000000001</v>
      </c>
      <c r="N90" s="28">
        <v>1122.3499999999999</v>
      </c>
      <c r="O90" s="39">
        <v>4398500</v>
      </c>
      <c r="P90" s="40">
        <v>-6.4377682403433476E-3</v>
      </c>
    </row>
    <row r="91" spans="1:16" ht="12.75" customHeight="1">
      <c r="A91" s="28">
        <v>81</v>
      </c>
      <c r="B91" s="29" t="s">
        <v>87</v>
      </c>
      <c r="C91" s="30" t="s">
        <v>114</v>
      </c>
      <c r="D91" s="31">
        <v>44616</v>
      </c>
      <c r="E91" s="37">
        <v>1083.2</v>
      </c>
      <c r="F91" s="37">
        <v>1092.7</v>
      </c>
      <c r="G91" s="38">
        <v>1065.5</v>
      </c>
      <c r="H91" s="38">
        <v>1047.8</v>
      </c>
      <c r="I91" s="38">
        <v>1020.5999999999999</v>
      </c>
      <c r="J91" s="38">
        <v>1110.4000000000001</v>
      </c>
      <c r="K91" s="38">
        <v>1137.6000000000004</v>
      </c>
      <c r="L91" s="38">
        <v>1155.3000000000002</v>
      </c>
      <c r="M91" s="28">
        <v>1119.9000000000001</v>
      </c>
      <c r="N91" s="28">
        <v>1075</v>
      </c>
      <c r="O91" s="39">
        <v>27955900</v>
      </c>
      <c r="P91" s="40">
        <v>-3.7198649951783992E-2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44616</v>
      </c>
      <c r="E92" s="37">
        <v>2516.9499999999998</v>
      </c>
      <c r="F92" s="37">
        <v>2499.9166666666665</v>
      </c>
      <c r="G92" s="38">
        <v>2474.6333333333332</v>
      </c>
      <c r="H92" s="38">
        <v>2432.3166666666666</v>
      </c>
      <c r="I92" s="38">
        <v>2407.0333333333333</v>
      </c>
      <c r="J92" s="38">
        <v>2542.2333333333331</v>
      </c>
      <c r="K92" s="38">
        <v>2567.5166666666669</v>
      </c>
      <c r="L92" s="38">
        <v>2609.833333333333</v>
      </c>
      <c r="M92" s="28">
        <v>2525.1999999999998</v>
      </c>
      <c r="N92" s="28">
        <v>2457.6</v>
      </c>
      <c r="O92" s="39">
        <v>15758100</v>
      </c>
      <c r="P92" s="40">
        <v>7.9442749409936106E-3</v>
      </c>
    </row>
    <row r="93" spans="1:16" ht="12.75" customHeight="1">
      <c r="A93" s="28">
        <v>83</v>
      </c>
      <c r="B93" s="29" t="s">
        <v>63</v>
      </c>
      <c r="C93" s="30" t="s">
        <v>116</v>
      </c>
      <c r="D93" s="31">
        <v>44616</v>
      </c>
      <c r="E93" s="37">
        <v>2144.15</v>
      </c>
      <c r="F93" s="37">
        <v>2167.0833333333335</v>
      </c>
      <c r="G93" s="38">
        <v>2097.0666666666671</v>
      </c>
      <c r="H93" s="38">
        <v>2049.9833333333336</v>
      </c>
      <c r="I93" s="38">
        <v>1979.9666666666672</v>
      </c>
      <c r="J93" s="38">
        <v>2214.166666666667</v>
      </c>
      <c r="K93" s="38">
        <v>2284.1833333333334</v>
      </c>
      <c r="L93" s="38">
        <v>2331.2666666666669</v>
      </c>
      <c r="M93" s="28">
        <v>2237.1</v>
      </c>
      <c r="N93" s="28">
        <v>2120</v>
      </c>
      <c r="O93" s="39">
        <v>3158800</v>
      </c>
      <c r="P93" s="40">
        <v>-2.7463054187192117E-2</v>
      </c>
    </row>
    <row r="94" spans="1:16" ht="12.75" customHeight="1">
      <c r="A94" s="28">
        <v>84</v>
      </c>
      <c r="B94" s="29" t="s">
        <v>58</v>
      </c>
      <c r="C94" s="30" t="s">
        <v>117</v>
      </c>
      <c r="D94" s="31">
        <v>44616</v>
      </c>
      <c r="E94" s="37">
        <v>1481.15</v>
      </c>
      <c r="F94" s="37">
        <v>1469.8166666666666</v>
      </c>
      <c r="G94" s="38">
        <v>1452.8333333333333</v>
      </c>
      <c r="H94" s="38">
        <v>1424.5166666666667</v>
      </c>
      <c r="I94" s="38">
        <v>1407.5333333333333</v>
      </c>
      <c r="J94" s="38">
        <v>1498.1333333333332</v>
      </c>
      <c r="K94" s="38">
        <v>1515.1166666666668</v>
      </c>
      <c r="L94" s="38">
        <v>1543.4333333333332</v>
      </c>
      <c r="M94" s="28">
        <v>1486.8</v>
      </c>
      <c r="N94" s="28">
        <v>1441.5</v>
      </c>
      <c r="O94" s="39">
        <v>37599100</v>
      </c>
      <c r="P94" s="40">
        <v>3.0914464953552902E-2</v>
      </c>
    </row>
    <row r="95" spans="1:16" ht="12.75" customHeight="1">
      <c r="A95" s="28">
        <v>85</v>
      </c>
      <c r="B95" s="29" t="s">
        <v>63</v>
      </c>
      <c r="C95" s="30" t="s">
        <v>118</v>
      </c>
      <c r="D95" s="31">
        <v>44616</v>
      </c>
      <c r="E95" s="37">
        <v>623.75</v>
      </c>
      <c r="F95" s="37">
        <v>623.31666666666672</v>
      </c>
      <c r="G95" s="38">
        <v>618.63333333333344</v>
      </c>
      <c r="H95" s="38">
        <v>613.51666666666677</v>
      </c>
      <c r="I95" s="38">
        <v>608.83333333333348</v>
      </c>
      <c r="J95" s="38">
        <v>628.43333333333339</v>
      </c>
      <c r="K95" s="38">
        <v>633.11666666666656</v>
      </c>
      <c r="L95" s="38">
        <v>638.23333333333335</v>
      </c>
      <c r="M95" s="28">
        <v>628</v>
      </c>
      <c r="N95" s="28">
        <v>618.20000000000005</v>
      </c>
      <c r="O95" s="39">
        <v>19902300</v>
      </c>
      <c r="P95" s="40">
        <v>-3.4164308973469282E-2</v>
      </c>
    </row>
    <row r="96" spans="1:16" ht="12.75" customHeight="1">
      <c r="A96" s="28">
        <v>86</v>
      </c>
      <c r="B96" s="29" t="s">
        <v>49</v>
      </c>
      <c r="C96" s="30" t="s">
        <v>119</v>
      </c>
      <c r="D96" s="31">
        <v>44616</v>
      </c>
      <c r="E96" s="37">
        <v>2660.35</v>
      </c>
      <c r="F96" s="37">
        <v>2666.7</v>
      </c>
      <c r="G96" s="38">
        <v>2629.7</v>
      </c>
      <c r="H96" s="38">
        <v>2599.0500000000002</v>
      </c>
      <c r="I96" s="38">
        <v>2562.0500000000002</v>
      </c>
      <c r="J96" s="38">
        <v>2697.3499999999995</v>
      </c>
      <c r="K96" s="38">
        <v>2734.3499999999995</v>
      </c>
      <c r="L96" s="38">
        <v>2764.9999999999991</v>
      </c>
      <c r="M96" s="28">
        <v>2703.7</v>
      </c>
      <c r="N96" s="28">
        <v>2636.05</v>
      </c>
      <c r="O96" s="39">
        <v>3147600</v>
      </c>
      <c r="P96" s="40">
        <v>-0.1170579819910797</v>
      </c>
    </row>
    <row r="97" spans="1:16" ht="12.75" customHeight="1">
      <c r="A97" s="28">
        <v>87</v>
      </c>
      <c r="B97" s="29" t="s">
        <v>120</v>
      </c>
      <c r="C97" s="30" t="s">
        <v>121</v>
      </c>
      <c r="D97" s="31">
        <v>44616</v>
      </c>
      <c r="E97" s="37">
        <v>490.45</v>
      </c>
      <c r="F97" s="37">
        <v>488.21666666666664</v>
      </c>
      <c r="G97" s="38">
        <v>482.5333333333333</v>
      </c>
      <c r="H97" s="38">
        <v>474.61666666666667</v>
      </c>
      <c r="I97" s="38">
        <v>468.93333333333334</v>
      </c>
      <c r="J97" s="38">
        <v>496.13333333333327</v>
      </c>
      <c r="K97" s="38">
        <v>501.81666666666655</v>
      </c>
      <c r="L97" s="38">
        <v>509.73333333333323</v>
      </c>
      <c r="M97" s="28">
        <v>493.9</v>
      </c>
      <c r="N97" s="28">
        <v>480.3</v>
      </c>
      <c r="O97" s="39">
        <v>26442850</v>
      </c>
      <c r="P97" s="40">
        <v>-0.20144141804369703</v>
      </c>
    </row>
    <row r="98" spans="1:16" ht="12.75" customHeight="1">
      <c r="A98" s="28">
        <v>88</v>
      </c>
      <c r="B98" s="29" t="s">
        <v>120</v>
      </c>
      <c r="C98" s="30" t="s">
        <v>391</v>
      </c>
      <c r="D98" s="31">
        <v>44616</v>
      </c>
      <c r="E98" s="37">
        <v>122.35</v>
      </c>
      <c r="F98" s="37">
        <v>121.98333333333333</v>
      </c>
      <c r="G98" s="38">
        <v>120.46666666666667</v>
      </c>
      <c r="H98" s="38">
        <v>118.58333333333333</v>
      </c>
      <c r="I98" s="38">
        <v>117.06666666666666</v>
      </c>
      <c r="J98" s="38">
        <v>123.86666666666667</v>
      </c>
      <c r="K98" s="38">
        <v>125.38333333333335</v>
      </c>
      <c r="L98" s="38">
        <v>127.26666666666668</v>
      </c>
      <c r="M98" s="28">
        <v>123.5</v>
      </c>
      <c r="N98" s="28">
        <v>120.1</v>
      </c>
      <c r="O98" s="39">
        <v>14048100</v>
      </c>
      <c r="P98" s="40">
        <v>-5.3043478260869567E-2</v>
      </c>
    </row>
    <row r="99" spans="1:16" ht="12.75" customHeight="1">
      <c r="A99" s="28">
        <v>89</v>
      </c>
      <c r="B99" s="29" t="s">
        <v>79</v>
      </c>
      <c r="C99" s="30" t="s">
        <v>122</v>
      </c>
      <c r="D99" s="31">
        <v>44616</v>
      </c>
      <c r="E99" s="37">
        <v>309.5</v>
      </c>
      <c r="F99" s="37">
        <v>309.63333333333338</v>
      </c>
      <c r="G99" s="38">
        <v>306.31666666666678</v>
      </c>
      <c r="H99" s="38">
        <v>303.13333333333338</v>
      </c>
      <c r="I99" s="38">
        <v>299.81666666666678</v>
      </c>
      <c r="J99" s="38">
        <v>312.81666666666678</v>
      </c>
      <c r="K99" s="38">
        <v>316.13333333333338</v>
      </c>
      <c r="L99" s="38">
        <v>319.31666666666678</v>
      </c>
      <c r="M99" s="28">
        <v>312.95</v>
      </c>
      <c r="N99" s="28">
        <v>306.45</v>
      </c>
      <c r="O99" s="39">
        <v>12055500</v>
      </c>
      <c r="P99" s="40">
        <v>-0.20182338219520915</v>
      </c>
    </row>
    <row r="100" spans="1:16" ht="12.75" customHeight="1">
      <c r="A100" s="28">
        <v>90</v>
      </c>
      <c r="B100" s="29" t="s">
        <v>56</v>
      </c>
      <c r="C100" s="30" t="s">
        <v>123</v>
      </c>
      <c r="D100" s="31">
        <v>44616</v>
      </c>
      <c r="E100" s="37">
        <v>2300.85</v>
      </c>
      <c r="F100" s="37">
        <v>2303.7333333333331</v>
      </c>
      <c r="G100" s="38">
        <v>2278.1666666666661</v>
      </c>
      <c r="H100" s="38">
        <v>2255.4833333333331</v>
      </c>
      <c r="I100" s="38">
        <v>2229.9166666666661</v>
      </c>
      <c r="J100" s="38">
        <v>2326.4166666666661</v>
      </c>
      <c r="K100" s="38">
        <v>2351.9833333333327</v>
      </c>
      <c r="L100" s="38">
        <v>2374.6666666666661</v>
      </c>
      <c r="M100" s="28">
        <v>2329.3000000000002</v>
      </c>
      <c r="N100" s="28">
        <v>2281.0500000000002</v>
      </c>
      <c r="O100" s="39">
        <v>9408000</v>
      </c>
      <c r="P100" s="40">
        <v>-3.6055697291980451E-2</v>
      </c>
    </row>
    <row r="101" spans="1:16" ht="12.75" customHeight="1">
      <c r="A101" s="28">
        <v>91</v>
      </c>
      <c r="B101" s="29" t="s">
        <v>44</v>
      </c>
      <c r="C101" s="30" t="s">
        <v>392</v>
      </c>
      <c r="D101" s="31">
        <v>44616</v>
      </c>
      <c r="E101" s="37">
        <v>42571</v>
      </c>
      <c r="F101" s="37">
        <v>42513.016666666663</v>
      </c>
      <c r="G101" s="38">
        <v>41876.083333333328</v>
      </c>
      <c r="H101" s="38">
        <v>41181.166666666664</v>
      </c>
      <c r="I101" s="38">
        <v>40544.23333333333</v>
      </c>
      <c r="J101" s="38">
        <v>43207.933333333327</v>
      </c>
      <c r="K101" s="38">
        <v>43844.866666666661</v>
      </c>
      <c r="L101" s="38">
        <v>44539.783333333326</v>
      </c>
      <c r="M101" s="28">
        <v>43149.95</v>
      </c>
      <c r="N101" s="28">
        <v>41818.1</v>
      </c>
      <c r="O101" s="39">
        <v>8745</v>
      </c>
      <c r="P101" s="40">
        <v>1.2152777777777778E-2</v>
      </c>
    </row>
    <row r="102" spans="1:16" ht="12.75" customHeight="1">
      <c r="A102" s="28">
        <v>92</v>
      </c>
      <c r="B102" s="29" t="s">
        <v>63</v>
      </c>
      <c r="C102" s="30" t="s">
        <v>124</v>
      </c>
      <c r="D102" s="31">
        <v>44616</v>
      </c>
      <c r="E102" s="37">
        <v>209.25</v>
      </c>
      <c r="F102" s="37">
        <v>209</v>
      </c>
      <c r="G102" s="38">
        <v>204.5</v>
      </c>
      <c r="H102" s="38">
        <v>199.75</v>
      </c>
      <c r="I102" s="38">
        <v>195.25</v>
      </c>
      <c r="J102" s="38">
        <v>213.75</v>
      </c>
      <c r="K102" s="38">
        <v>218.25</v>
      </c>
      <c r="L102" s="38">
        <v>223</v>
      </c>
      <c r="M102" s="28">
        <v>213.5</v>
      </c>
      <c r="N102" s="28">
        <v>204.25</v>
      </c>
      <c r="O102" s="39">
        <v>32066400</v>
      </c>
      <c r="P102" s="40">
        <v>-4.9526784893871176E-2</v>
      </c>
    </row>
    <row r="103" spans="1:16" ht="12.75" customHeight="1">
      <c r="A103" s="28">
        <v>93</v>
      </c>
      <c r="B103" s="29" t="s">
        <v>58</v>
      </c>
      <c r="C103" s="30" t="s">
        <v>125</v>
      </c>
      <c r="D103" s="31">
        <v>44616</v>
      </c>
      <c r="E103" s="37">
        <v>798.8</v>
      </c>
      <c r="F103" s="37">
        <v>795.06666666666661</v>
      </c>
      <c r="G103" s="38">
        <v>786.13333333333321</v>
      </c>
      <c r="H103" s="38">
        <v>773.46666666666658</v>
      </c>
      <c r="I103" s="38">
        <v>764.53333333333319</v>
      </c>
      <c r="J103" s="38">
        <v>807.73333333333323</v>
      </c>
      <c r="K103" s="38">
        <v>816.66666666666663</v>
      </c>
      <c r="L103" s="38">
        <v>829.33333333333326</v>
      </c>
      <c r="M103" s="28">
        <v>804</v>
      </c>
      <c r="N103" s="28">
        <v>782.4</v>
      </c>
      <c r="O103" s="39">
        <v>88093500</v>
      </c>
      <c r="P103" s="40">
        <v>2.3777564717162032E-2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44616</v>
      </c>
      <c r="E104" s="37">
        <v>1373.2</v>
      </c>
      <c r="F104" s="37">
        <v>1363.1833333333334</v>
      </c>
      <c r="G104" s="38">
        <v>1334.4166666666667</v>
      </c>
      <c r="H104" s="38">
        <v>1295.6333333333334</v>
      </c>
      <c r="I104" s="38">
        <v>1266.8666666666668</v>
      </c>
      <c r="J104" s="38">
        <v>1401.9666666666667</v>
      </c>
      <c r="K104" s="38">
        <v>1430.7333333333331</v>
      </c>
      <c r="L104" s="38">
        <v>1469.5166666666667</v>
      </c>
      <c r="M104" s="28">
        <v>1391.95</v>
      </c>
      <c r="N104" s="28">
        <v>1324.4</v>
      </c>
      <c r="O104" s="39">
        <v>2839425</v>
      </c>
      <c r="P104" s="40">
        <v>-2.8783253379851721E-2</v>
      </c>
    </row>
    <row r="105" spans="1:16" ht="12.75" customHeight="1">
      <c r="A105" s="28">
        <v>95</v>
      </c>
      <c r="B105" s="29" t="s">
        <v>63</v>
      </c>
      <c r="C105" s="30" t="s">
        <v>127</v>
      </c>
      <c r="D105" s="31">
        <v>44616</v>
      </c>
      <c r="E105" s="37">
        <v>546.25</v>
      </c>
      <c r="F105" s="37">
        <v>546.05000000000007</v>
      </c>
      <c r="G105" s="38">
        <v>539.40000000000009</v>
      </c>
      <c r="H105" s="38">
        <v>532.55000000000007</v>
      </c>
      <c r="I105" s="38">
        <v>525.90000000000009</v>
      </c>
      <c r="J105" s="38">
        <v>552.90000000000009</v>
      </c>
      <c r="K105" s="38">
        <v>559.54999999999995</v>
      </c>
      <c r="L105" s="38">
        <v>566.40000000000009</v>
      </c>
      <c r="M105" s="28">
        <v>552.70000000000005</v>
      </c>
      <c r="N105" s="28">
        <v>539.20000000000005</v>
      </c>
      <c r="O105" s="39">
        <v>4967250</v>
      </c>
      <c r="P105" s="40">
        <v>-4.650158364526346E-2</v>
      </c>
    </row>
    <row r="106" spans="1:16" ht="12.75" customHeight="1">
      <c r="A106" s="28">
        <v>96</v>
      </c>
      <c r="B106" s="29" t="s">
        <v>74</v>
      </c>
      <c r="C106" s="30" t="s">
        <v>128</v>
      </c>
      <c r="D106" s="31">
        <v>44616</v>
      </c>
      <c r="E106" s="37">
        <v>10.65</v>
      </c>
      <c r="F106" s="37">
        <v>10.833333333333334</v>
      </c>
      <c r="G106" s="38">
        <v>10.416666666666668</v>
      </c>
      <c r="H106" s="38">
        <v>10.183333333333334</v>
      </c>
      <c r="I106" s="38">
        <v>9.7666666666666675</v>
      </c>
      <c r="J106" s="38">
        <v>11.066666666666668</v>
      </c>
      <c r="K106" s="38">
        <v>11.483333333333336</v>
      </c>
      <c r="L106" s="38">
        <v>11.716666666666669</v>
      </c>
      <c r="M106" s="28">
        <v>11.25</v>
      </c>
      <c r="N106" s="28">
        <v>10.6</v>
      </c>
      <c r="O106" s="39">
        <v>643230000</v>
      </c>
      <c r="P106" s="40">
        <v>-0.13831582895723932</v>
      </c>
    </row>
    <row r="107" spans="1:16" ht="12.75" customHeight="1">
      <c r="A107" s="28">
        <v>97</v>
      </c>
      <c r="B107" s="29" t="s">
        <v>63</v>
      </c>
      <c r="C107" s="30" t="s">
        <v>396</v>
      </c>
      <c r="D107" s="31">
        <v>44616</v>
      </c>
      <c r="E107" s="37">
        <v>62.9</v>
      </c>
      <c r="F107" s="37">
        <v>62.466666666666669</v>
      </c>
      <c r="G107" s="38">
        <v>61.533333333333339</v>
      </c>
      <c r="H107" s="38">
        <v>60.166666666666671</v>
      </c>
      <c r="I107" s="38">
        <v>59.233333333333341</v>
      </c>
      <c r="J107" s="38">
        <v>63.833333333333336</v>
      </c>
      <c r="K107" s="38">
        <v>64.76666666666668</v>
      </c>
      <c r="L107" s="38">
        <v>66.133333333333326</v>
      </c>
      <c r="M107" s="28">
        <v>63.4</v>
      </c>
      <c r="N107" s="28">
        <v>61.1</v>
      </c>
      <c r="O107" s="39">
        <v>73380000</v>
      </c>
      <c r="P107" s="40">
        <v>-0.13477184294304917</v>
      </c>
    </row>
    <row r="108" spans="1:16" ht="12.75" customHeight="1">
      <c r="A108" s="28">
        <v>98</v>
      </c>
      <c r="B108" s="29" t="s">
        <v>58</v>
      </c>
      <c r="C108" s="30" t="s">
        <v>129</v>
      </c>
      <c r="D108" s="31">
        <v>44616</v>
      </c>
      <c r="E108" s="37">
        <v>46.25</v>
      </c>
      <c r="F108" s="37">
        <v>45.816666666666663</v>
      </c>
      <c r="G108" s="38">
        <v>44.983333333333327</v>
      </c>
      <c r="H108" s="38">
        <v>43.716666666666661</v>
      </c>
      <c r="I108" s="38">
        <v>42.883333333333326</v>
      </c>
      <c r="J108" s="38">
        <v>47.083333333333329</v>
      </c>
      <c r="K108" s="38">
        <v>47.916666666666671</v>
      </c>
      <c r="L108" s="38">
        <v>49.18333333333333</v>
      </c>
      <c r="M108" s="28">
        <v>46.65</v>
      </c>
      <c r="N108" s="28">
        <v>44.55</v>
      </c>
      <c r="O108" s="39">
        <v>169918800</v>
      </c>
      <c r="P108" s="40">
        <v>-3.5412728418399493E-2</v>
      </c>
    </row>
    <row r="109" spans="1:16" ht="12.75" customHeight="1">
      <c r="A109" s="28">
        <v>99</v>
      </c>
      <c r="B109" s="29" t="s">
        <v>44</v>
      </c>
      <c r="C109" s="30" t="s">
        <v>407</v>
      </c>
      <c r="D109" s="31">
        <v>44616</v>
      </c>
      <c r="E109" s="37">
        <v>230.65</v>
      </c>
      <c r="F109" s="37">
        <v>230.4</v>
      </c>
      <c r="G109" s="38">
        <v>225.10000000000002</v>
      </c>
      <c r="H109" s="38">
        <v>219.55</v>
      </c>
      <c r="I109" s="38">
        <v>214.25000000000003</v>
      </c>
      <c r="J109" s="38">
        <v>235.95000000000002</v>
      </c>
      <c r="K109" s="38">
        <v>241.25000000000003</v>
      </c>
      <c r="L109" s="38">
        <v>246.8</v>
      </c>
      <c r="M109" s="28">
        <v>235.7</v>
      </c>
      <c r="N109" s="28">
        <v>224.85</v>
      </c>
      <c r="O109" s="39">
        <v>43207500</v>
      </c>
      <c r="P109" s="40">
        <v>-5.4255930394812441E-2</v>
      </c>
    </row>
    <row r="110" spans="1:16" ht="12.75" customHeight="1">
      <c r="A110" s="28">
        <v>100</v>
      </c>
      <c r="B110" s="29" t="s">
        <v>79</v>
      </c>
      <c r="C110" s="30" t="s">
        <v>130</v>
      </c>
      <c r="D110" s="31">
        <v>44616</v>
      </c>
      <c r="E110" s="37">
        <v>394.4</v>
      </c>
      <c r="F110" s="37">
        <v>394.25</v>
      </c>
      <c r="G110" s="38">
        <v>387.6</v>
      </c>
      <c r="H110" s="38">
        <v>380.8</v>
      </c>
      <c r="I110" s="38">
        <v>374.15000000000003</v>
      </c>
      <c r="J110" s="38">
        <v>401.05</v>
      </c>
      <c r="K110" s="38">
        <v>407.7</v>
      </c>
      <c r="L110" s="38">
        <v>414.5</v>
      </c>
      <c r="M110" s="28">
        <v>400.9</v>
      </c>
      <c r="N110" s="28">
        <v>387.45</v>
      </c>
      <c r="O110" s="39">
        <v>17485875</v>
      </c>
      <c r="P110" s="40">
        <v>-0.11724281549354436</v>
      </c>
    </row>
    <row r="111" spans="1:16" ht="12.75" customHeight="1">
      <c r="A111" s="28">
        <v>101</v>
      </c>
      <c r="B111" s="29" t="s">
        <v>106</v>
      </c>
      <c r="C111" s="30" t="s">
        <v>131</v>
      </c>
      <c r="D111" s="31">
        <v>44616</v>
      </c>
      <c r="E111" s="37">
        <v>201.05</v>
      </c>
      <c r="F111" s="37">
        <v>199.48333333333335</v>
      </c>
      <c r="G111" s="38">
        <v>196.7166666666667</v>
      </c>
      <c r="H111" s="38">
        <v>192.38333333333335</v>
      </c>
      <c r="I111" s="38">
        <v>189.6166666666667</v>
      </c>
      <c r="J111" s="38">
        <v>203.81666666666669</v>
      </c>
      <c r="K111" s="38">
        <v>206.58333333333334</v>
      </c>
      <c r="L111" s="38">
        <v>210.91666666666669</v>
      </c>
      <c r="M111" s="28">
        <v>202.25</v>
      </c>
      <c r="N111" s="28">
        <v>195.15</v>
      </c>
      <c r="O111" s="39">
        <v>13783394</v>
      </c>
      <c r="P111" s="40">
        <v>-4.3271915131211612E-2</v>
      </c>
    </row>
    <row r="112" spans="1:16" ht="12.75" customHeight="1">
      <c r="A112" s="28">
        <v>102</v>
      </c>
      <c r="B112" s="29" t="s">
        <v>42</v>
      </c>
      <c r="C112" s="30" t="s">
        <v>404</v>
      </c>
      <c r="D112" s="31">
        <v>44616</v>
      </c>
      <c r="E112" s="37">
        <v>221.05</v>
      </c>
      <c r="F112" s="37">
        <v>219.4</v>
      </c>
      <c r="G112" s="38">
        <v>215</v>
      </c>
      <c r="H112" s="38">
        <v>208.95</v>
      </c>
      <c r="I112" s="38">
        <v>204.54999999999998</v>
      </c>
      <c r="J112" s="38">
        <v>225.45000000000002</v>
      </c>
      <c r="K112" s="38">
        <v>229.85000000000005</v>
      </c>
      <c r="L112" s="38">
        <v>235.90000000000003</v>
      </c>
      <c r="M112" s="28">
        <v>223.8</v>
      </c>
      <c r="N112" s="28">
        <v>213.35</v>
      </c>
      <c r="O112" s="39">
        <v>12818000</v>
      </c>
      <c r="P112" s="40">
        <v>-7.0452155625657209E-2</v>
      </c>
    </row>
    <row r="113" spans="1:16" ht="12.75" customHeight="1">
      <c r="A113" s="28">
        <v>103</v>
      </c>
      <c r="B113" s="29" t="s">
        <v>44</v>
      </c>
      <c r="C113" s="30" t="s">
        <v>265</v>
      </c>
      <c r="D113" s="31">
        <v>44616</v>
      </c>
      <c r="E113" s="37">
        <v>4573.8500000000004</v>
      </c>
      <c r="F113" s="37">
        <v>4553.0333333333338</v>
      </c>
      <c r="G113" s="38">
        <v>4296.0666666666675</v>
      </c>
      <c r="H113" s="38">
        <v>4018.2833333333338</v>
      </c>
      <c r="I113" s="38">
        <v>3761.3166666666675</v>
      </c>
      <c r="J113" s="38">
        <v>4830.8166666666675</v>
      </c>
      <c r="K113" s="38">
        <v>5087.7833333333328</v>
      </c>
      <c r="L113" s="38">
        <v>5365.5666666666675</v>
      </c>
      <c r="M113" s="28">
        <v>4810</v>
      </c>
      <c r="N113" s="28">
        <v>4275.25</v>
      </c>
      <c r="O113" s="39">
        <v>355350</v>
      </c>
      <c r="P113" s="40">
        <v>6.6636650157586672E-2</v>
      </c>
    </row>
    <row r="114" spans="1:16" ht="12.75" customHeight="1">
      <c r="A114" s="28">
        <v>104</v>
      </c>
      <c r="B114" s="29" t="s">
        <v>44</v>
      </c>
      <c r="C114" s="30" t="s">
        <v>132</v>
      </c>
      <c r="D114" s="31">
        <v>44616</v>
      </c>
      <c r="E114" s="37">
        <v>1871.25</v>
      </c>
      <c r="F114" s="37">
        <v>1886.9833333333333</v>
      </c>
      <c r="G114" s="38">
        <v>1830.6166666666668</v>
      </c>
      <c r="H114" s="38">
        <v>1789.9833333333333</v>
      </c>
      <c r="I114" s="38">
        <v>1733.6166666666668</v>
      </c>
      <c r="J114" s="38">
        <v>1927.6166666666668</v>
      </c>
      <c r="K114" s="38">
        <v>1983.9833333333331</v>
      </c>
      <c r="L114" s="38">
        <v>2024.6166666666668</v>
      </c>
      <c r="M114" s="28">
        <v>1943.35</v>
      </c>
      <c r="N114" s="28">
        <v>1846.35</v>
      </c>
      <c r="O114" s="39">
        <v>2809250</v>
      </c>
      <c r="P114" s="40">
        <v>-2.7511537096201631E-3</v>
      </c>
    </row>
    <row r="115" spans="1:16" ht="12.75" customHeight="1">
      <c r="A115" s="28">
        <v>105</v>
      </c>
      <c r="B115" s="29" t="s">
        <v>58</v>
      </c>
      <c r="C115" s="30" t="s">
        <v>133</v>
      </c>
      <c r="D115" s="31">
        <v>44616</v>
      </c>
      <c r="E115" s="37">
        <v>892.65</v>
      </c>
      <c r="F115" s="37">
        <v>884.88333333333333</v>
      </c>
      <c r="G115" s="38">
        <v>871.86666666666667</v>
      </c>
      <c r="H115" s="38">
        <v>851.08333333333337</v>
      </c>
      <c r="I115" s="38">
        <v>838.06666666666672</v>
      </c>
      <c r="J115" s="38">
        <v>905.66666666666663</v>
      </c>
      <c r="K115" s="38">
        <v>918.68333333333328</v>
      </c>
      <c r="L115" s="38">
        <v>939.46666666666658</v>
      </c>
      <c r="M115" s="28">
        <v>897.9</v>
      </c>
      <c r="N115" s="28">
        <v>864.1</v>
      </c>
      <c r="O115" s="39">
        <v>30004200</v>
      </c>
      <c r="P115" s="40">
        <v>-5.0437222072999667E-3</v>
      </c>
    </row>
    <row r="116" spans="1:16" ht="12.75" customHeight="1">
      <c r="A116" s="28">
        <v>106</v>
      </c>
      <c r="B116" s="29" t="s">
        <v>74</v>
      </c>
      <c r="C116" s="30" t="s">
        <v>134</v>
      </c>
      <c r="D116" s="31">
        <v>44616</v>
      </c>
      <c r="E116" s="37">
        <v>249.4</v>
      </c>
      <c r="F116" s="37">
        <v>249.13333333333333</v>
      </c>
      <c r="G116" s="38">
        <v>245.26666666666665</v>
      </c>
      <c r="H116" s="38">
        <v>241.13333333333333</v>
      </c>
      <c r="I116" s="38">
        <v>237.26666666666665</v>
      </c>
      <c r="J116" s="38">
        <v>253.26666666666665</v>
      </c>
      <c r="K116" s="38">
        <v>257.13333333333333</v>
      </c>
      <c r="L116" s="38">
        <v>261.26666666666665</v>
      </c>
      <c r="M116" s="28">
        <v>253</v>
      </c>
      <c r="N116" s="28">
        <v>245</v>
      </c>
      <c r="O116" s="39">
        <v>9724400</v>
      </c>
      <c r="P116" s="40">
        <v>-0.38758596367483689</v>
      </c>
    </row>
    <row r="117" spans="1:16" ht="12.75" customHeight="1">
      <c r="A117" s="28">
        <v>107</v>
      </c>
      <c r="B117" s="29" t="s">
        <v>87</v>
      </c>
      <c r="C117" s="30" t="s">
        <v>135</v>
      </c>
      <c r="D117" s="31">
        <v>44616</v>
      </c>
      <c r="E117" s="37">
        <v>1684</v>
      </c>
      <c r="F117" s="37">
        <v>1687.8666666666668</v>
      </c>
      <c r="G117" s="38">
        <v>1662.2333333333336</v>
      </c>
      <c r="H117" s="38">
        <v>1640.4666666666667</v>
      </c>
      <c r="I117" s="38">
        <v>1614.8333333333335</v>
      </c>
      <c r="J117" s="38">
        <v>1709.6333333333337</v>
      </c>
      <c r="K117" s="38">
        <v>1735.2666666666669</v>
      </c>
      <c r="L117" s="38">
        <v>1757.0333333333338</v>
      </c>
      <c r="M117" s="28">
        <v>1713.5</v>
      </c>
      <c r="N117" s="28">
        <v>1666.1</v>
      </c>
      <c r="O117" s="39">
        <v>42202800</v>
      </c>
      <c r="P117" s="40">
        <v>3.6043069037133051E-2</v>
      </c>
    </row>
    <row r="118" spans="1:16" ht="12.75" customHeight="1">
      <c r="A118" s="28">
        <v>108</v>
      </c>
      <c r="B118" s="29" t="s">
        <v>79</v>
      </c>
      <c r="C118" s="30" t="s">
        <v>136</v>
      </c>
      <c r="D118" s="31">
        <v>44616</v>
      </c>
      <c r="E118" s="37">
        <v>120</v>
      </c>
      <c r="F118" s="37">
        <v>119.60000000000001</v>
      </c>
      <c r="G118" s="38">
        <v>118.55000000000001</v>
      </c>
      <c r="H118" s="38">
        <v>117.10000000000001</v>
      </c>
      <c r="I118" s="38">
        <v>116.05000000000001</v>
      </c>
      <c r="J118" s="38">
        <v>121.05000000000001</v>
      </c>
      <c r="K118" s="38">
        <v>122.1</v>
      </c>
      <c r="L118" s="38">
        <v>123.55000000000001</v>
      </c>
      <c r="M118" s="28">
        <v>120.65</v>
      </c>
      <c r="N118" s="28">
        <v>118.15</v>
      </c>
      <c r="O118" s="39">
        <v>33982000</v>
      </c>
      <c r="P118" s="40">
        <v>-0.25611838360842343</v>
      </c>
    </row>
    <row r="119" spans="1:16" ht="12.75" customHeight="1">
      <c r="A119" s="28">
        <v>109</v>
      </c>
      <c r="B119" s="29" t="s">
        <v>47</v>
      </c>
      <c r="C119" s="30" t="s">
        <v>266</v>
      </c>
      <c r="D119" s="31">
        <v>44616</v>
      </c>
      <c r="E119" s="37">
        <v>1006.85</v>
      </c>
      <c r="F119" s="37">
        <v>1016.7666666666668</v>
      </c>
      <c r="G119" s="38">
        <v>990.13333333333344</v>
      </c>
      <c r="H119" s="38">
        <v>973.41666666666663</v>
      </c>
      <c r="I119" s="38">
        <v>946.7833333333333</v>
      </c>
      <c r="J119" s="38">
        <v>1033.4833333333336</v>
      </c>
      <c r="K119" s="38">
        <v>1060.116666666667</v>
      </c>
      <c r="L119" s="38">
        <v>1076.8333333333337</v>
      </c>
      <c r="M119" s="28">
        <v>1043.4000000000001</v>
      </c>
      <c r="N119" s="28">
        <v>1000.05</v>
      </c>
      <c r="O119" s="39">
        <v>1272150</v>
      </c>
      <c r="P119" s="40">
        <v>-0.1915927938232771</v>
      </c>
    </row>
    <row r="120" spans="1:16" ht="12.75" customHeight="1">
      <c r="A120" s="28">
        <v>110</v>
      </c>
      <c r="B120" s="29" t="s">
        <v>44</v>
      </c>
      <c r="C120" s="30" t="s">
        <v>137</v>
      </c>
      <c r="D120" s="31">
        <v>44616</v>
      </c>
      <c r="E120" s="37">
        <v>816.45</v>
      </c>
      <c r="F120" s="37">
        <v>813.6</v>
      </c>
      <c r="G120" s="38">
        <v>803.15000000000009</v>
      </c>
      <c r="H120" s="38">
        <v>789.85</v>
      </c>
      <c r="I120" s="38">
        <v>779.40000000000009</v>
      </c>
      <c r="J120" s="38">
        <v>826.90000000000009</v>
      </c>
      <c r="K120" s="38">
        <v>837.35000000000014</v>
      </c>
      <c r="L120" s="38">
        <v>850.65000000000009</v>
      </c>
      <c r="M120" s="28">
        <v>824.05</v>
      </c>
      <c r="N120" s="28">
        <v>800.3</v>
      </c>
      <c r="O120" s="39">
        <v>8715000</v>
      </c>
      <c r="P120" s="40">
        <v>-0.12339376870269318</v>
      </c>
    </row>
    <row r="121" spans="1:16" ht="12.75" customHeight="1">
      <c r="A121" s="28">
        <v>111</v>
      </c>
      <c r="B121" s="29" t="s">
        <v>56</v>
      </c>
      <c r="C121" s="30" t="s">
        <v>138</v>
      </c>
      <c r="D121" s="31">
        <v>44616</v>
      </c>
      <c r="E121" s="37">
        <v>210.95</v>
      </c>
      <c r="F121" s="37">
        <v>210.11666666666665</v>
      </c>
      <c r="G121" s="38">
        <v>208.6333333333333</v>
      </c>
      <c r="H121" s="38">
        <v>206.31666666666666</v>
      </c>
      <c r="I121" s="38">
        <v>204.83333333333331</v>
      </c>
      <c r="J121" s="38">
        <v>212.43333333333328</v>
      </c>
      <c r="K121" s="38">
        <v>213.91666666666663</v>
      </c>
      <c r="L121" s="38">
        <v>216.23333333333326</v>
      </c>
      <c r="M121" s="28">
        <v>211.6</v>
      </c>
      <c r="N121" s="28">
        <v>207.8</v>
      </c>
      <c r="O121" s="39">
        <v>217158400</v>
      </c>
      <c r="P121" s="40">
        <v>-4.3105514742170642E-2</v>
      </c>
    </row>
    <row r="122" spans="1:16" ht="12.75" customHeight="1">
      <c r="A122" s="28">
        <v>112</v>
      </c>
      <c r="B122" s="29" t="s">
        <v>120</v>
      </c>
      <c r="C122" s="30" t="s">
        <v>139</v>
      </c>
      <c r="D122" s="31">
        <v>44616</v>
      </c>
      <c r="E122" s="37">
        <v>376.25</v>
      </c>
      <c r="F122" s="37">
        <v>372.25</v>
      </c>
      <c r="G122" s="38">
        <v>365.5</v>
      </c>
      <c r="H122" s="38">
        <v>354.75</v>
      </c>
      <c r="I122" s="38">
        <v>348</v>
      </c>
      <c r="J122" s="38">
        <v>383</v>
      </c>
      <c r="K122" s="38">
        <v>389.75</v>
      </c>
      <c r="L122" s="38">
        <v>400.5</v>
      </c>
      <c r="M122" s="28">
        <v>379</v>
      </c>
      <c r="N122" s="28">
        <v>361.5</v>
      </c>
      <c r="O122" s="39">
        <v>32072500</v>
      </c>
      <c r="P122" s="40">
        <v>-1.8063528511289704E-2</v>
      </c>
    </row>
    <row r="123" spans="1:16" ht="12.75" customHeight="1">
      <c r="A123" s="28">
        <v>113</v>
      </c>
      <c r="B123" s="29" t="s">
        <v>42</v>
      </c>
      <c r="C123" s="30" t="s">
        <v>416</v>
      </c>
      <c r="D123" s="31">
        <v>44616</v>
      </c>
      <c r="E123" s="37">
        <v>3193.8</v>
      </c>
      <c r="F123" s="37">
        <v>3196.7333333333336</v>
      </c>
      <c r="G123" s="38">
        <v>3123.9666666666672</v>
      </c>
      <c r="H123" s="38">
        <v>3054.1333333333337</v>
      </c>
      <c r="I123" s="38">
        <v>2981.3666666666672</v>
      </c>
      <c r="J123" s="38">
        <v>3266.5666666666671</v>
      </c>
      <c r="K123" s="38">
        <v>3339.3333333333335</v>
      </c>
      <c r="L123" s="38">
        <v>3409.166666666667</v>
      </c>
      <c r="M123" s="28">
        <v>3269.5</v>
      </c>
      <c r="N123" s="28">
        <v>3126.9</v>
      </c>
      <c r="O123" s="39">
        <v>308525</v>
      </c>
      <c r="P123" s="40">
        <v>-0.18152274837511606</v>
      </c>
    </row>
    <row r="124" spans="1:16" ht="12.75" customHeight="1">
      <c r="A124" s="28">
        <v>114</v>
      </c>
      <c r="B124" s="29" t="s">
        <v>120</v>
      </c>
      <c r="C124" s="30" t="s">
        <v>140</v>
      </c>
      <c r="D124" s="31">
        <v>44616</v>
      </c>
      <c r="E124" s="37">
        <v>627.54999999999995</v>
      </c>
      <c r="F124" s="37">
        <v>624.46666666666658</v>
      </c>
      <c r="G124" s="38">
        <v>615.53333333333319</v>
      </c>
      <c r="H124" s="38">
        <v>603.51666666666665</v>
      </c>
      <c r="I124" s="38">
        <v>594.58333333333326</v>
      </c>
      <c r="J124" s="38">
        <v>636.48333333333312</v>
      </c>
      <c r="K124" s="38">
        <v>645.41666666666652</v>
      </c>
      <c r="L124" s="38">
        <v>657.43333333333305</v>
      </c>
      <c r="M124" s="28">
        <v>633.4</v>
      </c>
      <c r="N124" s="28">
        <v>612.45000000000005</v>
      </c>
      <c r="O124" s="39">
        <v>42353550</v>
      </c>
      <c r="P124" s="40">
        <v>-1.401678242559477E-2</v>
      </c>
    </row>
    <row r="125" spans="1:16" ht="12.75" customHeight="1">
      <c r="A125" s="28">
        <v>115</v>
      </c>
      <c r="B125" s="29" t="s">
        <v>44</v>
      </c>
      <c r="C125" s="30" t="s">
        <v>141</v>
      </c>
      <c r="D125" s="31">
        <v>44616</v>
      </c>
      <c r="E125" s="37">
        <v>3251.45</v>
      </c>
      <c r="F125" s="37">
        <v>3271.8666666666668</v>
      </c>
      <c r="G125" s="38">
        <v>3117.9833333333336</v>
      </c>
      <c r="H125" s="38">
        <v>2984.5166666666669</v>
      </c>
      <c r="I125" s="38">
        <v>2830.6333333333337</v>
      </c>
      <c r="J125" s="38">
        <v>3405.3333333333335</v>
      </c>
      <c r="K125" s="38">
        <v>3559.2166666666667</v>
      </c>
      <c r="L125" s="38">
        <v>3692.6833333333334</v>
      </c>
      <c r="M125" s="28">
        <v>3425.75</v>
      </c>
      <c r="N125" s="28">
        <v>3138.4</v>
      </c>
      <c r="O125" s="39">
        <v>1997500</v>
      </c>
      <c r="P125" s="40">
        <v>-4.6596265139311498E-2</v>
      </c>
    </row>
    <row r="126" spans="1:16" ht="12.75" customHeight="1">
      <c r="A126" s="28">
        <v>116</v>
      </c>
      <c r="B126" s="29" t="s">
        <v>58</v>
      </c>
      <c r="C126" s="30" t="s">
        <v>142</v>
      </c>
      <c r="D126" s="31">
        <v>44616</v>
      </c>
      <c r="E126" s="37">
        <v>1895.35</v>
      </c>
      <c r="F126" s="37">
        <v>1873.7333333333333</v>
      </c>
      <c r="G126" s="38">
        <v>1844.9666666666667</v>
      </c>
      <c r="H126" s="38">
        <v>1794.5833333333333</v>
      </c>
      <c r="I126" s="38">
        <v>1765.8166666666666</v>
      </c>
      <c r="J126" s="38">
        <v>1924.1166666666668</v>
      </c>
      <c r="K126" s="38">
        <v>1952.8833333333337</v>
      </c>
      <c r="L126" s="38">
        <v>2003.2666666666669</v>
      </c>
      <c r="M126" s="28">
        <v>1902.5</v>
      </c>
      <c r="N126" s="28">
        <v>1823.35</v>
      </c>
      <c r="O126" s="39">
        <v>13071200</v>
      </c>
      <c r="P126" s="40">
        <v>-8.6517764794677557E-2</v>
      </c>
    </row>
    <row r="127" spans="1:16" ht="12.75" customHeight="1">
      <c r="A127" s="28">
        <v>117</v>
      </c>
      <c r="B127" s="29" t="s">
        <v>63</v>
      </c>
      <c r="C127" s="30" t="s">
        <v>143</v>
      </c>
      <c r="D127" s="31">
        <v>44616</v>
      </c>
      <c r="E127" s="37">
        <v>72.8</v>
      </c>
      <c r="F127" s="37">
        <v>72.033333333333331</v>
      </c>
      <c r="G127" s="38">
        <v>70.766666666666666</v>
      </c>
      <c r="H127" s="38">
        <v>68.733333333333334</v>
      </c>
      <c r="I127" s="38">
        <v>67.466666666666669</v>
      </c>
      <c r="J127" s="38">
        <v>74.066666666666663</v>
      </c>
      <c r="K127" s="38">
        <v>75.333333333333314</v>
      </c>
      <c r="L127" s="38">
        <v>77.36666666666666</v>
      </c>
      <c r="M127" s="28">
        <v>73.3</v>
      </c>
      <c r="N127" s="28">
        <v>70</v>
      </c>
      <c r="O127" s="39">
        <v>73239268</v>
      </c>
      <c r="P127" s="40">
        <v>-4.4475491908254741E-2</v>
      </c>
    </row>
    <row r="128" spans="1:16" ht="12.75" customHeight="1">
      <c r="A128" s="28">
        <v>118</v>
      </c>
      <c r="B128" s="29" t="s">
        <v>44</v>
      </c>
      <c r="C128" s="30" t="s">
        <v>144</v>
      </c>
      <c r="D128" s="31">
        <v>44616</v>
      </c>
      <c r="E128" s="37">
        <v>2732.85</v>
      </c>
      <c r="F128" s="37">
        <v>2745.2833333333333</v>
      </c>
      <c r="G128" s="38">
        <v>2625.5666666666666</v>
      </c>
      <c r="H128" s="38">
        <v>2518.2833333333333</v>
      </c>
      <c r="I128" s="38">
        <v>2398.5666666666666</v>
      </c>
      <c r="J128" s="38">
        <v>2852.5666666666666</v>
      </c>
      <c r="K128" s="38">
        <v>2972.2833333333328</v>
      </c>
      <c r="L128" s="38">
        <v>3079.5666666666666</v>
      </c>
      <c r="M128" s="28">
        <v>2865</v>
      </c>
      <c r="N128" s="28">
        <v>2638</v>
      </c>
      <c r="O128" s="39">
        <v>696375</v>
      </c>
      <c r="P128" s="40">
        <v>-4.5571355148192563E-2</v>
      </c>
    </row>
    <row r="129" spans="1:16" ht="12.75" customHeight="1">
      <c r="A129" s="28">
        <v>119</v>
      </c>
      <c r="B129" s="29" t="s">
        <v>47</v>
      </c>
      <c r="C129" s="30" t="s">
        <v>268</v>
      </c>
      <c r="D129" s="31">
        <v>44616</v>
      </c>
      <c r="E129" s="37">
        <v>464.7</v>
      </c>
      <c r="F129" s="37">
        <v>457.5</v>
      </c>
      <c r="G129" s="38">
        <v>440.6</v>
      </c>
      <c r="H129" s="38">
        <v>416.5</v>
      </c>
      <c r="I129" s="38">
        <v>399.6</v>
      </c>
      <c r="J129" s="38">
        <v>481.6</v>
      </c>
      <c r="K129" s="38">
        <v>498.5</v>
      </c>
      <c r="L129" s="38">
        <v>522.6</v>
      </c>
      <c r="M129" s="28">
        <v>474.4</v>
      </c>
      <c r="N129" s="28">
        <v>433.4</v>
      </c>
      <c r="O129" s="39">
        <v>4847400</v>
      </c>
      <c r="P129" s="40">
        <v>-8.3390061266167465E-2</v>
      </c>
    </row>
    <row r="130" spans="1:16" ht="12.75" customHeight="1">
      <c r="A130" s="28">
        <v>120</v>
      </c>
      <c r="B130" s="29" t="s">
        <v>63</v>
      </c>
      <c r="C130" s="30" t="s">
        <v>145</v>
      </c>
      <c r="D130" s="31">
        <v>44616</v>
      </c>
      <c r="E130" s="37">
        <v>347.5</v>
      </c>
      <c r="F130" s="37">
        <v>342.51666666666665</v>
      </c>
      <c r="G130" s="38">
        <v>335.38333333333333</v>
      </c>
      <c r="H130" s="38">
        <v>323.26666666666665</v>
      </c>
      <c r="I130" s="38">
        <v>316.13333333333333</v>
      </c>
      <c r="J130" s="38">
        <v>354.63333333333333</v>
      </c>
      <c r="K130" s="38">
        <v>361.76666666666665</v>
      </c>
      <c r="L130" s="38">
        <v>373.88333333333333</v>
      </c>
      <c r="M130" s="28">
        <v>349.65</v>
      </c>
      <c r="N130" s="28">
        <v>330.4</v>
      </c>
      <c r="O130" s="39">
        <v>23182000</v>
      </c>
      <c r="P130" s="40">
        <v>-6.0881495455324987E-3</v>
      </c>
    </row>
    <row r="131" spans="1:16" ht="12.75" customHeight="1">
      <c r="A131" s="28">
        <v>121</v>
      </c>
      <c r="B131" s="29" t="s">
        <v>70</v>
      </c>
      <c r="C131" s="30" t="s">
        <v>146</v>
      </c>
      <c r="D131" s="31">
        <v>44616</v>
      </c>
      <c r="E131" s="37">
        <v>1918.55</v>
      </c>
      <c r="F131" s="37">
        <v>1906</v>
      </c>
      <c r="G131" s="38">
        <v>1883.75</v>
      </c>
      <c r="H131" s="38">
        <v>1848.95</v>
      </c>
      <c r="I131" s="38">
        <v>1826.7</v>
      </c>
      <c r="J131" s="38">
        <v>1940.8</v>
      </c>
      <c r="K131" s="38">
        <v>1963.05</v>
      </c>
      <c r="L131" s="38">
        <v>1997.85</v>
      </c>
      <c r="M131" s="28">
        <v>1928.25</v>
      </c>
      <c r="N131" s="28">
        <v>1871.2</v>
      </c>
      <c r="O131" s="39">
        <v>13324475</v>
      </c>
      <c r="P131" s="40">
        <v>-6.8234821069561719E-2</v>
      </c>
    </row>
    <row r="132" spans="1:16" ht="12.75" customHeight="1">
      <c r="A132" s="28">
        <v>122</v>
      </c>
      <c r="B132" s="29" t="s">
        <v>87</v>
      </c>
      <c r="C132" s="30" t="s">
        <v>147</v>
      </c>
      <c r="D132" s="31">
        <v>44616</v>
      </c>
      <c r="E132" s="37">
        <v>5771.1</v>
      </c>
      <c r="F132" s="37">
        <v>5823.833333333333</v>
      </c>
      <c r="G132" s="38">
        <v>5681.3666666666659</v>
      </c>
      <c r="H132" s="38">
        <v>5591.6333333333332</v>
      </c>
      <c r="I132" s="38">
        <v>5449.1666666666661</v>
      </c>
      <c r="J132" s="38">
        <v>5913.5666666666657</v>
      </c>
      <c r="K132" s="38">
        <v>6056.0333333333328</v>
      </c>
      <c r="L132" s="38">
        <v>6145.7666666666655</v>
      </c>
      <c r="M132" s="28">
        <v>5966.3</v>
      </c>
      <c r="N132" s="28">
        <v>5734.1</v>
      </c>
      <c r="O132" s="39">
        <v>886050</v>
      </c>
      <c r="P132" s="40">
        <v>-7.7895722759912578E-2</v>
      </c>
    </row>
    <row r="133" spans="1:16" ht="12.75" customHeight="1">
      <c r="A133" s="28">
        <v>123</v>
      </c>
      <c r="B133" s="29" t="s">
        <v>87</v>
      </c>
      <c r="C133" s="30" t="s">
        <v>148</v>
      </c>
      <c r="D133" s="31">
        <v>44616</v>
      </c>
      <c r="E133" s="37">
        <v>4381.3</v>
      </c>
      <c r="F133" s="37">
        <v>4397.0166666666664</v>
      </c>
      <c r="G133" s="38">
        <v>4293.4833333333327</v>
      </c>
      <c r="H133" s="38">
        <v>4205.6666666666661</v>
      </c>
      <c r="I133" s="38">
        <v>4102.1333333333323</v>
      </c>
      <c r="J133" s="38">
        <v>4484.833333333333</v>
      </c>
      <c r="K133" s="38">
        <v>4588.3666666666659</v>
      </c>
      <c r="L133" s="38">
        <v>4676.1833333333334</v>
      </c>
      <c r="M133" s="28">
        <v>4500.55</v>
      </c>
      <c r="N133" s="28">
        <v>4309.2</v>
      </c>
      <c r="O133" s="39">
        <v>741400</v>
      </c>
      <c r="P133" s="40">
        <v>-0.11611826418693372</v>
      </c>
    </row>
    <row r="134" spans="1:16" ht="12.75" customHeight="1">
      <c r="A134" s="28">
        <v>124</v>
      </c>
      <c r="B134" s="29" t="s">
        <v>47</v>
      </c>
      <c r="C134" s="30" t="s">
        <v>149</v>
      </c>
      <c r="D134" s="31">
        <v>44616</v>
      </c>
      <c r="E134" s="37">
        <v>889.55</v>
      </c>
      <c r="F134" s="37">
        <v>894.51666666666677</v>
      </c>
      <c r="G134" s="38">
        <v>879.03333333333353</v>
      </c>
      <c r="H134" s="38">
        <v>868.51666666666677</v>
      </c>
      <c r="I134" s="38">
        <v>853.03333333333353</v>
      </c>
      <c r="J134" s="38">
        <v>905.03333333333353</v>
      </c>
      <c r="K134" s="38">
        <v>920.51666666666688</v>
      </c>
      <c r="L134" s="38">
        <v>931.03333333333353</v>
      </c>
      <c r="M134" s="28">
        <v>910</v>
      </c>
      <c r="N134" s="28">
        <v>884</v>
      </c>
      <c r="O134" s="39">
        <v>6136150</v>
      </c>
      <c r="P134" s="40">
        <v>-5.8677793714956315E-2</v>
      </c>
    </row>
    <row r="135" spans="1:16" ht="12.75" customHeight="1">
      <c r="A135" s="28">
        <v>125</v>
      </c>
      <c r="B135" s="29" t="s">
        <v>49</v>
      </c>
      <c r="C135" s="30" t="s">
        <v>150</v>
      </c>
      <c r="D135" s="31">
        <v>44616</v>
      </c>
      <c r="E135" s="37">
        <v>859.7</v>
      </c>
      <c r="F135" s="37">
        <v>855.81666666666672</v>
      </c>
      <c r="G135" s="38">
        <v>847.03333333333342</v>
      </c>
      <c r="H135" s="38">
        <v>834.36666666666667</v>
      </c>
      <c r="I135" s="38">
        <v>825.58333333333337</v>
      </c>
      <c r="J135" s="38">
        <v>868.48333333333346</v>
      </c>
      <c r="K135" s="38">
        <v>877.26666666666677</v>
      </c>
      <c r="L135" s="38">
        <v>889.93333333333351</v>
      </c>
      <c r="M135" s="28">
        <v>864.6</v>
      </c>
      <c r="N135" s="28">
        <v>843.15</v>
      </c>
      <c r="O135" s="39">
        <v>10236100</v>
      </c>
      <c r="P135" s="40">
        <v>-0.13211466555878687</v>
      </c>
    </row>
    <row r="136" spans="1:16" ht="12.75" customHeight="1">
      <c r="A136" s="28">
        <v>126</v>
      </c>
      <c r="B136" s="29" t="s">
        <v>63</v>
      </c>
      <c r="C136" s="30" t="s">
        <v>151</v>
      </c>
      <c r="D136" s="31">
        <v>44616</v>
      </c>
      <c r="E136" s="37">
        <v>156.5</v>
      </c>
      <c r="F136" s="37">
        <v>154.63333333333333</v>
      </c>
      <c r="G136" s="38">
        <v>152.21666666666664</v>
      </c>
      <c r="H136" s="38">
        <v>147.93333333333331</v>
      </c>
      <c r="I136" s="38">
        <v>145.51666666666662</v>
      </c>
      <c r="J136" s="38">
        <v>158.91666666666666</v>
      </c>
      <c r="K136" s="38">
        <v>161.33333333333334</v>
      </c>
      <c r="L136" s="38">
        <v>165.61666666666667</v>
      </c>
      <c r="M136" s="28">
        <v>157.05000000000001</v>
      </c>
      <c r="N136" s="28">
        <v>150.35</v>
      </c>
      <c r="O136" s="39">
        <v>28924000</v>
      </c>
      <c r="P136" s="40">
        <v>-2.07204767063922E-2</v>
      </c>
    </row>
    <row r="137" spans="1:16" ht="12.75" customHeight="1">
      <c r="A137" s="28">
        <v>127</v>
      </c>
      <c r="B137" s="29" t="s">
        <v>63</v>
      </c>
      <c r="C137" s="30" t="s">
        <v>152</v>
      </c>
      <c r="D137" s="31">
        <v>44616</v>
      </c>
      <c r="E137" s="37">
        <v>153.25</v>
      </c>
      <c r="F137" s="37">
        <v>151.86666666666667</v>
      </c>
      <c r="G137" s="38">
        <v>149.63333333333335</v>
      </c>
      <c r="H137" s="38">
        <v>146.01666666666668</v>
      </c>
      <c r="I137" s="38">
        <v>143.78333333333336</v>
      </c>
      <c r="J137" s="38">
        <v>155.48333333333335</v>
      </c>
      <c r="K137" s="38">
        <v>157.7166666666667</v>
      </c>
      <c r="L137" s="38">
        <v>161.33333333333334</v>
      </c>
      <c r="M137" s="28">
        <v>154.1</v>
      </c>
      <c r="N137" s="28">
        <v>148.25</v>
      </c>
      <c r="O137" s="39">
        <v>19587000</v>
      </c>
      <c r="P137" s="40">
        <v>-0.10217271727172718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44616</v>
      </c>
      <c r="E138" s="37">
        <v>460.55</v>
      </c>
      <c r="F138" s="37">
        <v>460.13333333333338</v>
      </c>
      <c r="G138" s="38">
        <v>454.66666666666674</v>
      </c>
      <c r="H138" s="38">
        <v>448.78333333333336</v>
      </c>
      <c r="I138" s="38">
        <v>443.31666666666672</v>
      </c>
      <c r="J138" s="38">
        <v>466.01666666666677</v>
      </c>
      <c r="K138" s="38">
        <v>471.48333333333335</v>
      </c>
      <c r="L138" s="38">
        <v>477.36666666666679</v>
      </c>
      <c r="M138" s="28">
        <v>465.6</v>
      </c>
      <c r="N138" s="28">
        <v>454.25</v>
      </c>
      <c r="O138" s="39">
        <v>8753000</v>
      </c>
      <c r="P138" s="40">
        <v>-6.3048597730678654E-2</v>
      </c>
    </row>
    <row r="139" spans="1:16" ht="12.75" customHeight="1">
      <c r="A139" s="28">
        <v>129</v>
      </c>
      <c r="B139" s="29" t="s">
        <v>49</v>
      </c>
      <c r="C139" s="30" t="s">
        <v>154</v>
      </c>
      <c r="D139" s="31">
        <v>44616</v>
      </c>
      <c r="E139" s="37">
        <v>8753.15</v>
      </c>
      <c r="F139" s="37">
        <v>8686.7333333333336</v>
      </c>
      <c r="G139" s="38">
        <v>8506.4666666666672</v>
      </c>
      <c r="H139" s="38">
        <v>8259.7833333333328</v>
      </c>
      <c r="I139" s="38">
        <v>8079.5166666666664</v>
      </c>
      <c r="J139" s="38">
        <v>8933.4166666666679</v>
      </c>
      <c r="K139" s="38">
        <v>9113.6833333333343</v>
      </c>
      <c r="L139" s="38">
        <v>9360.3666666666686</v>
      </c>
      <c r="M139" s="28">
        <v>8867</v>
      </c>
      <c r="N139" s="28">
        <v>8440.0499999999993</v>
      </c>
      <c r="O139" s="39">
        <v>2854200</v>
      </c>
      <c r="P139" s="40">
        <v>-4.0572792362768499E-2</v>
      </c>
    </row>
    <row r="140" spans="1:16" ht="12.75" customHeight="1">
      <c r="A140" s="28">
        <v>130</v>
      </c>
      <c r="B140" s="29" t="s">
        <v>56</v>
      </c>
      <c r="C140" s="30" t="s">
        <v>155</v>
      </c>
      <c r="D140" s="31">
        <v>44616</v>
      </c>
      <c r="E140" s="37">
        <v>844.65</v>
      </c>
      <c r="F140" s="37">
        <v>847.9666666666667</v>
      </c>
      <c r="G140" s="38">
        <v>820.93333333333339</v>
      </c>
      <c r="H140" s="38">
        <v>797.2166666666667</v>
      </c>
      <c r="I140" s="38">
        <v>770.18333333333339</v>
      </c>
      <c r="J140" s="38">
        <v>871.68333333333339</v>
      </c>
      <c r="K140" s="38">
        <v>898.7166666666667</v>
      </c>
      <c r="L140" s="38">
        <v>922.43333333333339</v>
      </c>
      <c r="M140" s="28">
        <v>875</v>
      </c>
      <c r="N140" s="28">
        <v>824.25</v>
      </c>
      <c r="O140" s="39">
        <v>17102500</v>
      </c>
      <c r="P140" s="40">
        <v>5.6596839397280415E-3</v>
      </c>
    </row>
    <row r="141" spans="1:16" ht="12.75" customHeight="1">
      <c r="A141" s="28">
        <v>131</v>
      </c>
      <c r="B141" s="29" t="s">
        <v>44</v>
      </c>
      <c r="C141" s="30" t="s">
        <v>457</v>
      </c>
      <c r="D141" s="31">
        <v>44616</v>
      </c>
      <c r="E141" s="37">
        <v>1553.15</v>
      </c>
      <c r="F141" s="37">
        <v>1518.1833333333334</v>
      </c>
      <c r="G141" s="38">
        <v>1474.9666666666667</v>
      </c>
      <c r="H141" s="38">
        <v>1396.7833333333333</v>
      </c>
      <c r="I141" s="38">
        <v>1353.5666666666666</v>
      </c>
      <c r="J141" s="38">
        <v>1596.3666666666668</v>
      </c>
      <c r="K141" s="38">
        <v>1639.5833333333335</v>
      </c>
      <c r="L141" s="38">
        <v>1717.7666666666669</v>
      </c>
      <c r="M141" s="28">
        <v>1561.4</v>
      </c>
      <c r="N141" s="28">
        <v>1440</v>
      </c>
      <c r="O141" s="39">
        <v>1616650</v>
      </c>
      <c r="P141" s="40">
        <v>-0.15387433595896685</v>
      </c>
    </row>
    <row r="142" spans="1:16" ht="12.75" customHeight="1">
      <c r="A142" s="28">
        <v>132</v>
      </c>
      <c r="B142" s="29" t="s">
        <v>47</v>
      </c>
      <c r="C142" s="30" t="s">
        <v>156</v>
      </c>
      <c r="D142" s="31">
        <v>44616</v>
      </c>
      <c r="E142" s="37">
        <v>2434.6</v>
      </c>
      <c r="F142" s="37">
        <v>2451</v>
      </c>
      <c r="G142" s="38">
        <v>2382</v>
      </c>
      <c r="H142" s="38">
        <v>2329.4</v>
      </c>
      <c r="I142" s="38">
        <v>2260.4</v>
      </c>
      <c r="J142" s="38">
        <v>2503.6</v>
      </c>
      <c r="K142" s="38">
        <v>2572.6</v>
      </c>
      <c r="L142" s="38">
        <v>2625.2</v>
      </c>
      <c r="M142" s="28">
        <v>2520</v>
      </c>
      <c r="N142" s="28">
        <v>2398.4</v>
      </c>
      <c r="O142" s="39">
        <v>448000</v>
      </c>
      <c r="P142" s="40">
        <v>-0.2781179503706091</v>
      </c>
    </row>
    <row r="143" spans="1:16" ht="12.75" customHeight="1">
      <c r="A143" s="28">
        <v>133</v>
      </c>
      <c r="B143" s="29" t="s">
        <v>63</v>
      </c>
      <c r="C143" s="30" t="s">
        <v>157</v>
      </c>
      <c r="D143" s="31">
        <v>44616</v>
      </c>
      <c r="E143" s="37">
        <v>891.75</v>
      </c>
      <c r="F143" s="37">
        <v>885.4</v>
      </c>
      <c r="G143" s="38">
        <v>870.8</v>
      </c>
      <c r="H143" s="38">
        <v>849.85</v>
      </c>
      <c r="I143" s="38">
        <v>835.25</v>
      </c>
      <c r="J143" s="38">
        <v>906.34999999999991</v>
      </c>
      <c r="K143" s="38">
        <v>920.95</v>
      </c>
      <c r="L143" s="38">
        <v>941.89999999999986</v>
      </c>
      <c r="M143" s="28">
        <v>900</v>
      </c>
      <c r="N143" s="28">
        <v>864.45</v>
      </c>
      <c r="O143" s="39">
        <v>1561300</v>
      </c>
      <c r="P143" s="40">
        <v>-0.16655100624566274</v>
      </c>
    </row>
    <row r="144" spans="1:16" ht="12.75" customHeight="1">
      <c r="A144" s="28">
        <v>134</v>
      </c>
      <c r="B144" s="29" t="s">
        <v>79</v>
      </c>
      <c r="C144" s="30" t="s">
        <v>158</v>
      </c>
      <c r="D144" s="31">
        <v>44616</v>
      </c>
      <c r="E144" s="37">
        <v>802.65</v>
      </c>
      <c r="F144" s="37">
        <v>802.28333333333342</v>
      </c>
      <c r="G144" s="38">
        <v>788.56666666666683</v>
      </c>
      <c r="H144" s="38">
        <v>774.48333333333346</v>
      </c>
      <c r="I144" s="38">
        <v>760.76666666666688</v>
      </c>
      <c r="J144" s="38">
        <v>816.36666666666679</v>
      </c>
      <c r="K144" s="38">
        <v>830.08333333333326</v>
      </c>
      <c r="L144" s="38">
        <v>844.16666666666674</v>
      </c>
      <c r="M144" s="28">
        <v>816</v>
      </c>
      <c r="N144" s="28">
        <v>788.2</v>
      </c>
      <c r="O144" s="39">
        <v>4122000</v>
      </c>
      <c r="P144" s="40">
        <v>-7.5618945102260499E-2</v>
      </c>
    </row>
    <row r="145" spans="1:16" ht="12.75" customHeight="1">
      <c r="A145" s="28">
        <v>135</v>
      </c>
      <c r="B145" s="29" t="s">
        <v>87</v>
      </c>
      <c r="C145" s="30" t="s">
        <v>159</v>
      </c>
      <c r="D145" s="31">
        <v>44616</v>
      </c>
      <c r="E145" s="37">
        <v>3592.5</v>
      </c>
      <c r="F145" s="37">
        <v>3664.6333333333332</v>
      </c>
      <c r="G145" s="38">
        <v>3488.3666666666663</v>
      </c>
      <c r="H145" s="38">
        <v>3384.2333333333331</v>
      </c>
      <c r="I145" s="38">
        <v>3207.9666666666662</v>
      </c>
      <c r="J145" s="38">
        <v>3768.7666666666664</v>
      </c>
      <c r="K145" s="38">
        <v>3945.0333333333328</v>
      </c>
      <c r="L145" s="38">
        <v>4049.1666666666665</v>
      </c>
      <c r="M145" s="28">
        <v>3840.9</v>
      </c>
      <c r="N145" s="28">
        <v>3560.5</v>
      </c>
      <c r="O145" s="39">
        <v>2727200</v>
      </c>
      <c r="P145" s="40">
        <v>-6.1140181768107961E-2</v>
      </c>
    </row>
    <row r="146" spans="1:16" ht="12.75" customHeight="1">
      <c r="A146" s="28">
        <v>136</v>
      </c>
      <c r="B146" s="29" t="s">
        <v>49</v>
      </c>
      <c r="C146" s="30" t="s">
        <v>160</v>
      </c>
      <c r="D146" s="31">
        <v>44616</v>
      </c>
      <c r="E146" s="37">
        <v>174.55</v>
      </c>
      <c r="F146" s="37">
        <v>173.70000000000002</v>
      </c>
      <c r="G146" s="38">
        <v>171.40000000000003</v>
      </c>
      <c r="H146" s="38">
        <v>168.25000000000003</v>
      </c>
      <c r="I146" s="38">
        <v>165.95000000000005</v>
      </c>
      <c r="J146" s="38">
        <v>176.85000000000002</v>
      </c>
      <c r="K146" s="38">
        <v>179.15000000000003</v>
      </c>
      <c r="L146" s="38">
        <v>182.3</v>
      </c>
      <c r="M146" s="28">
        <v>176</v>
      </c>
      <c r="N146" s="28">
        <v>170.55</v>
      </c>
      <c r="O146" s="39">
        <v>14637000</v>
      </c>
      <c r="P146" s="40">
        <v>-0.48787656135194712</v>
      </c>
    </row>
    <row r="147" spans="1:16" ht="12.75" customHeight="1">
      <c r="A147" s="28">
        <v>137</v>
      </c>
      <c r="B147" s="29" t="s">
        <v>87</v>
      </c>
      <c r="C147" s="30" t="s">
        <v>161</v>
      </c>
      <c r="D147" s="31">
        <v>44616</v>
      </c>
      <c r="E147" s="37">
        <v>2942.95</v>
      </c>
      <c r="F147" s="37">
        <v>2962.7833333333328</v>
      </c>
      <c r="G147" s="38">
        <v>2881.4666666666658</v>
      </c>
      <c r="H147" s="38">
        <v>2819.9833333333331</v>
      </c>
      <c r="I147" s="38">
        <v>2738.6666666666661</v>
      </c>
      <c r="J147" s="38">
        <v>3024.2666666666655</v>
      </c>
      <c r="K147" s="38">
        <v>3105.583333333333</v>
      </c>
      <c r="L147" s="38">
        <v>3167.0666666666652</v>
      </c>
      <c r="M147" s="28">
        <v>3044.1</v>
      </c>
      <c r="N147" s="28">
        <v>2901.3</v>
      </c>
      <c r="O147" s="39">
        <v>1412950</v>
      </c>
      <c r="P147" s="40">
        <v>-6.9386814200092212E-2</v>
      </c>
    </row>
    <row r="148" spans="1:16" ht="12.75" customHeight="1">
      <c r="A148" s="28">
        <v>138</v>
      </c>
      <c r="B148" s="29" t="s">
        <v>49</v>
      </c>
      <c r="C148" s="30" t="s">
        <v>162</v>
      </c>
      <c r="D148" s="31">
        <v>44616</v>
      </c>
      <c r="E148" s="37">
        <v>70750.399999999994</v>
      </c>
      <c r="F148" s="37">
        <v>70480.46666666666</v>
      </c>
      <c r="G148" s="38">
        <v>69780.93333333332</v>
      </c>
      <c r="H148" s="38">
        <v>68811.46666666666</v>
      </c>
      <c r="I148" s="38">
        <v>68111.93333333332</v>
      </c>
      <c r="J148" s="38">
        <v>71449.93333333332</v>
      </c>
      <c r="K148" s="38">
        <v>72149.466666666674</v>
      </c>
      <c r="L148" s="38">
        <v>73118.93333333332</v>
      </c>
      <c r="M148" s="28">
        <v>71180</v>
      </c>
      <c r="N148" s="28">
        <v>69511</v>
      </c>
      <c r="O148" s="39">
        <v>55930</v>
      </c>
      <c r="P148" s="40">
        <v>-2.1689697393737974E-2</v>
      </c>
    </row>
    <row r="149" spans="1:16" ht="12.75" customHeight="1">
      <c r="A149" s="28">
        <v>139</v>
      </c>
      <c r="B149" s="29" t="s">
        <v>63</v>
      </c>
      <c r="C149" s="30" t="s">
        <v>163</v>
      </c>
      <c r="D149" s="31">
        <v>44616</v>
      </c>
      <c r="E149" s="37">
        <v>1439.25</v>
      </c>
      <c r="F149" s="37">
        <v>1436.7166666666665</v>
      </c>
      <c r="G149" s="38">
        <v>1409.833333333333</v>
      </c>
      <c r="H149" s="38">
        <v>1380.4166666666665</v>
      </c>
      <c r="I149" s="38">
        <v>1353.5333333333331</v>
      </c>
      <c r="J149" s="38">
        <v>1466.133333333333</v>
      </c>
      <c r="K149" s="38">
        <v>1493.0166666666667</v>
      </c>
      <c r="L149" s="38">
        <v>1522.4333333333329</v>
      </c>
      <c r="M149" s="28">
        <v>1463.6</v>
      </c>
      <c r="N149" s="28">
        <v>1407.3</v>
      </c>
      <c r="O149" s="39">
        <v>3606750</v>
      </c>
      <c r="P149" s="40">
        <v>-7.6790170858130155E-2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44616</v>
      </c>
      <c r="E150" s="37">
        <v>323.89999999999998</v>
      </c>
      <c r="F150" s="37">
        <v>324.98333333333335</v>
      </c>
      <c r="G150" s="38">
        <v>316.4666666666667</v>
      </c>
      <c r="H150" s="38">
        <v>309.03333333333336</v>
      </c>
      <c r="I150" s="38">
        <v>300.51666666666671</v>
      </c>
      <c r="J150" s="38">
        <v>332.41666666666669</v>
      </c>
      <c r="K150" s="38">
        <v>340.93333333333334</v>
      </c>
      <c r="L150" s="38">
        <v>348.36666666666667</v>
      </c>
      <c r="M150" s="28">
        <v>333.5</v>
      </c>
      <c r="N150" s="28">
        <v>317.55</v>
      </c>
      <c r="O150" s="39">
        <v>2764800</v>
      </c>
      <c r="P150" s="40">
        <v>-0.1458230350963915</v>
      </c>
    </row>
    <row r="151" spans="1:16" ht="12.75" customHeight="1">
      <c r="A151" s="28">
        <v>141</v>
      </c>
      <c r="B151" s="29" t="s">
        <v>120</v>
      </c>
      <c r="C151" s="30" t="s">
        <v>165</v>
      </c>
      <c r="D151" s="31">
        <v>44616</v>
      </c>
      <c r="E151" s="37">
        <v>106.3</v>
      </c>
      <c r="F151" s="37">
        <v>105.36666666666667</v>
      </c>
      <c r="G151" s="38">
        <v>103.73333333333335</v>
      </c>
      <c r="H151" s="38">
        <v>101.16666666666667</v>
      </c>
      <c r="I151" s="38">
        <v>99.533333333333346</v>
      </c>
      <c r="J151" s="38">
        <v>107.93333333333335</v>
      </c>
      <c r="K151" s="38">
        <v>109.56666666666668</v>
      </c>
      <c r="L151" s="38">
        <v>112.13333333333335</v>
      </c>
      <c r="M151" s="28">
        <v>107</v>
      </c>
      <c r="N151" s="28">
        <v>102.8</v>
      </c>
      <c r="O151" s="39">
        <v>92675500</v>
      </c>
      <c r="P151" s="40">
        <v>-5.2819042654851878E-2</v>
      </c>
    </row>
    <row r="152" spans="1:16" ht="12.75" customHeight="1">
      <c r="A152" s="28">
        <v>142</v>
      </c>
      <c r="B152" s="29" t="s">
        <v>44</v>
      </c>
      <c r="C152" s="30" t="s">
        <v>166</v>
      </c>
      <c r="D152" s="31">
        <v>44616</v>
      </c>
      <c r="E152" s="37">
        <v>4399.05</v>
      </c>
      <c r="F152" s="37">
        <v>4379.7</v>
      </c>
      <c r="G152" s="38">
        <v>4309.3999999999996</v>
      </c>
      <c r="H152" s="38">
        <v>4219.75</v>
      </c>
      <c r="I152" s="38">
        <v>4149.45</v>
      </c>
      <c r="J152" s="38">
        <v>4469.3499999999995</v>
      </c>
      <c r="K152" s="38">
        <v>4539.6500000000005</v>
      </c>
      <c r="L152" s="38">
        <v>4629.2999999999993</v>
      </c>
      <c r="M152" s="28">
        <v>4450</v>
      </c>
      <c r="N152" s="28">
        <v>4290.05</v>
      </c>
      <c r="O152" s="39">
        <v>1680125</v>
      </c>
      <c r="P152" s="40">
        <v>-2.375072632190587E-2</v>
      </c>
    </row>
    <row r="153" spans="1:16" ht="12.75" customHeight="1">
      <c r="A153" s="28">
        <v>143</v>
      </c>
      <c r="B153" s="29" t="s">
        <v>38</v>
      </c>
      <c r="C153" s="30" t="s">
        <v>167</v>
      </c>
      <c r="D153" s="31">
        <v>44616</v>
      </c>
      <c r="E153" s="37">
        <v>3702.4</v>
      </c>
      <c r="F153" s="37">
        <v>3676.1166666666668</v>
      </c>
      <c r="G153" s="38">
        <v>3584.0333333333338</v>
      </c>
      <c r="H153" s="38">
        <v>3465.666666666667</v>
      </c>
      <c r="I153" s="38">
        <v>3373.5833333333339</v>
      </c>
      <c r="J153" s="38">
        <v>3794.4833333333336</v>
      </c>
      <c r="K153" s="38">
        <v>3886.5666666666666</v>
      </c>
      <c r="L153" s="38">
        <v>4004.9333333333334</v>
      </c>
      <c r="M153" s="28">
        <v>3768.2</v>
      </c>
      <c r="N153" s="28">
        <v>3557.75</v>
      </c>
      <c r="O153" s="39">
        <v>365175</v>
      </c>
      <c r="P153" s="40">
        <v>-0.29587852494577005</v>
      </c>
    </row>
    <row r="154" spans="1:16" ht="12.75" customHeight="1">
      <c r="A154" s="28">
        <v>144</v>
      </c>
      <c r="B154" s="29" t="s">
        <v>44</v>
      </c>
      <c r="C154" s="30" t="s">
        <v>458</v>
      </c>
      <c r="D154" s="31">
        <v>44616</v>
      </c>
      <c r="E154" s="37">
        <v>45.85</v>
      </c>
      <c r="F154" s="37">
        <v>45.900000000000006</v>
      </c>
      <c r="G154" s="38">
        <v>45.100000000000009</v>
      </c>
      <c r="H154" s="38">
        <v>44.35</v>
      </c>
      <c r="I154" s="38">
        <v>43.550000000000004</v>
      </c>
      <c r="J154" s="38">
        <v>46.650000000000013</v>
      </c>
      <c r="K154" s="38">
        <v>47.45000000000001</v>
      </c>
      <c r="L154" s="38">
        <v>48.200000000000017</v>
      </c>
      <c r="M154" s="28">
        <v>46.7</v>
      </c>
      <c r="N154" s="28">
        <v>45.15</v>
      </c>
      <c r="O154" s="39">
        <v>30336000</v>
      </c>
      <c r="P154" s="40">
        <v>-0.17196200458565344</v>
      </c>
    </row>
    <row r="155" spans="1:16" ht="12.75" customHeight="1">
      <c r="A155" s="28">
        <v>145</v>
      </c>
      <c r="B155" s="266" t="s">
        <v>56</v>
      </c>
      <c r="C155" s="30" t="s">
        <v>168</v>
      </c>
      <c r="D155" s="31">
        <v>44616</v>
      </c>
      <c r="E155" s="37">
        <v>18447.849999999999</v>
      </c>
      <c r="F155" s="37">
        <v>18703.449999999997</v>
      </c>
      <c r="G155" s="38">
        <v>17994.349999999995</v>
      </c>
      <c r="H155" s="38">
        <v>17540.849999999999</v>
      </c>
      <c r="I155" s="38">
        <v>16831.749999999996</v>
      </c>
      <c r="J155" s="38">
        <v>19156.949999999993</v>
      </c>
      <c r="K155" s="38">
        <v>19866.05</v>
      </c>
      <c r="L155" s="38">
        <v>20319.549999999992</v>
      </c>
      <c r="M155" s="28">
        <v>19412.55</v>
      </c>
      <c r="N155" s="28">
        <v>18249.95</v>
      </c>
      <c r="O155" s="39">
        <v>307600</v>
      </c>
      <c r="P155" s="40">
        <v>-3.391959798994975E-2</v>
      </c>
    </row>
    <row r="156" spans="1:16" ht="12.75" customHeight="1">
      <c r="A156" s="28">
        <v>146</v>
      </c>
      <c r="B156" s="29" t="s">
        <v>120</v>
      </c>
      <c r="C156" s="30" t="s">
        <v>169</v>
      </c>
      <c r="D156" s="31">
        <v>44616</v>
      </c>
      <c r="E156" s="37">
        <v>134.5</v>
      </c>
      <c r="F156" s="37">
        <v>134.70000000000002</v>
      </c>
      <c r="G156" s="38">
        <v>132.85000000000002</v>
      </c>
      <c r="H156" s="38">
        <v>131.20000000000002</v>
      </c>
      <c r="I156" s="38">
        <v>129.35000000000002</v>
      </c>
      <c r="J156" s="38">
        <v>136.35000000000002</v>
      </c>
      <c r="K156" s="38">
        <v>138.19999999999999</v>
      </c>
      <c r="L156" s="38">
        <v>139.85000000000002</v>
      </c>
      <c r="M156" s="28">
        <v>136.55000000000001</v>
      </c>
      <c r="N156" s="28">
        <v>133.05000000000001</v>
      </c>
      <c r="O156" s="39">
        <v>79917600</v>
      </c>
      <c r="P156" s="40">
        <v>-9.4855061466079832E-2</v>
      </c>
    </row>
    <row r="157" spans="1:16" ht="12.75" customHeight="1">
      <c r="A157" s="28">
        <v>147</v>
      </c>
      <c r="B157" s="29" t="s">
        <v>170</v>
      </c>
      <c r="C157" s="30" t="s">
        <v>171</v>
      </c>
      <c r="D157" s="31">
        <v>44616</v>
      </c>
      <c r="E157" s="37">
        <v>132.80000000000001</v>
      </c>
      <c r="F157" s="37">
        <v>132.6</v>
      </c>
      <c r="G157" s="38">
        <v>131.85</v>
      </c>
      <c r="H157" s="38">
        <v>130.9</v>
      </c>
      <c r="I157" s="38">
        <v>130.15</v>
      </c>
      <c r="J157" s="38">
        <v>133.54999999999998</v>
      </c>
      <c r="K157" s="38">
        <v>134.29999999999998</v>
      </c>
      <c r="L157" s="38">
        <v>135.24999999999997</v>
      </c>
      <c r="M157" s="28">
        <v>133.35</v>
      </c>
      <c r="N157" s="28">
        <v>131.65</v>
      </c>
      <c r="O157" s="39">
        <v>49419000</v>
      </c>
      <c r="P157" s="40">
        <v>-0.1975937066173068</v>
      </c>
    </row>
    <row r="158" spans="1:16" ht="12.75" customHeight="1">
      <c r="A158" s="28">
        <v>148</v>
      </c>
      <c r="B158" s="29" t="s">
        <v>97</v>
      </c>
      <c r="C158" s="30" t="s">
        <v>270</v>
      </c>
      <c r="D158" s="31">
        <v>44616</v>
      </c>
      <c r="E158" s="37">
        <v>889.65</v>
      </c>
      <c r="F158" s="37">
        <v>885.26666666666677</v>
      </c>
      <c r="G158" s="38">
        <v>874.43333333333351</v>
      </c>
      <c r="H158" s="38">
        <v>859.2166666666667</v>
      </c>
      <c r="I158" s="38">
        <v>848.38333333333344</v>
      </c>
      <c r="J158" s="38">
        <v>900.48333333333358</v>
      </c>
      <c r="K158" s="38">
        <v>911.31666666666683</v>
      </c>
      <c r="L158" s="38">
        <v>926.53333333333364</v>
      </c>
      <c r="M158" s="28">
        <v>896.1</v>
      </c>
      <c r="N158" s="28">
        <v>870.05</v>
      </c>
      <c r="O158" s="39">
        <v>2872800</v>
      </c>
      <c r="P158" s="40">
        <v>-4.4247787610619468E-2</v>
      </c>
    </row>
    <row r="159" spans="1:16" ht="12.75" customHeight="1">
      <c r="A159" s="28">
        <v>149</v>
      </c>
      <c r="B159" s="29" t="s">
        <v>87</v>
      </c>
      <c r="C159" s="30" t="s">
        <v>468</v>
      </c>
      <c r="D159" s="31">
        <v>44616</v>
      </c>
      <c r="E159" s="37">
        <v>3415.25</v>
      </c>
      <c r="F159" s="37">
        <v>3407.6166666666668</v>
      </c>
      <c r="G159" s="38">
        <v>3365.0333333333338</v>
      </c>
      <c r="H159" s="38">
        <v>3314.8166666666671</v>
      </c>
      <c r="I159" s="38">
        <v>3272.233333333334</v>
      </c>
      <c r="J159" s="38">
        <v>3457.8333333333335</v>
      </c>
      <c r="K159" s="38">
        <v>3500.4166666666665</v>
      </c>
      <c r="L159" s="38">
        <v>3550.6333333333332</v>
      </c>
      <c r="M159" s="28">
        <v>3450.2</v>
      </c>
      <c r="N159" s="28">
        <v>3357.4</v>
      </c>
      <c r="O159" s="39">
        <v>509250</v>
      </c>
      <c r="P159" s="40">
        <v>-6.8161024702653242E-2</v>
      </c>
    </row>
    <row r="160" spans="1:16" ht="12.75" customHeight="1">
      <c r="A160" s="28">
        <v>150</v>
      </c>
      <c r="B160" s="29" t="s">
        <v>79</v>
      </c>
      <c r="C160" s="30" t="s">
        <v>172</v>
      </c>
      <c r="D160" s="31">
        <v>44616</v>
      </c>
      <c r="E160" s="37">
        <v>164.55</v>
      </c>
      <c r="F160" s="37">
        <v>164.75</v>
      </c>
      <c r="G160" s="38">
        <v>161.94999999999999</v>
      </c>
      <c r="H160" s="38">
        <v>159.35</v>
      </c>
      <c r="I160" s="38">
        <v>156.54999999999998</v>
      </c>
      <c r="J160" s="38">
        <v>167.35</v>
      </c>
      <c r="K160" s="38">
        <v>170.15</v>
      </c>
      <c r="L160" s="38">
        <v>172.75</v>
      </c>
      <c r="M160" s="28">
        <v>167.55</v>
      </c>
      <c r="N160" s="28">
        <v>162.15</v>
      </c>
      <c r="O160" s="39">
        <v>36859900</v>
      </c>
      <c r="P160" s="40">
        <v>-0.51990773242402966</v>
      </c>
    </row>
    <row r="161" spans="1:16" ht="12.75" customHeight="1">
      <c r="A161" s="28">
        <v>151</v>
      </c>
      <c r="B161" s="29" t="s">
        <v>40</v>
      </c>
      <c r="C161" s="30" t="s">
        <v>173</v>
      </c>
      <c r="D161" s="31">
        <v>44616</v>
      </c>
      <c r="E161" s="37">
        <v>40827.65</v>
      </c>
      <c r="F161" s="37">
        <v>40646.966666666667</v>
      </c>
      <c r="G161" s="38">
        <v>40149.683333333334</v>
      </c>
      <c r="H161" s="38">
        <v>39471.716666666667</v>
      </c>
      <c r="I161" s="38">
        <v>38974.433333333334</v>
      </c>
      <c r="J161" s="38">
        <v>41324.933333333334</v>
      </c>
      <c r="K161" s="38">
        <v>41822.216666666674</v>
      </c>
      <c r="L161" s="38">
        <v>42500.183333333334</v>
      </c>
      <c r="M161" s="28">
        <v>41144.25</v>
      </c>
      <c r="N161" s="28">
        <v>39969</v>
      </c>
      <c r="O161" s="39">
        <v>68130</v>
      </c>
      <c r="P161" s="40">
        <v>-8.7585375652872638E-2</v>
      </c>
    </row>
    <row r="162" spans="1:16" ht="12.75" customHeight="1">
      <c r="A162" s="28">
        <v>152</v>
      </c>
      <c r="B162" s="29" t="s">
        <v>47</v>
      </c>
      <c r="C162" s="30" t="s">
        <v>174</v>
      </c>
      <c r="D162" s="31">
        <v>44616</v>
      </c>
      <c r="E162" s="37">
        <v>2318.0500000000002</v>
      </c>
      <c r="F162" s="37">
        <v>2310.3833333333332</v>
      </c>
      <c r="G162" s="38">
        <v>2269.7666666666664</v>
      </c>
      <c r="H162" s="38">
        <v>2221.4833333333331</v>
      </c>
      <c r="I162" s="38">
        <v>2180.8666666666663</v>
      </c>
      <c r="J162" s="38">
        <v>2358.6666666666665</v>
      </c>
      <c r="K162" s="38">
        <v>2399.2833333333333</v>
      </c>
      <c r="L162" s="38">
        <v>2447.5666666666666</v>
      </c>
      <c r="M162" s="28">
        <v>2351</v>
      </c>
      <c r="N162" s="28">
        <v>2262.1</v>
      </c>
      <c r="O162" s="39">
        <v>3183675</v>
      </c>
      <c r="P162" s="40">
        <v>-1.0766470135862599E-2</v>
      </c>
    </row>
    <row r="163" spans="1:16" ht="12.75" customHeight="1">
      <c r="A163" s="28">
        <v>153</v>
      </c>
      <c r="B163" s="29" t="s">
        <v>87</v>
      </c>
      <c r="C163" s="30" t="s">
        <v>473</v>
      </c>
      <c r="D163" s="31">
        <v>44616</v>
      </c>
      <c r="E163" s="37">
        <v>4077.55</v>
      </c>
      <c r="F163" s="37">
        <v>4071.1166666666668</v>
      </c>
      <c r="G163" s="38">
        <v>3986.4333333333334</v>
      </c>
      <c r="H163" s="38">
        <v>3895.3166666666666</v>
      </c>
      <c r="I163" s="38">
        <v>3810.6333333333332</v>
      </c>
      <c r="J163" s="38">
        <v>4162.2333333333336</v>
      </c>
      <c r="K163" s="38">
        <v>4246.9166666666679</v>
      </c>
      <c r="L163" s="38">
        <v>4338.0333333333338</v>
      </c>
      <c r="M163" s="28">
        <v>4155.8</v>
      </c>
      <c r="N163" s="28">
        <v>3980</v>
      </c>
      <c r="O163" s="39">
        <v>441450</v>
      </c>
      <c r="P163" s="40">
        <v>-0.2802641232575202</v>
      </c>
    </row>
    <row r="164" spans="1:16" ht="12.75" customHeight="1">
      <c r="A164" s="28">
        <v>154</v>
      </c>
      <c r="B164" s="29" t="s">
        <v>79</v>
      </c>
      <c r="C164" s="30" t="s">
        <v>175</v>
      </c>
      <c r="D164" s="31">
        <v>44616</v>
      </c>
      <c r="E164" s="37">
        <v>212.25</v>
      </c>
      <c r="F164" s="37">
        <v>212.35</v>
      </c>
      <c r="G164" s="38">
        <v>210.39999999999998</v>
      </c>
      <c r="H164" s="38">
        <v>208.54999999999998</v>
      </c>
      <c r="I164" s="38">
        <v>206.59999999999997</v>
      </c>
      <c r="J164" s="38">
        <v>214.2</v>
      </c>
      <c r="K164" s="38">
        <v>216.14999999999998</v>
      </c>
      <c r="L164" s="38">
        <v>218</v>
      </c>
      <c r="M164" s="28">
        <v>214.3</v>
      </c>
      <c r="N164" s="28">
        <v>210.5</v>
      </c>
      <c r="O164" s="39">
        <v>17931000</v>
      </c>
      <c r="P164" s="40">
        <v>-7.1750271781332503E-2</v>
      </c>
    </row>
    <row r="165" spans="1:16" ht="12.75" customHeight="1">
      <c r="A165" s="28">
        <v>155</v>
      </c>
      <c r="B165" s="29" t="s">
        <v>63</v>
      </c>
      <c r="C165" s="30" t="s">
        <v>176</v>
      </c>
      <c r="D165" s="31">
        <v>44616</v>
      </c>
      <c r="E165" s="37">
        <v>119.2</v>
      </c>
      <c r="F165" s="37">
        <v>118.51666666666667</v>
      </c>
      <c r="G165" s="38">
        <v>117.43333333333334</v>
      </c>
      <c r="H165" s="38">
        <v>115.66666666666667</v>
      </c>
      <c r="I165" s="38">
        <v>114.58333333333334</v>
      </c>
      <c r="J165" s="38">
        <v>120.28333333333333</v>
      </c>
      <c r="K165" s="38">
        <v>121.36666666666667</v>
      </c>
      <c r="L165" s="38">
        <v>123.13333333333333</v>
      </c>
      <c r="M165" s="28">
        <v>119.6</v>
      </c>
      <c r="N165" s="28">
        <v>116.75</v>
      </c>
      <c r="O165" s="39">
        <v>37603000</v>
      </c>
      <c r="P165" s="40">
        <v>-0.12075964047550014</v>
      </c>
    </row>
    <row r="166" spans="1:16" ht="12.75" customHeight="1">
      <c r="A166" s="28">
        <v>156</v>
      </c>
      <c r="B166" s="29" t="s">
        <v>47</v>
      </c>
      <c r="C166" s="30" t="s">
        <v>177</v>
      </c>
      <c r="D166" s="31">
        <v>44616</v>
      </c>
      <c r="E166" s="37">
        <v>4444.7</v>
      </c>
      <c r="F166" s="37">
        <v>4481.9000000000005</v>
      </c>
      <c r="G166" s="38">
        <v>4383.8500000000013</v>
      </c>
      <c r="H166" s="38">
        <v>4323.0000000000009</v>
      </c>
      <c r="I166" s="38">
        <v>4224.9500000000016</v>
      </c>
      <c r="J166" s="38">
        <v>4542.7500000000009</v>
      </c>
      <c r="K166" s="38">
        <v>4640.8</v>
      </c>
      <c r="L166" s="38">
        <v>4701.6500000000005</v>
      </c>
      <c r="M166" s="28">
        <v>4579.95</v>
      </c>
      <c r="N166" s="28">
        <v>4421.05</v>
      </c>
      <c r="O166" s="39">
        <v>170750</v>
      </c>
      <c r="P166" s="40">
        <v>-0.13544303797468354</v>
      </c>
    </row>
    <row r="167" spans="1:16" ht="12.75" customHeight="1">
      <c r="A167" s="28">
        <v>157</v>
      </c>
      <c r="B167" s="29" t="s">
        <v>56</v>
      </c>
      <c r="C167" s="30" t="s">
        <v>178</v>
      </c>
      <c r="D167" s="31">
        <v>44616</v>
      </c>
      <c r="E167" s="37">
        <v>2469.4499999999998</v>
      </c>
      <c r="F167" s="37">
        <v>2502.9833333333336</v>
      </c>
      <c r="G167" s="38">
        <v>2419.8166666666671</v>
      </c>
      <c r="H167" s="38">
        <v>2370.1833333333334</v>
      </c>
      <c r="I167" s="38">
        <v>2287.0166666666669</v>
      </c>
      <c r="J167" s="38">
        <v>2552.6166666666672</v>
      </c>
      <c r="K167" s="38">
        <v>2635.7833333333333</v>
      </c>
      <c r="L167" s="38">
        <v>2685.4166666666674</v>
      </c>
      <c r="M167" s="28">
        <v>2586.15</v>
      </c>
      <c r="N167" s="28">
        <v>2453.35</v>
      </c>
      <c r="O167" s="39">
        <v>2700000</v>
      </c>
      <c r="P167" s="40">
        <v>-2.5006770786313984E-2</v>
      </c>
    </row>
    <row r="168" spans="1:16" ht="12.75" customHeight="1">
      <c r="A168" s="28">
        <v>158</v>
      </c>
      <c r="B168" s="29" t="s">
        <v>38</v>
      </c>
      <c r="C168" s="30" t="s">
        <v>179</v>
      </c>
      <c r="D168" s="31">
        <v>44616</v>
      </c>
      <c r="E168" s="37">
        <v>2378.8000000000002</v>
      </c>
      <c r="F168" s="37">
        <v>2374.8000000000002</v>
      </c>
      <c r="G168" s="38">
        <v>2344.0500000000002</v>
      </c>
      <c r="H168" s="38">
        <v>2309.3000000000002</v>
      </c>
      <c r="I168" s="38">
        <v>2278.5500000000002</v>
      </c>
      <c r="J168" s="38">
        <v>2409.5500000000002</v>
      </c>
      <c r="K168" s="38">
        <v>2440.3000000000002</v>
      </c>
      <c r="L168" s="38">
        <v>2475.0500000000002</v>
      </c>
      <c r="M168" s="28">
        <v>2405.5500000000002</v>
      </c>
      <c r="N168" s="28">
        <v>2340.0500000000002</v>
      </c>
      <c r="O168" s="39">
        <v>2030500</v>
      </c>
      <c r="P168" s="40">
        <v>-2.7771127603543212E-2</v>
      </c>
    </row>
    <row r="169" spans="1:16" ht="12.75" customHeight="1">
      <c r="A169" s="28">
        <v>159</v>
      </c>
      <c r="B169" s="29" t="s">
        <v>58</v>
      </c>
      <c r="C169" s="30" t="s">
        <v>180</v>
      </c>
      <c r="D169" s="31">
        <v>44616</v>
      </c>
      <c r="E169" s="37">
        <v>41.35</v>
      </c>
      <c r="F169" s="37">
        <v>40.683333333333337</v>
      </c>
      <c r="G169" s="38">
        <v>39.666666666666671</v>
      </c>
      <c r="H169" s="38">
        <v>37.983333333333334</v>
      </c>
      <c r="I169" s="38">
        <v>36.966666666666669</v>
      </c>
      <c r="J169" s="38">
        <v>42.366666666666674</v>
      </c>
      <c r="K169" s="38">
        <v>43.38333333333334</v>
      </c>
      <c r="L169" s="38">
        <v>45.066666666666677</v>
      </c>
      <c r="M169" s="28">
        <v>41.7</v>
      </c>
      <c r="N169" s="28">
        <v>39</v>
      </c>
      <c r="O169" s="39">
        <v>262608000</v>
      </c>
      <c r="P169" s="40">
        <v>-5.5910267471958583E-2</v>
      </c>
    </row>
    <row r="170" spans="1:16" ht="12.75" customHeight="1">
      <c r="A170" s="28">
        <v>160</v>
      </c>
      <c r="B170" s="29" t="s">
        <v>44</v>
      </c>
      <c r="C170" s="30" t="s">
        <v>272</v>
      </c>
      <c r="D170" s="31">
        <v>44616</v>
      </c>
      <c r="E170" s="37">
        <v>2445.35</v>
      </c>
      <c r="F170" s="37">
        <v>2422.4833333333331</v>
      </c>
      <c r="G170" s="38">
        <v>2380.3666666666663</v>
      </c>
      <c r="H170" s="38">
        <v>2315.3833333333332</v>
      </c>
      <c r="I170" s="38">
        <v>2273.2666666666664</v>
      </c>
      <c r="J170" s="38">
        <v>2487.4666666666662</v>
      </c>
      <c r="K170" s="38">
        <v>2529.583333333333</v>
      </c>
      <c r="L170" s="38">
        <v>2594.5666666666662</v>
      </c>
      <c r="M170" s="28">
        <v>2464.6</v>
      </c>
      <c r="N170" s="28">
        <v>2357.5</v>
      </c>
      <c r="O170" s="39">
        <v>687900</v>
      </c>
      <c r="P170" s="40">
        <v>-0.12780524914416128</v>
      </c>
    </row>
    <row r="171" spans="1:16" ht="12.75" customHeight="1">
      <c r="A171" s="28">
        <v>161</v>
      </c>
      <c r="B171" s="29" t="s">
        <v>170</v>
      </c>
      <c r="C171" s="30" t="s">
        <v>181</v>
      </c>
      <c r="D171" s="31">
        <v>44616</v>
      </c>
      <c r="E171" s="37">
        <v>213.3</v>
      </c>
      <c r="F171" s="37">
        <v>213.26666666666665</v>
      </c>
      <c r="G171" s="38">
        <v>210.98333333333329</v>
      </c>
      <c r="H171" s="38">
        <v>208.66666666666663</v>
      </c>
      <c r="I171" s="38">
        <v>206.38333333333327</v>
      </c>
      <c r="J171" s="38">
        <v>215.58333333333331</v>
      </c>
      <c r="K171" s="38">
        <v>217.86666666666667</v>
      </c>
      <c r="L171" s="38">
        <v>220.18333333333334</v>
      </c>
      <c r="M171" s="28">
        <v>215.55</v>
      </c>
      <c r="N171" s="28">
        <v>210.95</v>
      </c>
      <c r="O171" s="39">
        <v>24046497</v>
      </c>
      <c r="P171" s="40">
        <v>-0.2479986657771848</v>
      </c>
    </row>
    <row r="172" spans="1:16" ht="12.75" customHeight="1">
      <c r="A172" s="28">
        <v>162</v>
      </c>
      <c r="B172" s="29" t="s">
        <v>182</v>
      </c>
      <c r="C172" s="30" t="s">
        <v>183</v>
      </c>
      <c r="D172" s="31">
        <v>44616</v>
      </c>
      <c r="E172" s="37">
        <v>1544.7</v>
      </c>
      <c r="F172" s="37">
        <v>1556.05</v>
      </c>
      <c r="G172" s="38">
        <v>1520.1</v>
      </c>
      <c r="H172" s="38">
        <v>1495.5</v>
      </c>
      <c r="I172" s="38">
        <v>1459.55</v>
      </c>
      <c r="J172" s="38">
        <v>1580.6499999999999</v>
      </c>
      <c r="K172" s="38">
        <v>1616.6000000000001</v>
      </c>
      <c r="L172" s="38">
        <v>1641.1999999999998</v>
      </c>
      <c r="M172" s="28">
        <v>1592</v>
      </c>
      <c r="N172" s="28">
        <v>1531.45</v>
      </c>
      <c r="O172" s="39">
        <v>2225069</v>
      </c>
      <c r="P172" s="40">
        <v>-0.22332717715584599</v>
      </c>
    </row>
    <row r="173" spans="1:16" ht="12.75" customHeight="1">
      <c r="A173" s="28">
        <v>163</v>
      </c>
      <c r="B173" s="29" t="s">
        <v>44</v>
      </c>
      <c r="C173" s="30" t="s">
        <v>485</v>
      </c>
      <c r="D173" s="31">
        <v>44616</v>
      </c>
      <c r="E173" s="37">
        <v>215.85</v>
      </c>
      <c r="F173" s="37">
        <v>214.58333333333334</v>
      </c>
      <c r="G173" s="38">
        <v>212.06666666666669</v>
      </c>
      <c r="H173" s="38">
        <v>208.28333333333336</v>
      </c>
      <c r="I173" s="38">
        <v>205.76666666666671</v>
      </c>
      <c r="J173" s="38">
        <v>218.36666666666667</v>
      </c>
      <c r="K173" s="38">
        <v>220.88333333333333</v>
      </c>
      <c r="L173" s="38">
        <v>224.66666666666666</v>
      </c>
      <c r="M173" s="28">
        <v>217.1</v>
      </c>
      <c r="N173" s="28">
        <v>210.8</v>
      </c>
      <c r="O173" s="39">
        <v>5965000</v>
      </c>
      <c r="P173" s="40">
        <v>-6.6144814090019571E-2</v>
      </c>
    </row>
    <row r="174" spans="1:16" ht="12.75" customHeight="1">
      <c r="A174" s="28">
        <v>164</v>
      </c>
      <c r="B174" s="29" t="s">
        <v>42</v>
      </c>
      <c r="C174" s="30" t="s">
        <v>184</v>
      </c>
      <c r="D174" s="31">
        <v>44616</v>
      </c>
      <c r="E174" s="37">
        <v>844.55</v>
      </c>
      <c r="F174" s="37">
        <v>836.5333333333333</v>
      </c>
      <c r="G174" s="38">
        <v>824.61666666666656</v>
      </c>
      <c r="H174" s="38">
        <v>804.68333333333328</v>
      </c>
      <c r="I174" s="38">
        <v>792.76666666666654</v>
      </c>
      <c r="J174" s="38">
        <v>856.46666666666658</v>
      </c>
      <c r="K174" s="38">
        <v>868.38333333333333</v>
      </c>
      <c r="L174" s="38">
        <v>888.31666666666661</v>
      </c>
      <c r="M174" s="28">
        <v>848.45</v>
      </c>
      <c r="N174" s="28">
        <v>816.6</v>
      </c>
      <c r="O174" s="39">
        <v>1996650</v>
      </c>
      <c r="P174" s="40">
        <v>-9.8964326812428074E-2</v>
      </c>
    </row>
    <row r="175" spans="1:16" ht="12.75" customHeight="1">
      <c r="A175" s="28">
        <v>165</v>
      </c>
      <c r="B175" s="29" t="s">
        <v>58</v>
      </c>
      <c r="C175" s="30" t="s">
        <v>185</v>
      </c>
      <c r="D175" s="31">
        <v>44616</v>
      </c>
      <c r="E175" s="37">
        <v>153.80000000000001</v>
      </c>
      <c r="F175" s="37">
        <v>150.06666666666666</v>
      </c>
      <c r="G175" s="38">
        <v>145.43333333333334</v>
      </c>
      <c r="H175" s="38">
        <v>137.06666666666666</v>
      </c>
      <c r="I175" s="38">
        <v>132.43333333333334</v>
      </c>
      <c r="J175" s="38">
        <v>158.43333333333334</v>
      </c>
      <c r="K175" s="38">
        <v>163.06666666666666</v>
      </c>
      <c r="L175" s="38">
        <v>171.43333333333334</v>
      </c>
      <c r="M175" s="28">
        <v>154.69999999999999</v>
      </c>
      <c r="N175" s="28">
        <v>141.69999999999999</v>
      </c>
      <c r="O175" s="39">
        <v>31786900</v>
      </c>
      <c r="P175" s="40">
        <v>-3.9435632284637631E-2</v>
      </c>
    </row>
    <row r="176" spans="1:16" ht="12.75" customHeight="1">
      <c r="A176" s="28">
        <v>166</v>
      </c>
      <c r="B176" s="29" t="s">
        <v>170</v>
      </c>
      <c r="C176" s="30" t="s">
        <v>186</v>
      </c>
      <c r="D176" s="31">
        <v>44616</v>
      </c>
      <c r="E176" s="37">
        <v>134.25</v>
      </c>
      <c r="F176" s="37">
        <v>133.11666666666667</v>
      </c>
      <c r="G176" s="38">
        <v>131.68333333333334</v>
      </c>
      <c r="H176" s="38">
        <v>129.11666666666667</v>
      </c>
      <c r="I176" s="38">
        <v>127.68333333333334</v>
      </c>
      <c r="J176" s="38">
        <v>135.68333333333334</v>
      </c>
      <c r="K176" s="38">
        <v>137.11666666666667</v>
      </c>
      <c r="L176" s="38">
        <v>139.68333333333334</v>
      </c>
      <c r="M176" s="28">
        <v>134.55000000000001</v>
      </c>
      <c r="N176" s="28">
        <v>130.55000000000001</v>
      </c>
      <c r="O176" s="39">
        <v>31584000</v>
      </c>
      <c r="P176" s="40">
        <v>-0.34706028280823614</v>
      </c>
    </row>
    <row r="177" spans="1:16" ht="12.75" customHeight="1">
      <c r="A177" s="28">
        <v>167</v>
      </c>
      <c r="B177" s="267" t="s">
        <v>79</v>
      </c>
      <c r="C177" s="30" t="s">
        <v>187</v>
      </c>
      <c r="D177" s="31">
        <v>44616</v>
      </c>
      <c r="E177" s="37">
        <v>2347.35</v>
      </c>
      <c r="F177" s="37">
        <v>2341.85</v>
      </c>
      <c r="G177" s="38">
        <v>2320.75</v>
      </c>
      <c r="H177" s="38">
        <v>2294.15</v>
      </c>
      <c r="I177" s="38">
        <v>2273.0500000000002</v>
      </c>
      <c r="J177" s="38">
        <v>2368.4499999999998</v>
      </c>
      <c r="K177" s="38">
        <v>2389.5499999999993</v>
      </c>
      <c r="L177" s="38">
        <v>2416.1499999999996</v>
      </c>
      <c r="M177" s="28">
        <v>2362.9499999999998</v>
      </c>
      <c r="N177" s="28">
        <v>2315.25</v>
      </c>
      <c r="O177" s="39">
        <v>34690750</v>
      </c>
      <c r="P177" s="40">
        <v>-3.6274360007222922E-2</v>
      </c>
    </row>
    <row r="178" spans="1:16" ht="12.75" customHeight="1">
      <c r="A178" s="28">
        <v>168</v>
      </c>
      <c r="B178" s="29" t="s">
        <v>120</v>
      </c>
      <c r="C178" s="30" t="s">
        <v>188</v>
      </c>
      <c r="D178" s="31">
        <v>44616</v>
      </c>
      <c r="E178" s="37">
        <v>96.05</v>
      </c>
      <c r="F178" s="37">
        <v>95.5</v>
      </c>
      <c r="G178" s="38">
        <v>94.15</v>
      </c>
      <c r="H178" s="38">
        <v>92.25</v>
      </c>
      <c r="I178" s="38">
        <v>90.9</v>
      </c>
      <c r="J178" s="38">
        <v>97.4</v>
      </c>
      <c r="K178" s="38">
        <v>98.75</v>
      </c>
      <c r="L178" s="38">
        <v>100.65</v>
      </c>
      <c r="M178" s="28">
        <v>96.85</v>
      </c>
      <c r="N178" s="28">
        <v>93.6</v>
      </c>
      <c r="O178" s="39">
        <v>165257250</v>
      </c>
      <c r="P178" s="40">
        <v>-0.10725924405327038</v>
      </c>
    </row>
    <row r="179" spans="1:16" ht="12.75" customHeight="1">
      <c r="A179" s="28">
        <v>169</v>
      </c>
      <c r="B179" s="29" t="s">
        <v>58</v>
      </c>
      <c r="C179" s="30" t="s">
        <v>275</v>
      </c>
      <c r="D179" s="31">
        <v>44616</v>
      </c>
      <c r="E179" s="37">
        <v>846.45</v>
      </c>
      <c r="F179" s="37">
        <v>841.76666666666677</v>
      </c>
      <c r="G179" s="38">
        <v>832.78333333333353</v>
      </c>
      <c r="H179" s="38">
        <v>819.11666666666679</v>
      </c>
      <c r="I179" s="38">
        <v>810.13333333333355</v>
      </c>
      <c r="J179" s="38">
        <v>855.43333333333351</v>
      </c>
      <c r="K179" s="38">
        <v>864.41666666666686</v>
      </c>
      <c r="L179" s="38">
        <v>878.08333333333348</v>
      </c>
      <c r="M179" s="28">
        <v>850.75</v>
      </c>
      <c r="N179" s="28">
        <v>828.1</v>
      </c>
      <c r="O179" s="39">
        <v>5148000</v>
      </c>
      <c r="P179" s="40">
        <v>-7.1847110790588656E-2</v>
      </c>
    </row>
    <row r="180" spans="1:16" ht="12.75" customHeight="1">
      <c r="A180" s="28">
        <v>170</v>
      </c>
      <c r="B180" s="29" t="s">
        <v>63</v>
      </c>
      <c r="C180" s="30" t="s">
        <v>189</v>
      </c>
      <c r="D180" s="31">
        <v>44616</v>
      </c>
      <c r="E180" s="37">
        <v>1214.25</v>
      </c>
      <c r="F180" s="37">
        <v>1213.2166666666667</v>
      </c>
      <c r="G180" s="38">
        <v>1203.6833333333334</v>
      </c>
      <c r="H180" s="38">
        <v>1193.1166666666668</v>
      </c>
      <c r="I180" s="38">
        <v>1183.5833333333335</v>
      </c>
      <c r="J180" s="38">
        <v>1223.7833333333333</v>
      </c>
      <c r="K180" s="38">
        <v>1233.3166666666666</v>
      </c>
      <c r="L180" s="38">
        <v>1243.8833333333332</v>
      </c>
      <c r="M180" s="28">
        <v>1222.75</v>
      </c>
      <c r="N180" s="28">
        <v>1202.6500000000001</v>
      </c>
      <c r="O180" s="39">
        <v>5957250</v>
      </c>
      <c r="P180" s="40">
        <v>-0.11300949190396427</v>
      </c>
    </row>
    <row r="181" spans="1:16" ht="12.75" customHeight="1">
      <c r="A181" s="28">
        <v>171</v>
      </c>
      <c r="B181" s="29" t="s">
        <v>58</v>
      </c>
      <c r="C181" s="30" t="s">
        <v>190</v>
      </c>
      <c r="D181" s="31">
        <v>44616</v>
      </c>
      <c r="E181" s="37">
        <v>530.4</v>
      </c>
      <c r="F181" s="37">
        <v>523.48333333333323</v>
      </c>
      <c r="G181" s="38">
        <v>514.06666666666649</v>
      </c>
      <c r="H181" s="38">
        <v>497.73333333333323</v>
      </c>
      <c r="I181" s="38">
        <v>488.31666666666649</v>
      </c>
      <c r="J181" s="38">
        <v>539.81666666666649</v>
      </c>
      <c r="K181" s="38">
        <v>549.23333333333323</v>
      </c>
      <c r="L181" s="38">
        <v>565.56666666666649</v>
      </c>
      <c r="M181" s="28">
        <v>532.9</v>
      </c>
      <c r="N181" s="28">
        <v>507.15</v>
      </c>
      <c r="O181" s="39">
        <v>87114000</v>
      </c>
      <c r="P181" s="40">
        <v>-2.6485181708461848E-2</v>
      </c>
    </row>
    <row r="182" spans="1:16" ht="12.75" customHeight="1">
      <c r="A182" s="28">
        <v>172</v>
      </c>
      <c r="B182" s="29" t="s">
        <v>42</v>
      </c>
      <c r="C182" s="30" t="s">
        <v>191</v>
      </c>
      <c r="D182" s="31">
        <v>44616</v>
      </c>
      <c r="E182" s="37">
        <v>23964.75</v>
      </c>
      <c r="F182" s="37">
        <v>23912.799999999999</v>
      </c>
      <c r="G182" s="38">
        <v>23590.3</v>
      </c>
      <c r="H182" s="38">
        <v>23215.85</v>
      </c>
      <c r="I182" s="38">
        <v>22893.35</v>
      </c>
      <c r="J182" s="38">
        <v>24287.25</v>
      </c>
      <c r="K182" s="38">
        <v>24609.75</v>
      </c>
      <c r="L182" s="38">
        <v>24984.2</v>
      </c>
      <c r="M182" s="28">
        <v>24235.3</v>
      </c>
      <c r="N182" s="28">
        <v>23538.35</v>
      </c>
      <c r="O182" s="39">
        <v>161575</v>
      </c>
      <c r="P182" s="40">
        <v>-0.14578376949510971</v>
      </c>
    </row>
    <row r="183" spans="1:16" ht="12.75" customHeight="1">
      <c r="A183" s="28">
        <v>173</v>
      </c>
      <c r="B183" s="29" t="s">
        <v>70</v>
      </c>
      <c r="C183" s="30" t="s">
        <v>192</v>
      </c>
      <c r="D183" s="31">
        <v>44616</v>
      </c>
      <c r="E183" s="37">
        <v>2281.8000000000002</v>
      </c>
      <c r="F183" s="37">
        <v>2269.0166666666669</v>
      </c>
      <c r="G183" s="38">
        <v>2244.0333333333338</v>
      </c>
      <c r="H183" s="38">
        <v>2206.2666666666669</v>
      </c>
      <c r="I183" s="38">
        <v>2181.2833333333338</v>
      </c>
      <c r="J183" s="38">
        <v>2306.7833333333338</v>
      </c>
      <c r="K183" s="38">
        <v>2331.7666666666664</v>
      </c>
      <c r="L183" s="38">
        <v>2369.5333333333338</v>
      </c>
      <c r="M183" s="28">
        <v>2294</v>
      </c>
      <c r="N183" s="28">
        <v>2231.25</v>
      </c>
      <c r="O183" s="39">
        <v>1450075</v>
      </c>
      <c r="P183" s="40">
        <v>-4.4746376811594206E-2</v>
      </c>
    </row>
    <row r="184" spans="1:16" ht="12.75" customHeight="1">
      <c r="A184" s="28">
        <v>174</v>
      </c>
      <c r="B184" s="29" t="s">
        <v>40</v>
      </c>
      <c r="C184" s="30" t="s">
        <v>193</v>
      </c>
      <c r="D184" s="31">
        <v>44616</v>
      </c>
      <c r="E184" s="37">
        <v>2354.65</v>
      </c>
      <c r="F184" s="37">
        <v>2351.4</v>
      </c>
      <c r="G184" s="38">
        <v>2274.25</v>
      </c>
      <c r="H184" s="38">
        <v>2193.85</v>
      </c>
      <c r="I184" s="38">
        <v>2116.6999999999998</v>
      </c>
      <c r="J184" s="38">
        <v>2431.8000000000002</v>
      </c>
      <c r="K184" s="38">
        <v>2508.9500000000007</v>
      </c>
      <c r="L184" s="38">
        <v>2589.3500000000004</v>
      </c>
      <c r="M184" s="28">
        <v>2428.5500000000002</v>
      </c>
      <c r="N184" s="28">
        <v>2271</v>
      </c>
      <c r="O184" s="39">
        <v>3343125</v>
      </c>
      <c r="P184" s="40">
        <v>-0.10760760760760761</v>
      </c>
    </row>
    <row r="185" spans="1:16" ht="12.75" customHeight="1">
      <c r="A185" s="28">
        <v>175</v>
      </c>
      <c r="B185" s="29" t="s">
        <v>63</v>
      </c>
      <c r="C185" s="30" t="s">
        <v>194</v>
      </c>
      <c r="D185" s="31">
        <v>44616</v>
      </c>
      <c r="E185" s="37">
        <v>1243.75</v>
      </c>
      <c r="F185" s="37">
        <v>1222.1000000000001</v>
      </c>
      <c r="G185" s="38">
        <v>1190.5500000000002</v>
      </c>
      <c r="H185" s="38">
        <v>1137.3500000000001</v>
      </c>
      <c r="I185" s="38">
        <v>1105.8000000000002</v>
      </c>
      <c r="J185" s="38">
        <v>1275.3000000000002</v>
      </c>
      <c r="K185" s="38">
        <v>1306.8499999999999</v>
      </c>
      <c r="L185" s="38">
        <v>1360.0500000000002</v>
      </c>
      <c r="M185" s="28">
        <v>1253.6500000000001</v>
      </c>
      <c r="N185" s="28">
        <v>1168.9000000000001</v>
      </c>
      <c r="O185" s="39">
        <v>3112800</v>
      </c>
      <c r="P185" s="40">
        <v>-0.11235314246606593</v>
      </c>
    </row>
    <row r="186" spans="1:16" ht="12.75" customHeight="1">
      <c r="A186" s="28">
        <v>176</v>
      </c>
      <c r="B186" s="29" t="s">
        <v>47</v>
      </c>
      <c r="C186" s="30" t="s">
        <v>514</v>
      </c>
      <c r="D186" s="31">
        <v>44616</v>
      </c>
      <c r="E186" s="37">
        <v>374.9</v>
      </c>
      <c r="F186" s="37">
        <v>378.41666666666669</v>
      </c>
      <c r="G186" s="38">
        <v>368.33333333333337</v>
      </c>
      <c r="H186" s="38">
        <v>361.76666666666671</v>
      </c>
      <c r="I186" s="38">
        <v>351.68333333333339</v>
      </c>
      <c r="J186" s="38">
        <v>384.98333333333335</v>
      </c>
      <c r="K186" s="38">
        <v>395.06666666666672</v>
      </c>
      <c r="L186" s="38">
        <v>401.63333333333333</v>
      </c>
      <c r="M186" s="28">
        <v>388.5</v>
      </c>
      <c r="N186" s="28">
        <v>371.85</v>
      </c>
      <c r="O186" s="39">
        <v>4450500</v>
      </c>
      <c r="P186" s="40">
        <v>-6.1847846708404479E-2</v>
      </c>
    </row>
    <row r="187" spans="1:16" ht="12.75" customHeight="1">
      <c r="A187" s="28">
        <v>177</v>
      </c>
      <c r="B187" s="29" t="s">
        <v>47</v>
      </c>
      <c r="C187" s="30" t="s">
        <v>195</v>
      </c>
      <c r="D187" s="31">
        <v>44616</v>
      </c>
      <c r="E187" s="37">
        <v>808.75</v>
      </c>
      <c r="F187" s="37">
        <v>804.36666666666667</v>
      </c>
      <c r="G187" s="38">
        <v>794.98333333333335</v>
      </c>
      <c r="H187" s="38">
        <v>781.2166666666667</v>
      </c>
      <c r="I187" s="38">
        <v>771.83333333333337</v>
      </c>
      <c r="J187" s="38">
        <v>818.13333333333333</v>
      </c>
      <c r="K187" s="38">
        <v>827.51666666666677</v>
      </c>
      <c r="L187" s="38">
        <v>841.2833333333333</v>
      </c>
      <c r="M187" s="28">
        <v>813.75</v>
      </c>
      <c r="N187" s="28">
        <v>790.6</v>
      </c>
      <c r="O187" s="39">
        <v>24028200</v>
      </c>
      <c r="P187" s="40">
        <v>-8.932693072984374E-2</v>
      </c>
    </row>
    <row r="188" spans="1:16" ht="12.75" customHeight="1">
      <c r="A188" s="28">
        <v>178</v>
      </c>
      <c r="B188" s="29" t="s">
        <v>182</v>
      </c>
      <c r="C188" s="30" t="s">
        <v>196</v>
      </c>
      <c r="D188" s="31">
        <v>44616</v>
      </c>
      <c r="E188" s="37">
        <v>474.75</v>
      </c>
      <c r="F188" s="37">
        <v>473.08333333333331</v>
      </c>
      <c r="G188" s="38">
        <v>465.66666666666663</v>
      </c>
      <c r="H188" s="38">
        <v>456.58333333333331</v>
      </c>
      <c r="I188" s="38">
        <v>449.16666666666663</v>
      </c>
      <c r="J188" s="38">
        <v>482.16666666666663</v>
      </c>
      <c r="K188" s="38">
        <v>489.58333333333326</v>
      </c>
      <c r="L188" s="38">
        <v>498.66666666666663</v>
      </c>
      <c r="M188" s="28">
        <v>480.5</v>
      </c>
      <c r="N188" s="28">
        <v>464</v>
      </c>
      <c r="O188" s="39">
        <v>11697000</v>
      </c>
      <c r="P188" s="40">
        <v>-5.5932203389830508E-2</v>
      </c>
    </row>
    <row r="189" spans="1:16" ht="12.75" customHeight="1">
      <c r="A189" s="28">
        <v>179</v>
      </c>
      <c r="B189" s="29" t="s">
        <v>47</v>
      </c>
      <c r="C189" s="30" t="s">
        <v>277</v>
      </c>
      <c r="D189" s="31">
        <v>44616</v>
      </c>
      <c r="E189" s="37">
        <v>556.6</v>
      </c>
      <c r="F189" s="37">
        <v>559.11666666666667</v>
      </c>
      <c r="G189" s="38">
        <v>550.73333333333335</v>
      </c>
      <c r="H189" s="38">
        <v>544.86666666666667</v>
      </c>
      <c r="I189" s="38">
        <v>536.48333333333335</v>
      </c>
      <c r="J189" s="38">
        <v>564.98333333333335</v>
      </c>
      <c r="K189" s="38">
        <v>573.36666666666679</v>
      </c>
      <c r="L189" s="38">
        <v>579.23333333333335</v>
      </c>
      <c r="M189" s="28">
        <v>567.5</v>
      </c>
      <c r="N189" s="28">
        <v>553.25</v>
      </c>
      <c r="O189" s="39">
        <v>1090550</v>
      </c>
      <c r="P189" s="40">
        <v>-0.24440518256772673</v>
      </c>
    </row>
    <row r="190" spans="1:16" ht="12.75" customHeight="1">
      <c r="A190" s="28">
        <v>180</v>
      </c>
      <c r="B190" s="29" t="s">
        <v>38</v>
      </c>
      <c r="C190" s="30" t="s">
        <v>197</v>
      </c>
      <c r="D190" s="31">
        <v>44616</v>
      </c>
      <c r="E190" s="37">
        <v>911.4</v>
      </c>
      <c r="F190" s="37">
        <v>906.7833333333333</v>
      </c>
      <c r="G190" s="38">
        <v>897.36666666666656</v>
      </c>
      <c r="H190" s="38">
        <v>883.33333333333326</v>
      </c>
      <c r="I190" s="38">
        <v>873.91666666666652</v>
      </c>
      <c r="J190" s="38">
        <v>920.81666666666661</v>
      </c>
      <c r="K190" s="38">
        <v>930.23333333333335</v>
      </c>
      <c r="L190" s="38">
        <v>944.26666666666665</v>
      </c>
      <c r="M190" s="28">
        <v>916.2</v>
      </c>
      <c r="N190" s="28">
        <v>892.75</v>
      </c>
      <c r="O190" s="39">
        <v>6195000</v>
      </c>
      <c r="P190" s="40">
        <v>-7.7163712200208553E-2</v>
      </c>
    </row>
    <row r="191" spans="1:16" ht="12.75" customHeight="1">
      <c r="A191" s="28">
        <v>181</v>
      </c>
      <c r="B191" s="29" t="s">
        <v>74</v>
      </c>
      <c r="C191" s="30" t="s">
        <v>534</v>
      </c>
      <c r="D191" s="31">
        <v>44616</v>
      </c>
      <c r="E191" s="37">
        <v>1280.5999999999999</v>
      </c>
      <c r="F191" s="37">
        <v>1276.3</v>
      </c>
      <c r="G191" s="38">
        <v>1256.3</v>
      </c>
      <c r="H191" s="38">
        <v>1232</v>
      </c>
      <c r="I191" s="38">
        <v>1212</v>
      </c>
      <c r="J191" s="38">
        <v>1300.5999999999999</v>
      </c>
      <c r="K191" s="38">
        <v>1320.6</v>
      </c>
      <c r="L191" s="38">
        <v>1344.8999999999999</v>
      </c>
      <c r="M191" s="28">
        <v>1296.3</v>
      </c>
      <c r="N191" s="28">
        <v>1252</v>
      </c>
      <c r="O191" s="39">
        <v>3289200</v>
      </c>
      <c r="P191" s="40">
        <v>-7.9686625629546731E-2</v>
      </c>
    </row>
    <row r="192" spans="1:16" ht="12.75" customHeight="1">
      <c r="A192" s="28">
        <v>182</v>
      </c>
      <c r="B192" s="29" t="s">
        <v>56</v>
      </c>
      <c r="C192" s="30" t="s">
        <v>198</v>
      </c>
      <c r="D192" s="31">
        <v>44616</v>
      </c>
      <c r="E192" s="37">
        <v>706.85</v>
      </c>
      <c r="F192" s="37">
        <v>699.63333333333333</v>
      </c>
      <c r="G192" s="38">
        <v>687.56666666666661</v>
      </c>
      <c r="H192" s="38">
        <v>668.2833333333333</v>
      </c>
      <c r="I192" s="38">
        <v>656.21666666666658</v>
      </c>
      <c r="J192" s="38">
        <v>718.91666666666663</v>
      </c>
      <c r="K192" s="38">
        <v>730.98333333333346</v>
      </c>
      <c r="L192" s="38">
        <v>750.26666666666665</v>
      </c>
      <c r="M192" s="28">
        <v>711.7</v>
      </c>
      <c r="N192" s="28">
        <v>680.35</v>
      </c>
      <c r="O192" s="39">
        <v>11155050</v>
      </c>
      <c r="P192" s="40">
        <v>-3.5203456127036022E-2</v>
      </c>
    </row>
    <row r="193" spans="1:16" ht="12.75" customHeight="1">
      <c r="A193" s="28">
        <v>183</v>
      </c>
      <c r="B193" s="29" t="s">
        <v>49</v>
      </c>
      <c r="C193" s="30" t="s">
        <v>199</v>
      </c>
      <c r="D193" s="31">
        <v>44616</v>
      </c>
      <c r="E193" s="37">
        <v>496.9</v>
      </c>
      <c r="F193" s="37">
        <v>492.9666666666667</v>
      </c>
      <c r="G193" s="38">
        <v>481.13333333333338</v>
      </c>
      <c r="H193" s="38">
        <v>465.36666666666667</v>
      </c>
      <c r="I193" s="38">
        <v>453.53333333333336</v>
      </c>
      <c r="J193" s="38">
        <v>508.73333333333341</v>
      </c>
      <c r="K193" s="38">
        <v>520.56666666666661</v>
      </c>
      <c r="L193" s="38">
        <v>536.33333333333348</v>
      </c>
      <c r="M193" s="28">
        <v>504.8</v>
      </c>
      <c r="N193" s="28">
        <v>477.2</v>
      </c>
      <c r="O193" s="39">
        <v>72472650</v>
      </c>
      <c r="P193" s="40">
        <v>-7.1731035993283204E-2</v>
      </c>
    </row>
    <row r="194" spans="1:16" ht="12.75" customHeight="1">
      <c r="A194" s="28">
        <v>184</v>
      </c>
      <c r="B194" s="29" t="s">
        <v>170</v>
      </c>
      <c r="C194" s="30" t="s">
        <v>200</v>
      </c>
      <c r="D194" s="31">
        <v>44616</v>
      </c>
      <c r="E194" s="37">
        <v>242.4</v>
      </c>
      <c r="F194" s="37">
        <v>239.83333333333334</v>
      </c>
      <c r="G194" s="38">
        <v>236.16666666666669</v>
      </c>
      <c r="H194" s="38">
        <v>229.93333333333334</v>
      </c>
      <c r="I194" s="38">
        <v>226.26666666666668</v>
      </c>
      <c r="J194" s="38">
        <v>246.06666666666669</v>
      </c>
      <c r="K194" s="38">
        <v>249.73333333333338</v>
      </c>
      <c r="L194" s="38">
        <v>255.9666666666667</v>
      </c>
      <c r="M194" s="28">
        <v>243.5</v>
      </c>
      <c r="N194" s="28">
        <v>233.6</v>
      </c>
      <c r="O194" s="39">
        <v>115917750</v>
      </c>
      <c r="P194" s="40">
        <v>-1.9179356038591189E-3</v>
      </c>
    </row>
    <row r="195" spans="1:16" ht="12.75" customHeight="1">
      <c r="A195" s="28">
        <v>185</v>
      </c>
      <c r="B195" s="29" t="s">
        <v>120</v>
      </c>
      <c r="C195" s="30" t="s">
        <v>201</v>
      </c>
      <c r="D195" s="31">
        <v>44616</v>
      </c>
      <c r="E195" s="37">
        <v>1093.7</v>
      </c>
      <c r="F195" s="37">
        <v>1088.5833333333333</v>
      </c>
      <c r="G195" s="38">
        <v>1068.1166666666666</v>
      </c>
      <c r="H195" s="38">
        <v>1042.5333333333333</v>
      </c>
      <c r="I195" s="38">
        <v>1022.0666666666666</v>
      </c>
      <c r="J195" s="38">
        <v>1114.1666666666665</v>
      </c>
      <c r="K195" s="38">
        <v>1134.6333333333332</v>
      </c>
      <c r="L195" s="38">
        <v>1160.2166666666665</v>
      </c>
      <c r="M195" s="28">
        <v>1109.05</v>
      </c>
      <c r="N195" s="28">
        <v>1063</v>
      </c>
      <c r="O195" s="39">
        <v>42956875</v>
      </c>
      <c r="P195" s="40">
        <v>1.1886484077064038E-3</v>
      </c>
    </row>
    <row r="196" spans="1:16" ht="12.75" customHeight="1">
      <c r="A196" s="28">
        <v>186</v>
      </c>
      <c r="B196" s="29" t="s">
        <v>87</v>
      </c>
      <c r="C196" s="30" t="s">
        <v>202</v>
      </c>
      <c r="D196" s="31">
        <v>44616</v>
      </c>
      <c r="E196" s="37">
        <v>3667.8</v>
      </c>
      <c r="F196" s="37">
        <v>3688.4500000000003</v>
      </c>
      <c r="G196" s="38">
        <v>3620.9000000000005</v>
      </c>
      <c r="H196" s="38">
        <v>3574.0000000000005</v>
      </c>
      <c r="I196" s="38">
        <v>3506.4500000000007</v>
      </c>
      <c r="J196" s="38">
        <v>3735.3500000000004</v>
      </c>
      <c r="K196" s="38">
        <v>3802.9000000000005</v>
      </c>
      <c r="L196" s="38">
        <v>3849.8</v>
      </c>
      <c r="M196" s="28">
        <v>3756</v>
      </c>
      <c r="N196" s="28">
        <v>3641.55</v>
      </c>
      <c r="O196" s="39">
        <v>13053600</v>
      </c>
      <c r="P196" s="40">
        <v>3.0150218402642138E-2</v>
      </c>
    </row>
    <row r="197" spans="1:16" ht="12.75" customHeight="1">
      <c r="A197" s="28">
        <v>187</v>
      </c>
      <c r="B197" s="29" t="s">
        <v>87</v>
      </c>
      <c r="C197" s="30" t="s">
        <v>203</v>
      </c>
      <c r="D197" s="31">
        <v>44616</v>
      </c>
      <c r="E197" s="37">
        <v>1452.6</v>
      </c>
      <c r="F197" s="37">
        <v>1456.8666666666668</v>
      </c>
      <c r="G197" s="38">
        <v>1429.7333333333336</v>
      </c>
      <c r="H197" s="38">
        <v>1406.8666666666668</v>
      </c>
      <c r="I197" s="38">
        <v>1379.7333333333336</v>
      </c>
      <c r="J197" s="38">
        <v>1479.7333333333336</v>
      </c>
      <c r="K197" s="38">
        <v>1506.8666666666668</v>
      </c>
      <c r="L197" s="38">
        <v>1529.7333333333336</v>
      </c>
      <c r="M197" s="28">
        <v>1484</v>
      </c>
      <c r="N197" s="28">
        <v>1434</v>
      </c>
      <c r="O197" s="39">
        <v>15957600</v>
      </c>
      <c r="P197" s="40">
        <v>-5.4566137001884042E-2</v>
      </c>
    </row>
    <row r="198" spans="1:16" ht="12.75" customHeight="1">
      <c r="A198" s="28">
        <v>188</v>
      </c>
      <c r="B198" s="29" t="s">
        <v>56</v>
      </c>
      <c r="C198" s="30" t="s">
        <v>204</v>
      </c>
      <c r="D198" s="31">
        <v>44616</v>
      </c>
      <c r="E198" s="37">
        <v>2320.8000000000002</v>
      </c>
      <c r="F198" s="37">
        <v>2319.6833333333329</v>
      </c>
      <c r="G198" s="38">
        <v>2272.266666666666</v>
      </c>
      <c r="H198" s="38">
        <v>2223.7333333333331</v>
      </c>
      <c r="I198" s="38">
        <v>2176.3166666666662</v>
      </c>
      <c r="J198" s="38">
        <v>2368.2166666666658</v>
      </c>
      <c r="K198" s="38">
        <v>2415.6333333333328</v>
      </c>
      <c r="L198" s="38">
        <v>2464.1666666666656</v>
      </c>
      <c r="M198" s="28">
        <v>2367.1</v>
      </c>
      <c r="N198" s="28">
        <v>2271.15</v>
      </c>
      <c r="O198" s="39">
        <v>6136125</v>
      </c>
      <c r="P198" s="40">
        <v>-6.331215295666609E-2</v>
      </c>
    </row>
    <row r="199" spans="1:16" ht="12.75" customHeight="1">
      <c r="A199" s="28">
        <v>189</v>
      </c>
      <c r="B199" s="29" t="s">
        <v>47</v>
      </c>
      <c r="C199" s="30" t="s">
        <v>205</v>
      </c>
      <c r="D199" s="31">
        <v>44616</v>
      </c>
      <c r="E199" s="37">
        <v>2657.65</v>
      </c>
      <c r="F199" s="37">
        <v>2724.1833333333329</v>
      </c>
      <c r="G199" s="38">
        <v>2539.3666666666659</v>
      </c>
      <c r="H199" s="38">
        <v>2421.083333333333</v>
      </c>
      <c r="I199" s="38">
        <v>2236.266666666666</v>
      </c>
      <c r="J199" s="38">
        <v>2842.4666666666658</v>
      </c>
      <c r="K199" s="38">
        <v>3027.2833333333324</v>
      </c>
      <c r="L199" s="38">
        <v>3145.5666666666657</v>
      </c>
      <c r="M199" s="28">
        <v>2909</v>
      </c>
      <c r="N199" s="28">
        <v>2605.9</v>
      </c>
      <c r="O199" s="39">
        <v>850250</v>
      </c>
      <c r="P199" s="40">
        <v>0.24624404543788933</v>
      </c>
    </row>
    <row r="200" spans="1:16" ht="12.75" customHeight="1">
      <c r="A200" s="28">
        <v>190</v>
      </c>
      <c r="B200" s="29" t="s">
        <v>170</v>
      </c>
      <c r="C200" s="30" t="s">
        <v>206</v>
      </c>
      <c r="D200" s="31">
        <v>44616</v>
      </c>
      <c r="E200" s="37">
        <v>534</v>
      </c>
      <c r="F200" s="37">
        <v>534.76666666666665</v>
      </c>
      <c r="G200" s="38">
        <v>527.23333333333335</v>
      </c>
      <c r="H200" s="38">
        <v>520.4666666666667</v>
      </c>
      <c r="I200" s="38">
        <v>512.93333333333339</v>
      </c>
      <c r="J200" s="38">
        <v>541.5333333333333</v>
      </c>
      <c r="K200" s="38">
        <v>549.06666666666661</v>
      </c>
      <c r="L200" s="38">
        <v>555.83333333333326</v>
      </c>
      <c r="M200" s="28">
        <v>542.29999999999995</v>
      </c>
      <c r="N200" s="28">
        <v>528</v>
      </c>
      <c r="O200" s="39">
        <v>2670000</v>
      </c>
      <c r="P200" s="40">
        <v>-0.10146390711761737</v>
      </c>
    </row>
    <row r="201" spans="1:16" ht="12.75" customHeight="1">
      <c r="A201" s="28">
        <v>191</v>
      </c>
      <c r="B201" s="29" t="s">
        <v>44</v>
      </c>
      <c r="C201" s="30" t="s">
        <v>207</v>
      </c>
      <c r="D201" s="31">
        <v>44616</v>
      </c>
      <c r="E201" s="37">
        <v>1026.45</v>
      </c>
      <c r="F201" s="37">
        <v>1035.9166666666667</v>
      </c>
      <c r="G201" s="38">
        <v>996.83333333333348</v>
      </c>
      <c r="H201" s="38">
        <v>967.2166666666667</v>
      </c>
      <c r="I201" s="38">
        <v>928.13333333333344</v>
      </c>
      <c r="J201" s="38">
        <v>1065.5333333333335</v>
      </c>
      <c r="K201" s="38">
        <v>1104.616666666667</v>
      </c>
      <c r="L201" s="38">
        <v>1134.2333333333336</v>
      </c>
      <c r="M201" s="28">
        <v>1075</v>
      </c>
      <c r="N201" s="28">
        <v>1006.3</v>
      </c>
      <c r="O201" s="39">
        <v>2313475</v>
      </c>
      <c r="P201" s="40">
        <v>-0.16312614739050615</v>
      </c>
    </row>
    <row r="202" spans="1:16" ht="12.75" customHeight="1">
      <c r="A202" s="28">
        <v>192</v>
      </c>
      <c r="B202" s="29" t="s">
        <v>49</v>
      </c>
      <c r="C202" s="30" t="s">
        <v>208</v>
      </c>
      <c r="D202" s="31">
        <v>44616</v>
      </c>
      <c r="E202" s="37">
        <v>631.75</v>
      </c>
      <c r="F202" s="37">
        <v>621.9</v>
      </c>
      <c r="G202" s="38">
        <v>605.79999999999995</v>
      </c>
      <c r="H202" s="38">
        <v>579.85</v>
      </c>
      <c r="I202" s="38">
        <v>563.75</v>
      </c>
      <c r="J202" s="38">
        <v>647.84999999999991</v>
      </c>
      <c r="K202" s="38">
        <v>663.95</v>
      </c>
      <c r="L202" s="38">
        <v>689.89999999999986</v>
      </c>
      <c r="M202" s="28">
        <v>638</v>
      </c>
      <c r="N202" s="28">
        <v>595.95000000000005</v>
      </c>
      <c r="O202" s="39">
        <v>8017800</v>
      </c>
      <c r="P202" s="40">
        <v>8.8990302338847693E-2</v>
      </c>
    </row>
    <row r="203" spans="1:16" ht="12.75" customHeight="1">
      <c r="A203" s="28">
        <v>193</v>
      </c>
      <c r="B203" s="29" t="s">
        <v>56</v>
      </c>
      <c r="C203" s="30" t="s">
        <v>209</v>
      </c>
      <c r="D203" s="31">
        <v>44616</v>
      </c>
      <c r="E203" s="37">
        <v>1497.45</v>
      </c>
      <c r="F203" s="37">
        <v>1508.5333333333335</v>
      </c>
      <c r="G203" s="38">
        <v>1470.166666666667</v>
      </c>
      <c r="H203" s="38">
        <v>1442.8833333333334</v>
      </c>
      <c r="I203" s="38">
        <v>1404.5166666666669</v>
      </c>
      <c r="J203" s="38">
        <v>1535.8166666666671</v>
      </c>
      <c r="K203" s="38">
        <v>1574.1833333333334</v>
      </c>
      <c r="L203" s="38">
        <v>1601.4666666666672</v>
      </c>
      <c r="M203" s="28">
        <v>1546.9</v>
      </c>
      <c r="N203" s="28">
        <v>1481.25</v>
      </c>
      <c r="O203" s="39">
        <v>841400</v>
      </c>
      <c r="P203" s="40">
        <v>-0.10764662212323682</v>
      </c>
    </row>
    <row r="204" spans="1:16" ht="12.75" customHeight="1">
      <c r="A204" s="28">
        <v>194</v>
      </c>
      <c r="B204" s="29" t="s">
        <v>42</v>
      </c>
      <c r="C204" s="30" t="s">
        <v>210</v>
      </c>
      <c r="D204" s="31">
        <v>44616</v>
      </c>
      <c r="E204" s="37">
        <v>7108.2</v>
      </c>
      <c r="F204" s="37">
        <v>6922.4333333333334</v>
      </c>
      <c r="G204" s="38">
        <v>6686.0166666666664</v>
      </c>
      <c r="H204" s="38">
        <v>6263.833333333333</v>
      </c>
      <c r="I204" s="38">
        <v>6027.4166666666661</v>
      </c>
      <c r="J204" s="38">
        <v>7344.6166666666668</v>
      </c>
      <c r="K204" s="38">
        <v>7581.0333333333328</v>
      </c>
      <c r="L204" s="38">
        <v>8003.2166666666672</v>
      </c>
      <c r="M204" s="28">
        <v>7158.85</v>
      </c>
      <c r="N204" s="28">
        <v>6500.25</v>
      </c>
      <c r="O204" s="39">
        <v>1940200</v>
      </c>
      <c r="P204" s="40">
        <v>1.5464714676014229E-4</v>
      </c>
    </row>
    <row r="205" spans="1:16" ht="12.75" customHeight="1">
      <c r="A205" s="28">
        <v>195</v>
      </c>
      <c r="B205" s="29" t="s">
        <v>38</v>
      </c>
      <c r="C205" s="30" t="s">
        <v>211</v>
      </c>
      <c r="D205" s="31">
        <v>44616</v>
      </c>
      <c r="E205" s="37">
        <v>775.8</v>
      </c>
      <c r="F205" s="37">
        <v>777.33333333333337</v>
      </c>
      <c r="G205" s="38">
        <v>765.4666666666667</v>
      </c>
      <c r="H205" s="38">
        <v>755.13333333333333</v>
      </c>
      <c r="I205" s="38">
        <v>743.26666666666665</v>
      </c>
      <c r="J205" s="38">
        <v>787.66666666666674</v>
      </c>
      <c r="K205" s="38">
        <v>799.5333333333333</v>
      </c>
      <c r="L205" s="38">
        <v>809.86666666666679</v>
      </c>
      <c r="M205" s="28">
        <v>789.2</v>
      </c>
      <c r="N205" s="28">
        <v>767</v>
      </c>
      <c r="O205" s="39">
        <v>27276600</v>
      </c>
      <c r="P205" s="40">
        <v>7.2971675468074893E-3</v>
      </c>
    </row>
    <row r="206" spans="1:16" ht="12.75" customHeight="1">
      <c r="A206" s="28">
        <v>196</v>
      </c>
      <c r="B206" s="29" t="s">
        <v>120</v>
      </c>
      <c r="C206" s="30" t="s">
        <v>212</v>
      </c>
      <c r="D206" s="31">
        <v>44616</v>
      </c>
      <c r="E206" s="37">
        <v>329.6</v>
      </c>
      <c r="F206" s="37">
        <v>325.41666666666669</v>
      </c>
      <c r="G206" s="38">
        <v>317.43333333333339</v>
      </c>
      <c r="H206" s="38">
        <v>305.26666666666671</v>
      </c>
      <c r="I206" s="38">
        <v>297.28333333333342</v>
      </c>
      <c r="J206" s="38">
        <v>337.58333333333337</v>
      </c>
      <c r="K206" s="38">
        <v>345.56666666666661</v>
      </c>
      <c r="L206" s="38">
        <v>357.73333333333335</v>
      </c>
      <c r="M206" s="28">
        <v>333.4</v>
      </c>
      <c r="N206" s="28">
        <v>313.25</v>
      </c>
      <c r="O206" s="39">
        <v>68990500</v>
      </c>
      <c r="P206" s="40">
        <v>9.6175656671052042E-3</v>
      </c>
    </row>
    <row r="207" spans="1:16" ht="12.75" customHeight="1">
      <c r="A207" s="28">
        <v>197</v>
      </c>
      <c r="B207" s="29" t="s">
        <v>70</v>
      </c>
      <c r="C207" s="30" t="s">
        <v>213</v>
      </c>
      <c r="D207" s="31">
        <v>44616</v>
      </c>
      <c r="E207" s="37">
        <v>1165.25</v>
      </c>
      <c r="F207" s="37">
        <v>1155.6166666666668</v>
      </c>
      <c r="G207" s="38">
        <v>1139.8333333333335</v>
      </c>
      <c r="H207" s="38">
        <v>1114.4166666666667</v>
      </c>
      <c r="I207" s="38">
        <v>1098.6333333333334</v>
      </c>
      <c r="J207" s="38">
        <v>1181.0333333333335</v>
      </c>
      <c r="K207" s="38">
        <v>1196.8166666666668</v>
      </c>
      <c r="L207" s="38">
        <v>1222.2333333333336</v>
      </c>
      <c r="M207" s="28">
        <v>1171.4000000000001</v>
      </c>
      <c r="N207" s="28">
        <v>1130.2</v>
      </c>
      <c r="O207" s="39">
        <v>3669500</v>
      </c>
      <c r="P207" s="40">
        <v>-6.0788328640900946E-2</v>
      </c>
    </row>
    <row r="208" spans="1:16" ht="12.75" customHeight="1">
      <c r="A208" s="28">
        <v>198</v>
      </c>
      <c r="B208" s="29" t="s">
        <v>70</v>
      </c>
      <c r="C208" s="30" t="s">
        <v>282</v>
      </c>
      <c r="D208" s="31">
        <v>44616</v>
      </c>
      <c r="E208" s="37">
        <v>1793.8</v>
      </c>
      <c r="F208" s="37">
        <v>1778.8333333333333</v>
      </c>
      <c r="G208" s="38">
        <v>1757.1666666666665</v>
      </c>
      <c r="H208" s="38">
        <v>1720.5333333333333</v>
      </c>
      <c r="I208" s="38">
        <v>1698.8666666666666</v>
      </c>
      <c r="J208" s="38">
        <v>1815.4666666666665</v>
      </c>
      <c r="K208" s="38">
        <v>1837.133333333333</v>
      </c>
      <c r="L208" s="38">
        <v>1873.7666666666664</v>
      </c>
      <c r="M208" s="28">
        <v>1800.5</v>
      </c>
      <c r="N208" s="28">
        <v>1742.2</v>
      </c>
      <c r="O208" s="39">
        <v>593500</v>
      </c>
      <c r="P208" s="40">
        <v>-0.17540812782216048</v>
      </c>
    </row>
    <row r="209" spans="1:16" ht="12.75" customHeight="1">
      <c r="A209" s="28">
        <v>199</v>
      </c>
      <c r="B209" s="29" t="s">
        <v>87</v>
      </c>
      <c r="C209" s="30" t="s">
        <v>214</v>
      </c>
      <c r="D209" s="31">
        <v>44616</v>
      </c>
      <c r="E209" s="37">
        <v>546.95000000000005</v>
      </c>
      <c r="F209" s="37">
        <v>547.81666666666672</v>
      </c>
      <c r="G209" s="38">
        <v>538.13333333333344</v>
      </c>
      <c r="H209" s="38">
        <v>529.31666666666672</v>
      </c>
      <c r="I209" s="38">
        <v>519.63333333333344</v>
      </c>
      <c r="J209" s="38">
        <v>556.63333333333344</v>
      </c>
      <c r="K209" s="38">
        <v>566.31666666666661</v>
      </c>
      <c r="L209" s="38">
        <v>575.13333333333344</v>
      </c>
      <c r="M209" s="28">
        <v>557.5</v>
      </c>
      <c r="N209" s="28">
        <v>539</v>
      </c>
      <c r="O209" s="39">
        <v>40649600</v>
      </c>
      <c r="P209" s="40">
        <v>-0.14299207286220272</v>
      </c>
    </row>
    <row r="210" spans="1:16" ht="12.75" customHeight="1">
      <c r="A210" s="28">
        <v>200</v>
      </c>
      <c r="B210" s="29" t="s">
        <v>182</v>
      </c>
      <c r="C210" s="30" t="s">
        <v>215</v>
      </c>
      <c r="D210" s="31">
        <v>44616</v>
      </c>
      <c r="E210" s="37">
        <v>283.89999999999998</v>
      </c>
      <c r="F210" s="37">
        <v>283.7166666666667</v>
      </c>
      <c r="G210" s="38">
        <v>279.88333333333338</v>
      </c>
      <c r="H210" s="38">
        <v>275.86666666666667</v>
      </c>
      <c r="I210" s="38">
        <v>272.03333333333336</v>
      </c>
      <c r="J210" s="38">
        <v>287.73333333333341</v>
      </c>
      <c r="K210" s="38">
        <v>291.56666666666666</v>
      </c>
      <c r="L210" s="38">
        <v>295.58333333333343</v>
      </c>
      <c r="M210" s="28">
        <v>287.55</v>
      </c>
      <c r="N210" s="28">
        <v>279.7</v>
      </c>
      <c r="O210" s="39">
        <v>72381000</v>
      </c>
      <c r="P210" s="40">
        <v>-4.280726811076728E-2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9"/>
      <c r="B213" s="370"/>
      <c r="C213" s="309"/>
      <c r="D213" s="371"/>
      <c r="E213" s="310"/>
      <c r="F213" s="310"/>
      <c r="G213" s="372"/>
      <c r="H213" s="372"/>
      <c r="I213" s="372"/>
      <c r="J213" s="372"/>
      <c r="K213" s="372"/>
      <c r="L213" s="372"/>
      <c r="M213" s="309"/>
      <c r="N213" s="309"/>
      <c r="O213" s="373"/>
      <c r="P213" s="374"/>
    </row>
    <row r="214" spans="1:16" ht="12.75" customHeight="1">
      <c r="A214" s="309"/>
      <c r="B214" s="370"/>
      <c r="C214" s="309"/>
      <c r="D214" s="371"/>
      <c r="E214" s="310"/>
      <c r="F214" s="310"/>
      <c r="G214" s="372"/>
      <c r="H214" s="372"/>
      <c r="I214" s="372"/>
      <c r="J214" s="372"/>
      <c r="K214" s="372"/>
      <c r="L214" s="372"/>
      <c r="M214" s="309"/>
      <c r="N214" s="309"/>
      <c r="O214" s="373"/>
      <c r="P214" s="374"/>
    </row>
    <row r="215" spans="1:16" ht="12.75" customHeight="1">
      <c r="A215" s="309"/>
      <c r="B215" s="370"/>
      <c r="C215" s="309"/>
      <c r="D215" s="371"/>
      <c r="E215" s="310"/>
      <c r="F215" s="310"/>
      <c r="G215" s="372"/>
      <c r="H215" s="372"/>
      <c r="I215" s="372"/>
      <c r="J215" s="372"/>
      <c r="K215" s="372"/>
      <c r="L215" s="372"/>
      <c r="M215" s="309"/>
      <c r="N215" s="309"/>
      <c r="O215" s="373"/>
      <c r="P215" s="374"/>
    </row>
    <row r="216" spans="1:16" ht="12.75" customHeight="1">
      <c r="A216" s="309"/>
      <c r="B216" s="370"/>
      <c r="C216" s="309"/>
      <c r="D216" s="371"/>
      <c r="E216" s="310"/>
      <c r="F216" s="310"/>
      <c r="G216" s="372"/>
      <c r="H216" s="372"/>
      <c r="I216" s="372"/>
      <c r="J216" s="372"/>
      <c r="K216" s="372"/>
      <c r="L216" s="372"/>
      <c r="M216" s="309"/>
      <c r="N216" s="309"/>
      <c r="O216" s="373"/>
      <c r="P216" s="374"/>
    </row>
    <row r="217" spans="1:16" ht="12.75" customHeight="1">
      <c r="A217" s="309"/>
      <c r="B217" s="370"/>
      <c r="C217" s="309"/>
      <c r="D217" s="371"/>
      <c r="E217" s="310"/>
      <c r="F217" s="310"/>
      <c r="G217" s="372"/>
      <c r="H217" s="372"/>
      <c r="I217" s="372"/>
      <c r="J217" s="372"/>
      <c r="K217" s="372"/>
      <c r="L217" s="372"/>
      <c r="M217" s="309"/>
      <c r="N217" s="309"/>
      <c r="O217" s="373"/>
      <c r="P217" s="37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43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2" t="s">
        <v>16</v>
      </c>
      <c r="B8" s="464"/>
      <c r="C8" s="468" t="s">
        <v>20</v>
      </c>
      <c r="D8" s="468" t="s">
        <v>21</v>
      </c>
      <c r="E8" s="459" t="s">
        <v>22</v>
      </c>
      <c r="F8" s="460"/>
      <c r="G8" s="461"/>
      <c r="H8" s="459" t="s">
        <v>23</v>
      </c>
      <c r="I8" s="460"/>
      <c r="J8" s="461"/>
      <c r="K8" s="23"/>
      <c r="L8" s="50"/>
      <c r="M8" s="50"/>
      <c r="N8" s="1"/>
      <c r="O8" s="1"/>
    </row>
    <row r="9" spans="1:15" ht="36" customHeight="1">
      <c r="A9" s="466"/>
      <c r="B9" s="467"/>
      <c r="C9" s="467"/>
      <c r="D9" s="46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17110.150000000001</v>
      </c>
      <c r="D10" s="32">
        <v>17053.133333333335</v>
      </c>
      <c r="E10" s="32">
        <v>16923.76666666667</v>
      </c>
      <c r="F10" s="32">
        <v>16737.383333333335</v>
      </c>
      <c r="G10" s="32">
        <v>16608.01666666667</v>
      </c>
      <c r="H10" s="32">
        <v>17239.51666666667</v>
      </c>
      <c r="I10" s="32">
        <v>17368.883333333331</v>
      </c>
      <c r="J10" s="32">
        <v>17555.26666666667</v>
      </c>
      <c r="K10" s="34">
        <v>17182.5</v>
      </c>
      <c r="L10" s="34">
        <v>16866.75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37982.1</v>
      </c>
      <c r="D11" s="37">
        <v>37714</v>
      </c>
      <c r="E11" s="37">
        <v>37280.35</v>
      </c>
      <c r="F11" s="37">
        <v>36578.6</v>
      </c>
      <c r="G11" s="37">
        <v>36144.949999999997</v>
      </c>
      <c r="H11" s="37">
        <v>38415.75</v>
      </c>
      <c r="I11" s="37">
        <v>38849.399999999994</v>
      </c>
      <c r="J11" s="37">
        <v>39551.15</v>
      </c>
      <c r="K11" s="28">
        <v>38147.65</v>
      </c>
      <c r="L11" s="28">
        <v>37012.25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2432.0500000000002</v>
      </c>
      <c r="D12" s="37">
        <v>2431.15</v>
      </c>
      <c r="E12" s="37">
        <v>2415.8500000000004</v>
      </c>
      <c r="F12" s="37">
        <v>2399.65</v>
      </c>
      <c r="G12" s="37">
        <v>2384.3500000000004</v>
      </c>
      <c r="H12" s="37">
        <v>2447.3500000000004</v>
      </c>
      <c r="I12" s="37">
        <v>2462.6500000000005</v>
      </c>
      <c r="J12" s="37">
        <v>2478.8500000000004</v>
      </c>
      <c r="K12" s="28">
        <v>2446.4499999999998</v>
      </c>
      <c r="L12" s="28">
        <v>2414.9499999999998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4950.3999999999996</v>
      </c>
      <c r="D13" s="37">
        <v>4937.2166666666672</v>
      </c>
      <c r="E13" s="37">
        <v>4900.8833333333341</v>
      </c>
      <c r="F13" s="37">
        <v>4851.3666666666668</v>
      </c>
      <c r="G13" s="37">
        <v>4815.0333333333338</v>
      </c>
      <c r="H13" s="37">
        <v>4986.7333333333345</v>
      </c>
      <c r="I13" s="37">
        <v>5023.0666666666666</v>
      </c>
      <c r="J13" s="37">
        <v>5072.5833333333348</v>
      </c>
      <c r="K13" s="28">
        <v>4973.55</v>
      </c>
      <c r="L13" s="28">
        <v>4887.7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33475.050000000003</v>
      </c>
      <c r="D14" s="37">
        <v>33696.533333333333</v>
      </c>
      <c r="E14" s="37">
        <v>33030.216666666667</v>
      </c>
      <c r="F14" s="37">
        <v>32585.383333333331</v>
      </c>
      <c r="G14" s="37">
        <v>31919.066666666666</v>
      </c>
      <c r="H14" s="37">
        <v>34141.366666666669</v>
      </c>
      <c r="I14" s="37">
        <v>34807.683333333334</v>
      </c>
      <c r="J14" s="37">
        <v>35252.51666666667</v>
      </c>
      <c r="K14" s="28">
        <v>34362.85</v>
      </c>
      <c r="L14" s="28">
        <v>33251.699999999997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4046.25</v>
      </c>
      <c r="D15" s="37">
        <v>4039.1666666666665</v>
      </c>
      <c r="E15" s="37">
        <v>4016.2833333333328</v>
      </c>
      <c r="F15" s="37">
        <v>3986.3166666666662</v>
      </c>
      <c r="G15" s="37">
        <v>3963.4333333333325</v>
      </c>
      <c r="H15" s="37">
        <v>4069.1333333333332</v>
      </c>
      <c r="I15" s="37">
        <v>4092.0166666666673</v>
      </c>
      <c r="J15" s="37">
        <v>4121.9833333333336</v>
      </c>
      <c r="K15" s="28">
        <v>4062.05</v>
      </c>
      <c r="L15" s="28">
        <v>4009.2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8144.7</v>
      </c>
      <c r="D16" s="37">
        <v>8102.9000000000005</v>
      </c>
      <c r="E16" s="37">
        <v>8042.2500000000009</v>
      </c>
      <c r="F16" s="37">
        <v>7939.8</v>
      </c>
      <c r="G16" s="37">
        <v>7879.1500000000005</v>
      </c>
      <c r="H16" s="37">
        <v>8205.3500000000022</v>
      </c>
      <c r="I16" s="37">
        <v>8266</v>
      </c>
      <c r="J16" s="37">
        <v>8368.4500000000007</v>
      </c>
      <c r="K16" s="28">
        <v>8163.55</v>
      </c>
      <c r="L16" s="28">
        <v>8000.45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2167.6999999999998</v>
      </c>
      <c r="D17" s="37">
        <v>2158.1166666666668</v>
      </c>
      <c r="E17" s="37">
        <v>2137.2333333333336</v>
      </c>
      <c r="F17" s="37">
        <v>2106.7666666666669</v>
      </c>
      <c r="G17" s="37">
        <v>2085.8833333333337</v>
      </c>
      <c r="H17" s="37">
        <v>2188.5833333333335</v>
      </c>
      <c r="I17" s="37">
        <v>2209.4666666666667</v>
      </c>
      <c r="J17" s="37">
        <v>2239.9333333333334</v>
      </c>
      <c r="K17" s="28">
        <v>2179</v>
      </c>
      <c r="L17" s="28">
        <v>2127.65</v>
      </c>
      <c r="M17" s="28">
        <v>2.9819300000000002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1275.7</v>
      </c>
      <c r="D18" s="37">
        <v>1262.4333333333334</v>
      </c>
      <c r="E18" s="37">
        <v>1240.4666666666667</v>
      </c>
      <c r="F18" s="37">
        <v>1205.2333333333333</v>
      </c>
      <c r="G18" s="37">
        <v>1183.2666666666667</v>
      </c>
      <c r="H18" s="37">
        <v>1297.6666666666667</v>
      </c>
      <c r="I18" s="37">
        <v>1319.6333333333334</v>
      </c>
      <c r="J18" s="37">
        <v>1354.8666666666668</v>
      </c>
      <c r="K18" s="28">
        <v>1284.4000000000001</v>
      </c>
      <c r="L18" s="28">
        <v>1227.2</v>
      </c>
      <c r="M18" s="28">
        <v>18.119879999999998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972.8</v>
      </c>
      <c r="D19" s="37">
        <v>969.26666666666677</v>
      </c>
      <c r="E19" s="37">
        <v>953.53333333333353</v>
      </c>
      <c r="F19" s="37">
        <v>934.26666666666677</v>
      </c>
      <c r="G19" s="37">
        <v>918.53333333333353</v>
      </c>
      <c r="H19" s="37">
        <v>988.53333333333353</v>
      </c>
      <c r="I19" s="37">
        <v>1004.2666666666669</v>
      </c>
      <c r="J19" s="37">
        <v>1023.5333333333335</v>
      </c>
      <c r="K19" s="28">
        <v>985</v>
      </c>
      <c r="L19" s="28">
        <v>950</v>
      </c>
      <c r="M19" s="28">
        <v>7.8998400000000002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1686</v>
      </c>
      <c r="D20" s="37">
        <v>1688.6833333333334</v>
      </c>
      <c r="E20" s="37">
        <v>1651.8166666666668</v>
      </c>
      <c r="F20" s="37">
        <v>1617.6333333333334</v>
      </c>
      <c r="G20" s="37">
        <v>1580.7666666666669</v>
      </c>
      <c r="H20" s="37">
        <v>1722.8666666666668</v>
      </c>
      <c r="I20" s="37">
        <v>1759.7333333333336</v>
      </c>
      <c r="J20" s="37">
        <v>1793.9166666666667</v>
      </c>
      <c r="K20" s="28">
        <v>1725.55</v>
      </c>
      <c r="L20" s="28">
        <v>1654.5</v>
      </c>
      <c r="M20" s="28">
        <v>35.495829999999998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1910.25</v>
      </c>
      <c r="D21" s="37">
        <v>1920</v>
      </c>
      <c r="E21" s="37">
        <v>1875.3</v>
      </c>
      <c r="F21" s="37">
        <v>1840.35</v>
      </c>
      <c r="G21" s="37">
        <v>1795.6499999999999</v>
      </c>
      <c r="H21" s="37">
        <v>1954.95</v>
      </c>
      <c r="I21" s="37">
        <v>1999.6499999999999</v>
      </c>
      <c r="J21" s="37">
        <v>2034.6000000000001</v>
      </c>
      <c r="K21" s="28">
        <v>1964.7</v>
      </c>
      <c r="L21" s="28">
        <v>1885.05</v>
      </c>
      <c r="M21" s="28">
        <v>3.7975699999999999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709.1</v>
      </c>
      <c r="D22" s="37">
        <v>704.13333333333333</v>
      </c>
      <c r="E22" s="37">
        <v>695.9666666666667</v>
      </c>
      <c r="F22" s="37">
        <v>682.83333333333337</v>
      </c>
      <c r="G22" s="37">
        <v>674.66666666666674</v>
      </c>
      <c r="H22" s="37">
        <v>717.26666666666665</v>
      </c>
      <c r="I22" s="37">
        <v>725.43333333333339</v>
      </c>
      <c r="J22" s="37">
        <v>738.56666666666661</v>
      </c>
      <c r="K22" s="28">
        <v>712.3</v>
      </c>
      <c r="L22" s="28">
        <v>691</v>
      </c>
      <c r="M22" s="28">
        <v>47.490830000000003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1830.75</v>
      </c>
      <c r="D23" s="37">
        <v>1820.2666666666667</v>
      </c>
      <c r="E23" s="37">
        <v>1790.4833333333333</v>
      </c>
      <c r="F23" s="37">
        <v>1750.2166666666667</v>
      </c>
      <c r="G23" s="37">
        <v>1720.4333333333334</v>
      </c>
      <c r="H23" s="37">
        <v>1860.5333333333333</v>
      </c>
      <c r="I23" s="37">
        <v>1890.3166666666666</v>
      </c>
      <c r="J23" s="37">
        <v>1930.5833333333333</v>
      </c>
      <c r="K23" s="28">
        <v>1850.05</v>
      </c>
      <c r="L23" s="28">
        <v>1780</v>
      </c>
      <c r="M23" s="28">
        <v>2.8868800000000001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2009.3</v>
      </c>
      <c r="D24" s="37">
        <v>1996.2</v>
      </c>
      <c r="E24" s="37">
        <v>1933.1</v>
      </c>
      <c r="F24" s="37">
        <v>1856.8999999999999</v>
      </c>
      <c r="G24" s="37">
        <v>1793.7999999999997</v>
      </c>
      <c r="H24" s="37">
        <v>2072.4</v>
      </c>
      <c r="I24" s="37">
        <v>2135.5</v>
      </c>
      <c r="J24" s="37">
        <v>2211.7000000000003</v>
      </c>
      <c r="K24" s="28">
        <v>2059.3000000000002</v>
      </c>
      <c r="L24" s="28">
        <v>1920</v>
      </c>
      <c r="M24" s="28">
        <v>0.94303999999999999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116.95</v>
      </c>
      <c r="D25" s="37">
        <v>116.11666666666667</v>
      </c>
      <c r="E25" s="37">
        <v>113.83333333333334</v>
      </c>
      <c r="F25" s="37">
        <v>110.71666666666667</v>
      </c>
      <c r="G25" s="37">
        <v>108.43333333333334</v>
      </c>
      <c r="H25" s="37">
        <v>119.23333333333335</v>
      </c>
      <c r="I25" s="37">
        <v>121.51666666666668</v>
      </c>
      <c r="J25" s="37">
        <v>124.63333333333335</v>
      </c>
      <c r="K25" s="28">
        <v>118.4</v>
      </c>
      <c r="L25" s="28">
        <v>113</v>
      </c>
      <c r="M25" s="28">
        <v>86.839309999999998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284.3</v>
      </c>
      <c r="D26" s="37">
        <v>286.13333333333333</v>
      </c>
      <c r="E26" s="37">
        <v>277.76666666666665</v>
      </c>
      <c r="F26" s="37">
        <v>271.23333333333335</v>
      </c>
      <c r="G26" s="37">
        <v>262.86666666666667</v>
      </c>
      <c r="H26" s="37">
        <v>292.66666666666663</v>
      </c>
      <c r="I26" s="37">
        <v>301.0333333333333</v>
      </c>
      <c r="J26" s="37">
        <v>307.56666666666661</v>
      </c>
      <c r="K26" s="28">
        <v>294.5</v>
      </c>
      <c r="L26" s="28">
        <v>279.60000000000002</v>
      </c>
      <c r="M26" s="28">
        <v>57.912529999999997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2208.6</v>
      </c>
      <c r="D27" s="37">
        <v>2183.5500000000002</v>
      </c>
      <c r="E27" s="37">
        <v>2145.1000000000004</v>
      </c>
      <c r="F27" s="37">
        <v>2081.6000000000004</v>
      </c>
      <c r="G27" s="37">
        <v>2043.1500000000005</v>
      </c>
      <c r="H27" s="37">
        <v>2247.0500000000002</v>
      </c>
      <c r="I27" s="37">
        <v>2285.5</v>
      </c>
      <c r="J27" s="37">
        <v>2349</v>
      </c>
      <c r="K27" s="28">
        <v>2222</v>
      </c>
      <c r="L27" s="28">
        <v>2120.0500000000002</v>
      </c>
      <c r="M27" s="28">
        <v>0.39201000000000003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736.05</v>
      </c>
      <c r="D28" s="37">
        <v>741.94999999999993</v>
      </c>
      <c r="E28" s="37">
        <v>722.19999999999982</v>
      </c>
      <c r="F28" s="37">
        <v>708.34999999999991</v>
      </c>
      <c r="G28" s="37">
        <v>688.5999999999998</v>
      </c>
      <c r="H28" s="37">
        <v>755.79999999999984</v>
      </c>
      <c r="I28" s="37">
        <v>775.55000000000007</v>
      </c>
      <c r="J28" s="37">
        <v>789.39999999999986</v>
      </c>
      <c r="K28" s="28">
        <v>761.7</v>
      </c>
      <c r="L28" s="28">
        <v>728.1</v>
      </c>
      <c r="M28" s="28">
        <v>2.9272900000000002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3380.7</v>
      </c>
      <c r="D29" s="37">
        <v>3389.7666666666664</v>
      </c>
      <c r="E29" s="37">
        <v>3339.5333333333328</v>
      </c>
      <c r="F29" s="37">
        <v>3298.3666666666663</v>
      </c>
      <c r="G29" s="37">
        <v>3248.1333333333328</v>
      </c>
      <c r="H29" s="37">
        <v>3430.9333333333329</v>
      </c>
      <c r="I29" s="37">
        <v>3481.1666666666665</v>
      </c>
      <c r="J29" s="37">
        <v>3522.333333333333</v>
      </c>
      <c r="K29" s="28">
        <v>3440</v>
      </c>
      <c r="L29" s="28">
        <v>3348.6</v>
      </c>
      <c r="M29" s="28">
        <v>0.97167999999999999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599</v>
      </c>
      <c r="D30" s="37">
        <v>599.38333333333333</v>
      </c>
      <c r="E30" s="37">
        <v>592.01666666666665</v>
      </c>
      <c r="F30" s="37">
        <v>585.0333333333333</v>
      </c>
      <c r="G30" s="37">
        <v>577.66666666666663</v>
      </c>
      <c r="H30" s="37">
        <v>606.36666666666667</v>
      </c>
      <c r="I30" s="37">
        <v>613.73333333333323</v>
      </c>
      <c r="J30" s="37">
        <v>620.7166666666667</v>
      </c>
      <c r="K30" s="28">
        <v>606.75</v>
      </c>
      <c r="L30" s="28">
        <v>592.4</v>
      </c>
      <c r="M30" s="28">
        <v>9.8010400000000004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351.65</v>
      </c>
      <c r="D31" s="37">
        <v>348.8</v>
      </c>
      <c r="E31" s="37">
        <v>343.3</v>
      </c>
      <c r="F31" s="37">
        <v>334.95</v>
      </c>
      <c r="G31" s="37">
        <v>329.45</v>
      </c>
      <c r="H31" s="37">
        <v>357.15000000000003</v>
      </c>
      <c r="I31" s="37">
        <v>362.65000000000003</v>
      </c>
      <c r="J31" s="37">
        <v>371.00000000000006</v>
      </c>
      <c r="K31" s="28">
        <v>354.3</v>
      </c>
      <c r="L31" s="28">
        <v>340.45</v>
      </c>
      <c r="M31" s="28">
        <v>28.525490000000001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4292.25</v>
      </c>
      <c r="D32" s="37">
        <v>4289.75</v>
      </c>
      <c r="E32" s="37">
        <v>4152.5</v>
      </c>
      <c r="F32" s="37">
        <v>4012.75</v>
      </c>
      <c r="G32" s="37">
        <v>3875.5</v>
      </c>
      <c r="H32" s="37">
        <v>4429.5</v>
      </c>
      <c r="I32" s="37">
        <v>4566.75</v>
      </c>
      <c r="J32" s="37">
        <v>4706.5</v>
      </c>
      <c r="K32" s="28">
        <v>4427</v>
      </c>
      <c r="L32" s="28">
        <v>4150</v>
      </c>
      <c r="M32" s="28">
        <v>12.443300000000001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213.05</v>
      </c>
      <c r="D33" s="37">
        <v>212.26666666666665</v>
      </c>
      <c r="E33" s="37">
        <v>206.2833333333333</v>
      </c>
      <c r="F33" s="37">
        <v>199.51666666666665</v>
      </c>
      <c r="G33" s="37">
        <v>193.5333333333333</v>
      </c>
      <c r="H33" s="37">
        <v>219.0333333333333</v>
      </c>
      <c r="I33" s="37">
        <v>225.01666666666665</v>
      </c>
      <c r="J33" s="37">
        <v>231.7833333333333</v>
      </c>
      <c r="K33" s="28">
        <v>218.25</v>
      </c>
      <c r="L33" s="28">
        <v>205.5</v>
      </c>
      <c r="M33" s="28">
        <v>38.666200000000003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131</v>
      </c>
      <c r="D34" s="37">
        <v>129.46666666666667</v>
      </c>
      <c r="E34" s="37">
        <v>127.23333333333335</v>
      </c>
      <c r="F34" s="37">
        <v>123.46666666666668</v>
      </c>
      <c r="G34" s="37">
        <v>121.23333333333336</v>
      </c>
      <c r="H34" s="37">
        <v>133.23333333333335</v>
      </c>
      <c r="I34" s="37">
        <v>135.46666666666664</v>
      </c>
      <c r="J34" s="37">
        <v>139.23333333333332</v>
      </c>
      <c r="K34" s="28">
        <v>131.69999999999999</v>
      </c>
      <c r="L34" s="28">
        <v>125.7</v>
      </c>
      <c r="M34" s="28">
        <v>168.8074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3116.95</v>
      </c>
      <c r="D35" s="37">
        <v>3110.4</v>
      </c>
      <c r="E35" s="37">
        <v>3077.8</v>
      </c>
      <c r="F35" s="37">
        <v>3038.65</v>
      </c>
      <c r="G35" s="37">
        <v>3006.05</v>
      </c>
      <c r="H35" s="37">
        <v>3149.55</v>
      </c>
      <c r="I35" s="37">
        <v>3182.1499999999996</v>
      </c>
      <c r="J35" s="37">
        <v>3221.3</v>
      </c>
      <c r="K35" s="28">
        <v>3143</v>
      </c>
      <c r="L35" s="28">
        <v>3071.25</v>
      </c>
      <c r="M35" s="28">
        <v>18.34684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2073.75</v>
      </c>
      <c r="D36" s="37">
        <v>2077.9333333333334</v>
      </c>
      <c r="E36" s="37">
        <v>2045.8166666666666</v>
      </c>
      <c r="F36" s="37">
        <v>2017.8833333333332</v>
      </c>
      <c r="G36" s="37">
        <v>1985.7666666666664</v>
      </c>
      <c r="H36" s="37">
        <v>2105.8666666666668</v>
      </c>
      <c r="I36" s="37">
        <v>2137.9833333333336</v>
      </c>
      <c r="J36" s="37">
        <v>2165.916666666667</v>
      </c>
      <c r="K36" s="28">
        <v>2110.0500000000002</v>
      </c>
      <c r="L36" s="28">
        <v>2050</v>
      </c>
      <c r="M36" s="28">
        <v>5.6754300000000004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608.79999999999995</v>
      </c>
      <c r="D37" s="37">
        <v>607.25</v>
      </c>
      <c r="E37" s="37">
        <v>595.54999999999995</v>
      </c>
      <c r="F37" s="37">
        <v>582.29999999999995</v>
      </c>
      <c r="G37" s="37">
        <v>570.59999999999991</v>
      </c>
      <c r="H37" s="37">
        <v>620.5</v>
      </c>
      <c r="I37" s="37">
        <v>632.20000000000005</v>
      </c>
      <c r="J37" s="37">
        <v>645.45000000000005</v>
      </c>
      <c r="K37" s="28">
        <v>618.95000000000005</v>
      </c>
      <c r="L37" s="28">
        <v>594</v>
      </c>
      <c r="M37" s="28">
        <v>33.494509999999998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4063.3</v>
      </c>
      <c r="D38" s="37">
        <v>4067.4500000000007</v>
      </c>
      <c r="E38" s="37">
        <v>3990.8000000000011</v>
      </c>
      <c r="F38" s="37">
        <v>3918.3</v>
      </c>
      <c r="G38" s="37">
        <v>3841.6500000000005</v>
      </c>
      <c r="H38" s="37">
        <v>4139.9500000000016</v>
      </c>
      <c r="I38" s="37">
        <v>4216.6000000000013</v>
      </c>
      <c r="J38" s="37">
        <v>4289.1000000000022</v>
      </c>
      <c r="K38" s="28">
        <v>4144.1000000000004</v>
      </c>
      <c r="L38" s="28">
        <v>3994.95</v>
      </c>
      <c r="M38" s="28">
        <v>6.7565200000000001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773.85</v>
      </c>
      <c r="D39" s="37">
        <v>762.98333333333323</v>
      </c>
      <c r="E39" s="37">
        <v>748.96666666666647</v>
      </c>
      <c r="F39" s="37">
        <v>724.08333333333326</v>
      </c>
      <c r="G39" s="37">
        <v>710.06666666666649</v>
      </c>
      <c r="H39" s="37">
        <v>787.86666666666645</v>
      </c>
      <c r="I39" s="37">
        <v>801.8833333333331</v>
      </c>
      <c r="J39" s="37">
        <v>826.76666666666642</v>
      </c>
      <c r="K39" s="28">
        <v>777</v>
      </c>
      <c r="L39" s="28">
        <v>738.1</v>
      </c>
      <c r="M39" s="28">
        <v>349.27773999999999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3501.1</v>
      </c>
      <c r="D40" s="37">
        <v>3477.3666666666663</v>
      </c>
      <c r="E40" s="37">
        <v>3417.9333333333325</v>
      </c>
      <c r="F40" s="37">
        <v>3334.766666666666</v>
      </c>
      <c r="G40" s="37">
        <v>3275.3333333333321</v>
      </c>
      <c r="H40" s="37">
        <v>3560.5333333333328</v>
      </c>
      <c r="I40" s="37">
        <v>3619.9666666666662</v>
      </c>
      <c r="J40" s="37">
        <v>3703.1333333333332</v>
      </c>
      <c r="K40" s="28">
        <v>3536.8</v>
      </c>
      <c r="L40" s="28">
        <v>3394.2</v>
      </c>
      <c r="M40" s="28">
        <v>6.6433299999999997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6837</v>
      </c>
      <c r="D41" s="37">
        <v>6815.8166666666666</v>
      </c>
      <c r="E41" s="37">
        <v>6729.2833333333328</v>
      </c>
      <c r="F41" s="37">
        <v>6621.5666666666666</v>
      </c>
      <c r="G41" s="37">
        <v>6535.0333333333328</v>
      </c>
      <c r="H41" s="37">
        <v>6923.5333333333328</v>
      </c>
      <c r="I41" s="37">
        <v>7010.0666666666675</v>
      </c>
      <c r="J41" s="37">
        <v>7117.7833333333328</v>
      </c>
      <c r="K41" s="28">
        <v>6902.35</v>
      </c>
      <c r="L41" s="28">
        <v>6708.1</v>
      </c>
      <c r="M41" s="28">
        <v>17.610279999999999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15359.85</v>
      </c>
      <c r="D42" s="37">
        <v>15314.083333333334</v>
      </c>
      <c r="E42" s="37">
        <v>15057.766666666668</v>
      </c>
      <c r="F42" s="37">
        <v>14755.683333333334</v>
      </c>
      <c r="G42" s="37">
        <v>14499.366666666669</v>
      </c>
      <c r="H42" s="37">
        <v>15616.166666666668</v>
      </c>
      <c r="I42" s="37">
        <v>15872.483333333334</v>
      </c>
      <c r="J42" s="37">
        <v>16174.566666666668</v>
      </c>
      <c r="K42" s="28">
        <v>15570.4</v>
      </c>
      <c r="L42" s="28">
        <v>15012</v>
      </c>
      <c r="M42" s="28">
        <v>3.4972699999999999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5112.1000000000004</v>
      </c>
      <c r="D43" s="37">
        <v>5138.45</v>
      </c>
      <c r="E43" s="37">
        <v>5073.6499999999996</v>
      </c>
      <c r="F43" s="37">
        <v>5035.2</v>
      </c>
      <c r="G43" s="37">
        <v>4970.3999999999996</v>
      </c>
      <c r="H43" s="37">
        <v>5176.8999999999996</v>
      </c>
      <c r="I43" s="37">
        <v>5241.7000000000007</v>
      </c>
      <c r="J43" s="37">
        <v>5280.15</v>
      </c>
      <c r="K43" s="28">
        <v>5203.25</v>
      </c>
      <c r="L43" s="28">
        <v>5100</v>
      </c>
      <c r="M43" s="28">
        <v>2.72837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2251.75</v>
      </c>
      <c r="D44" s="37">
        <v>2265.9166666666665</v>
      </c>
      <c r="E44" s="37">
        <v>2207.8833333333332</v>
      </c>
      <c r="F44" s="37">
        <v>2164.0166666666669</v>
      </c>
      <c r="G44" s="37">
        <v>2105.9833333333336</v>
      </c>
      <c r="H44" s="37">
        <v>2309.7833333333328</v>
      </c>
      <c r="I44" s="37">
        <v>2367.8166666666666</v>
      </c>
      <c r="J44" s="37">
        <v>2411.6833333333325</v>
      </c>
      <c r="K44" s="28">
        <v>2323.9499999999998</v>
      </c>
      <c r="L44" s="28">
        <v>2222.0500000000002</v>
      </c>
      <c r="M44" s="28">
        <v>2.1373600000000001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322.35000000000002</v>
      </c>
      <c r="D45" s="37">
        <v>322.28333333333336</v>
      </c>
      <c r="E45" s="37">
        <v>317.56666666666672</v>
      </c>
      <c r="F45" s="37">
        <v>312.78333333333336</v>
      </c>
      <c r="G45" s="37">
        <v>308.06666666666672</v>
      </c>
      <c r="H45" s="37">
        <v>327.06666666666672</v>
      </c>
      <c r="I45" s="37">
        <v>331.7833333333333</v>
      </c>
      <c r="J45" s="37">
        <v>336.56666666666672</v>
      </c>
      <c r="K45" s="28">
        <v>327</v>
      </c>
      <c r="L45" s="28">
        <v>317.5</v>
      </c>
      <c r="M45" s="28">
        <v>111.89926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103.5</v>
      </c>
      <c r="D46" s="37">
        <v>101.2</v>
      </c>
      <c r="E46" s="37">
        <v>98.4</v>
      </c>
      <c r="F46" s="37">
        <v>93.3</v>
      </c>
      <c r="G46" s="37">
        <v>90.5</v>
      </c>
      <c r="H46" s="37">
        <v>106.30000000000001</v>
      </c>
      <c r="I46" s="37">
        <v>109.1</v>
      </c>
      <c r="J46" s="37">
        <v>114.20000000000002</v>
      </c>
      <c r="K46" s="28">
        <v>104</v>
      </c>
      <c r="L46" s="28">
        <v>96.1</v>
      </c>
      <c r="M46" s="28">
        <v>945.18499999999995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55.15</v>
      </c>
      <c r="D47" s="37">
        <v>54.216666666666669</v>
      </c>
      <c r="E47" s="37">
        <v>52.433333333333337</v>
      </c>
      <c r="F47" s="37">
        <v>49.716666666666669</v>
      </c>
      <c r="G47" s="37">
        <v>47.933333333333337</v>
      </c>
      <c r="H47" s="37">
        <v>56.933333333333337</v>
      </c>
      <c r="I47" s="37">
        <v>58.716666666666669</v>
      </c>
      <c r="J47" s="37">
        <v>61.433333333333337</v>
      </c>
      <c r="K47" s="28">
        <v>56</v>
      </c>
      <c r="L47" s="28">
        <v>51.5</v>
      </c>
      <c r="M47" s="28">
        <v>123.18436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1955.9</v>
      </c>
      <c r="D48" s="37">
        <v>1958.9333333333332</v>
      </c>
      <c r="E48" s="37">
        <v>1908.3166666666664</v>
      </c>
      <c r="F48" s="37">
        <v>1860.7333333333331</v>
      </c>
      <c r="G48" s="37">
        <v>1810.1166666666663</v>
      </c>
      <c r="H48" s="37">
        <v>2006.5166666666664</v>
      </c>
      <c r="I48" s="37">
        <v>2057.1333333333332</v>
      </c>
      <c r="J48" s="37">
        <v>2104.7166666666662</v>
      </c>
      <c r="K48" s="28">
        <v>2009.55</v>
      </c>
      <c r="L48" s="28">
        <v>1911.35</v>
      </c>
      <c r="M48" s="28">
        <v>5.2518700000000003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714.2</v>
      </c>
      <c r="D49" s="37">
        <v>713.66666666666663</v>
      </c>
      <c r="E49" s="37">
        <v>704.33333333333326</v>
      </c>
      <c r="F49" s="37">
        <v>694.46666666666658</v>
      </c>
      <c r="G49" s="37">
        <v>685.13333333333321</v>
      </c>
      <c r="H49" s="37">
        <v>723.5333333333333</v>
      </c>
      <c r="I49" s="37">
        <v>732.86666666666656</v>
      </c>
      <c r="J49" s="37">
        <v>742.73333333333335</v>
      </c>
      <c r="K49" s="28">
        <v>723</v>
      </c>
      <c r="L49" s="28">
        <v>703.8</v>
      </c>
      <c r="M49" s="28">
        <v>4.7807000000000004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204.9</v>
      </c>
      <c r="D50" s="37">
        <v>203.11666666666667</v>
      </c>
      <c r="E50" s="37">
        <v>199.93333333333334</v>
      </c>
      <c r="F50" s="37">
        <v>194.96666666666667</v>
      </c>
      <c r="G50" s="37">
        <v>191.78333333333333</v>
      </c>
      <c r="H50" s="37">
        <v>208.08333333333334</v>
      </c>
      <c r="I50" s="37">
        <v>211.26666666666668</v>
      </c>
      <c r="J50" s="37">
        <v>216.23333333333335</v>
      </c>
      <c r="K50" s="28">
        <v>206.3</v>
      </c>
      <c r="L50" s="28">
        <v>198.15</v>
      </c>
      <c r="M50" s="28">
        <v>79.334370000000007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719</v>
      </c>
      <c r="D51" s="37">
        <v>717.03333333333342</v>
      </c>
      <c r="E51" s="37">
        <v>705.41666666666686</v>
      </c>
      <c r="F51" s="37">
        <v>691.83333333333348</v>
      </c>
      <c r="G51" s="37">
        <v>680.21666666666692</v>
      </c>
      <c r="H51" s="37">
        <v>730.61666666666679</v>
      </c>
      <c r="I51" s="37">
        <v>742.23333333333335</v>
      </c>
      <c r="J51" s="37">
        <v>755.81666666666672</v>
      </c>
      <c r="K51" s="28">
        <v>728.65</v>
      </c>
      <c r="L51" s="28">
        <v>703.45</v>
      </c>
      <c r="M51" s="28">
        <v>11.670769999999999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59.4</v>
      </c>
      <c r="D52" s="37">
        <v>58.916666666666664</v>
      </c>
      <c r="E52" s="37">
        <v>57.483333333333327</v>
      </c>
      <c r="F52" s="37">
        <v>55.566666666666663</v>
      </c>
      <c r="G52" s="37">
        <v>54.133333333333326</v>
      </c>
      <c r="H52" s="37">
        <v>60.833333333333329</v>
      </c>
      <c r="I52" s="37">
        <v>62.266666666666666</v>
      </c>
      <c r="J52" s="37">
        <v>64.183333333333337</v>
      </c>
      <c r="K52" s="28">
        <v>60.35</v>
      </c>
      <c r="L52" s="28">
        <v>57</v>
      </c>
      <c r="M52" s="28">
        <v>518.99167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382.2</v>
      </c>
      <c r="D53" s="37">
        <v>380.81666666666666</v>
      </c>
      <c r="E53" s="37">
        <v>376.38333333333333</v>
      </c>
      <c r="F53" s="37">
        <v>370.56666666666666</v>
      </c>
      <c r="G53" s="37">
        <v>366.13333333333333</v>
      </c>
      <c r="H53" s="37">
        <v>386.63333333333333</v>
      </c>
      <c r="I53" s="37">
        <v>391.06666666666661</v>
      </c>
      <c r="J53" s="37">
        <v>396.88333333333333</v>
      </c>
      <c r="K53" s="28">
        <v>385.25</v>
      </c>
      <c r="L53" s="28">
        <v>375</v>
      </c>
      <c r="M53" s="28">
        <v>57.373950000000001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707.25</v>
      </c>
      <c r="D54" s="37">
        <v>708.25</v>
      </c>
      <c r="E54" s="37">
        <v>700.5</v>
      </c>
      <c r="F54" s="37">
        <v>693.75</v>
      </c>
      <c r="G54" s="37">
        <v>686</v>
      </c>
      <c r="H54" s="37">
        <v>715</v>
      </c>
      <c r="I54" s="37">
        <v>722.75</v>
      </c>
      <c r="J54" s="37">
        <v>729.5</v>
      </c>
      <c r="K54" s="28">
        <v>716</v>
      </c>
      <c r="L54" s="28">
        <v>701.5</v>
      </c>
      <c r="M54" s="28">
        <v>89.37312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359.4</v>
      </c>
      <c r="D55" s="37">
        <v>363.51666666666665</v>
      </c>
      <c r="E55" s="37">
        <v>352.88333333333333</v>
      </c>
      <c r="F55" s="37">
        <v>346.36666666666667</v>
      </c>
      <c r="G55" s="37">
        <v>335.73333333333335</v>
      </c>
      <c r="H55" s="37">
        <v>370.0333333333333</v>
      </c>
      <c r="I55" s="37">
        <v>380.66666666666663</v>
      </c>
      <c r="J55" s="37">
        <v>387.18333333333328</v>
      </c>
      <c r="K55" s="28">
        <v>374.15</v>
      </c>
      <c r="L55" s="28">
        <v>357</v>
      </c>
      <c r="M55" s="28">
        <v>24.04382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16232.95</v>
      </c>
      <c r="D56" s="37">
        <v>16125</v>
      </c>
      <c r="E56" s="37">
        <v>15930</v>
      </c>
      <c r="F56" s="37">
        <v>15627.05</v>
      </c>
      <c r="G56" s="37">
        <v>15432.05</v>
      </c>
      <c r="H56" s="37">
        <v>16427.95</v>
      </c>
      <c r="I56" s="37">
        <v>16622.95</v>
      </c>
      <c r="J56" s="37">
        <v>16925.900000000001</v>
      </c>
      <c r="K56" s="28">
        <v>16320</v>
      </c>
      <c r="L56" s="28">
        <v>15822.05</v>
      </c>
      <c r="M56" s="28">
        <v>0.36738999999999999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3494.15</v>
      </c>
      <c r="D57" s="37">
        <v>3488.2666666666664</v>
      </c>
      <c r="E57" s="37">
        <v>3441.5333333333328</v>
      </c>
      <c r="F57" s="37">
        <v>3388.9166666666665</v>
      </c>
      <c r="G57" s="37">
        <v>3342.1833333333329</v>
      </c>
      <c r="H57" s="37">
        <v>3540.8833333333328</v>
      </c>
      <c r="I57" s="37">
        <v>3587.6166666666663</v>
      </c>
      <c r="J57" s="37">
        <v>3640.2333333333327</v>
      </c>
      <c r="K57" s="28">
        <v>3535</v>
      </c>
      <c r="L57" s="28">
        <v>3435.65</v>
      </c>
      <c r="M57" s="28">
        <v>3.5361199999999999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384.4</v>
      </c>
      <c r="D58" s="37">
        <v>386.18333333333334</v>
      </c>
      <c r="E58" s="37">
        <v>378.4666666666667</v>
      </c>
      <c r="F58" s="37">
        <v>372.53333333333336</v>
      </c>
      <c r="G58" s="37">
        <v>364.81666666666672</v>
      </c>
      <c r="H58" s="37">
        <v>392.11666666666667</v>
      </c>
      <c r="I58" s="37">
        <v>399.83333333333326</v>
      </c>
      <c r="J58" s="37">
        <v>405.76666666666665</v>
      </c>
      <c r="K58" s="28">
        <v>393.9</v>
      </c>
      <c r="L58" s="28">
        <v>380.25</v>
      </c>
      <c r="M58" s="28">
        <v>27.533560000000001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240.8</v>
      </c>
      <c r="D59" s="37">
        <v>233.01666666666665</v>
      </c>
      <c r="E59" s="37">
        <v>223.7833333333333</v>
      </c>
      <c r="F59" s="37">
        <v>206.76666666666665</v>
      </c>
      <c r="G59" s="37">
        <v>197.5333333333333</v>
      </c>
      <c r="H59" s="37">
        <v>250.0333333333333</v>
      </c>
      <c r="I59" s="37">
        <v>259.26666666666665</v>
      </c>
      <c r="J59" s="37">
        <v>276.2833333333333</v>
      </c>
      <c r="K59" s="28">
        <v>242.25</v>
      </c>
      <c r="L59" s="28">
        <v>216</v>
      </c>
      <c r="M59" s="28">
        <v>469.41086999999999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119.85</v>
      </c>
      <c r="D60" s="37">
        <v>119.81666666666666</v>
      </c>
      <c r="E60" s="37">
        <v>118.28333333333333</v>
      </c>
      <c r="F60" s="37">
        <v>116.71666666666667</v>
      </c>
      <c r="G60" s="37">
        <v>115.18333333333334</v>
      </c>
      <c r="H60" s="37">
        <v>121.38333333333333</v>
      </c>
      <c r="I60" s="37">
        <v>122.91666666666666</v>
      </c>
      <c r="J60" s="37">
        <v>124.48333333333332</v>
      </c>
      <c r="K60" s="28">
        <v>121.35</v>
      </c>
      <c r="L60" s="28">
        <v>118.25</v>
      </c>
      <c r="M60" s="28">
        <v>8.5022800000000007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654.9</v>
      </c>
      <c r="D61" s="37">
        <v>648.20000000000005</v>
      </c>
      <c r="E61" s="37">
        <v>637.40000000000009</v>
      </c>
      <c r="F61" s="37">
        <v>619.90000000000009</v>
      </c>
      <c r="G61" s="37">
        <v>609.10000000000014</v>
      </c>
      <c r="H61" s="37">
        <v>665.7</v>
      </c>
      <c r="I61" s="37">
        <v>676.5</v>
      </c>
      <c r="J61" s="37">
        <v>694</v>
      </c>
      <c r="K61" s="28">
        <v>659</v>
      </c>
      <c r="L61" s="28">
        <v>630.70000000000005</v>
      </c>
      <c r="M61" s="28">
        <v>39.163229999999999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927.6</v>
      </c>
      <c r="D62" s="37">
        <v>915.36666666666667</v>
      </c>
      <c r="E62" s="37">
        <v>899.23333333333335</v>
      </c>
      <c r="F62" s="37">
        <v>870.86666666666667</v>
      </c>
      <c r="G62" s="37">
        <v>854.73333333333335</v>
      </c>
      <c r="H62" s="37">
        <v>943.73333333333335</v>
      </c>
      <c r="I62" s="37">
        <v>959.86666666666679</v>
      </c>
      <c r="J62" s="37">
        <v>988.23333333333335</v>
      </c>
      <c r="K62" s="28">
        <v>931.5</v>
      </c>
      <c r="L62" s="28">
        <v>887</v>
      </c>
      <c r="M62" s="28">
        <v>78.594009999999997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143.25</v>
      </c>
      <c r="D63" s="37">
        <v>142.68333333333331</v>
      </c>
      <c r="E63" s="37">
        <v>141.21666666666661</v>
      </c>
      <c r="F63" s="37">
        <v>139.18333333333331</v>
      </c>
      <c r="G63" s="37">
        <v>137.71666666666661</v>
      </c>
      <c r="H63" s="37">
        <v>144.71666666666661</v>
      </c>
      <c r="I63" s="37">
        <v>146.18333333333331</v>
      </c>
      <c r="J63" s="37">
        <v>148.21666666666661</v>
      </c>
      <c r="K63" s="28">
        <v>144.15</v>
      </c>
      <c r="L63" s="28">
        <v>140.65</v>
      </c>
      <c r="M63" s="28">
        <v>31.990459999999999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160.55000000000001</v>
      </c>
      <c r="D64" s="37">
        <v>159.95000000000002</v>
      </c>
      <c r="E64" s="37">
        <v>158.60000000000002</v>
      </c>
      <c r="F64" s="37">
        <v>156.65</v>
      </c>
      <c r="G64" s="37">
        <v>155.30000000000001</v>
      </c>
      <c r="H64" s="37">
        <v>161.90000000000003</v>
      </c>
      <c r="I64" s="37">
        <v>163.25</v>
      </c>
      <c r="J64" s="37">
        <v>165.20000000000005</v>
      </c>
      <c r="K64" s="28">
        <v>161.30000000000001</v>
      </c>
      <c r="L64" s="28">
        <v>158</v>
      </c>
      <c r="M64" s="28">
        <v>92.690619999999996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4400.8</v>
      </c>
      <c r="D65" s="37">
        <v>4515.5999999999995</v>
      </c>
      <c r="E65" s="37">
        <v>4256.1999999999989</v>
      </c>
      <c r="F65" s="37">
        <v>4111.5999999999995</v>
      </c>
      <c r="G65" s="37">
        <v>3852.1999999999989</v>
      </c>
      <c r="H65" s="37">
        <v>4660.1999999999989</v>
      </c>
      <c r="I65" s="37">
        <v>4919.5999999999985</v>
      </c>
      <c r="J65" s="37">
        <v>5064.1999999999989</v>
      </c>
      <c r="K65" s="28">
        <v>4775</v>
      </c>
      <c r="L65" s="28">
        <v>4371</v>
      </c>
      <c r="M65" s="28">
        <v>5.4355099999999998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1394.15</v>
      </c>
      <c r="D66" s="37">
        <v>1398.7</v>
      </c>
      <c r="E66" s="37">
        <v>1379.45</v>
      </c>
      <c r="F66" s="37">
        <v>1364.75</v>
      </c>
      <c r="G66" s="37">
        <v>1345.5</v>
      </c>
      <c r="H66" s="37">
        <v>1413.4</v>
      </c>
      <c r="I66" s="37">
        <v>1432.65</v>
      </c>
      <c r="J66" s="37">
        <v>1447.3500000000001</v>
      </c>
      <c r="K66" s="28">
        <v>1417.95</v>
      </c>
      <c r="L66" s="28">
        <v>1384</v>
      </c>
      <c r="M66" s="28">
        <v>5.5671400000000002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616.15</v>
      </c>
      <c r="D67" s="37">
        <v>613.65</v>
      </c>
      <c r="E67" s="37">
        <v>603.04999999999995</v>
      </c>
      <c r="F67" s="37">
        <v>589.94999999999993</v>
      </c>
      <c r="G67" s="37">
        <v>579.34999999999991</v>
      </c>
      <c r="H67" s="37">
        <v>626.75</v>
      </c>
      <c r="I67" s="37">
        <v>637.35000000000014</v>
      </c>
      <c r="J67" s="37">
        <v>650.45000000000005</v>
      </c>
      <c r="K67" s="28">
        <v>624.25</v>
      </c>
      <c r="L67" s="28">
        <v>600.54999999999995</v>
      </c>
      <c r="M67" s="28">
        <v>14.052199999999999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759.2</v>
      </c>
      <c r="D68" s="37">
        <v>753.08333333333337</v>
      </c>
      <c r="E68" s="37">
        <v>741.26666666666677</v>
      </c>
      <c r="F68" s="37">
        <v>723.33333333333337</v>
      </c>
      <c r="G68" s="37">
        <v>711.51666666666677</v>
      </c>
      <c r="H68" s="37">
        <v>771.01666666666677</v>
      </c>
      <c r="I68" s="37">
        <v>782.83333333333337</v>
      </c>
      <c r="J68" s="37">
        <v>800.76666666666677</v>
      </c>
      <c r="K68" s="28">
        <v>764.9</v>
      </c>
      <c r="L68" s="28">
        <v>735.15</v>
      </c>
      <c r="M68" s="28">
        <v>4.1158599999999996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411.95</v>
      </c>
      <c r="D69" s="37">
        <v>412.7833333333333</v>
      </c>
      <c r="E69" s="37">
        <v>407.66666666666663</v>
      </c>
      <c r="F69" s="37">
        <v>403.38333333333333</v>
      </c>
      <c r="G69" s="37">
        <v>398.26666666666665</v>
      </c>
      <c r="H69" s="37">
        <v>417.06666666666661</v>
      </c>
      <c r="I69" s="37">
        <v>422.18333333333328</v>
      </c>
      <c r="J69" s="37">
        <v>426.46666666666658</v>
      </c>
      <c r="K69" s="28">
        <v>417.9</v>
      </c>
      <c r="L69" s="28">
        <v>408.5</v>
      </c>
      <c r="M69" s="28">
        <v>22.38682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906.55</v>
      </c>
      <c r="D70" s="37">
        <v>911.61666666666667</v>
      </c>
      <c r="E70" s="37">
        <v>894.7833333333333</v>
      </c>
      <c r="F70" s="37">
        <v>883.01666666666665</v>
      </c>
      <c r="G70" s="37">
        <v>866.18333333333328</v>
      </c>
      <c r="H70" s="37">
        <v>923.38333333333333</v>
      </c>
      <c r="I70" s="37">
        <v>940.21666666666658</v>
      </c>
      <c r="J70" s="37">
        <v>951.98333333333335</v>
      </c>
      <c r="K70" s="28">
        <v>928.45</v>
      </c>
      <c r="L70" s="28">
        <v>899.85</v>
      </c>
      <c r="M70" s="28">
        <v>4.3559000000000001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374.15</v>
      </c>
      <c r="D71" s="37">
        <v>371.16666666666669</v>
      </c>
      <c r="E71" s="37">
        <v>364.98333333333335</v>
      </c>
      <c r="F71" s="37">
        <v>355.81666666666666</v>
      </c>
      <c r="G71" s="37">
        <v>349.63333333333333</v>
      </c>
      <c r="H71" s="37">
        <v>380.33333333333337</v>
      </c>
      <c r="I71" s="37">
        <v>386.51666666666665</v>
      </c>
      <c r="J71" s="37">
        <v>395.68333333333339</v>
      </c>
      <c r="K71" s="28">
        <v>377.35</v>
      </c>
      <c r="L71" s="28">
        <v>362</v>
      </c>
      <c r="M71" s="28">
        <v>71.343029999999999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529.04999999999995</v>
      </c>
      <c r="D72" s="37">
        <v>532.69999999999993</v>
      </c>
      <c r="E72" s="37">
        <v>523.39999999999986</v>
      </c>
      <c r="F72" s="37">
        <v>517.74999999999989</v>
      </c>
      <c r="G72" s="37">
        <v>508.44999999999982</v>
      </c>
      <c r="H72" s="37">
        <v>538.34999999999991</v>
      </c>
      <c r="I72" s="37">
        <v>547.64999999999986</v>
      </c>
      <c r="J72" s="37">
        <v>553.29999999999995</v>
      </c>
      <c r="K72" s="28">
        <v>542</v>
      </c>
      <c r="L72" s="28">
        <v>527.04999999999995</v>
      </c>
      <c r="M72" s="28">
        <v>21.837759999999999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1726.35</v>
      </c>
      <c r="D73" s="37">
        <v>1742.3999999999999</v>
      </c>
      <c r="E73" s="37">
        <v>1649.9499999999998</v>
      </c>
      <c r="F73" s="37">
        <v>1573.55</v>
      </c>
      <c r="G73" s="37">
        <v>1481.1</v>
      </c>
      <c r="H73" s="37">
        <v>1818.7999999999997</v>
      </c>
      <c r="I73" s="37">
        <v>1911.25</v>
      </c>
      <c r="J73" s="37">
        <v>1987.6499999999996</v>
      </c>
      <c r="K73" s="28">
        <v>1834.85</v>
      </c>
      <c r="L73" s="28">
        <v>1666</v>
      </c>
      <c r="M73" s="28">
        <v>3.9926699999999999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2126.9</v>
      </c>
      <c r="D74" s="37">
        <v>2149.7666666666669</v>
      </c>
      <c r="E74" s="37">
        <v>2083.1333333333337</v>
      </c>
      <c r="F74" s="37">
        <v>2039.3666666666668</v>
      </c>
      <c r="G74" s="37">
        <v>1972.7333333333336</v>
      </c>
      <c r="H74" s="37">
        <v>2193.5333333333338</v>
      </c>
      <c r="I74" s="37">
        <v>2260.166666666667</v>
      </c>
      <c r="J74" s="37">
        <v>2303.9333333333338</v>
      </c>
      <c r="K74" s="28">
        <v>2216.4</v>
      </c>
      <c r="L74" s="28">
        <v>2106</v>
      </c>
      <c r="M74" s="28">
        <v>10.97311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134.05000000000001</v>
      </c>
      <c r="D75" s="37">
        <v>133.38333333333333</v>
      </c>
      <c r="E75" s="37">
        <v>129.16666666666666</v>
      </c>
      <c r="F75" s="37">
        <v>124.28333333333333</v>
      </c>
      <c r="G75" s="37">
        <v>120.06666666666666</v>
      </c>
      <c r="H75" s="37">
        <v>138.26666666666665</v>
      </c>
      <c r="I75" s="37">
        <v>142.48333333333335</v>
      </c>
      <c r="J75" s="37">
        <v>147.36666666666665</v>
      </c>
      <c r="K75" s="28">
        <v>137.6</v>
      </c>
      <c r="L75" s="28">
        <v>128.5</v>
      </c>
      <c r="M75" s="28">
        <v>16.595120000000001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3939.85</v>
      </c>
      <c r="D76" s="37">
        <v>3968.15</v>
      </c>
      <c r="E76" s="37">
        <v>3891.7000000000003</v>
      </c>
      <c r="F76" s="37">
        <v>3843.55</v>
      </c>
      <c r="G76" s="37">
        <v>3767.1000000000004</v>
      </c>
      <c r="H76" s="37">
        <v>4016.3</v>
      </c>
      <c r="I76" s="37">
        <v>4092.75</v>
      </c>
      <c r="J76" s="37">
        <v>4140.8999999999996</v>
      </c>
      <c r="K76" s="28">
        <v>4044.6</v>
      </c>
      <c r="L76" s="28">
        <v>3920</v>
      </c>
      <c r="M76" s="28">
        <v>8.6477000000000004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4390.55</v>
      </c>
      <c r="D77" s="37">
        <v>4431.5333333333328</v>
      </c>
      <c r="E77" s="37">
        <v>4338.0666666666657</v>
      </c>
      <c r="F77" s="37">
        <v>4285.583333333333</v>
      </c>
      <c r="G77" s="37">
        <v>4192.1166666666659</v>
      </c>
      <c r="H77" s="37">
        <v>4484.0166666666655</v>
      </c>
      <c r="I77" s="37">
        <v>4577.4833333333327</v>
      </c>
      <c r="J77" s="37">
        <v>4629.9666666666653</v>
      </c>
      <c r="K77" s="28">
        <v>4525</v>
      </c>
      <c r="L77" s="28">
        <v>4379.05</v>
      </c>
      <c r="M77" s="28">
        <v>5.28674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2837.55</v>
      </c>
      <c r="D78" s="37">
        <v>2868.7833333333333</v>
      </c>
      <c r="E78" s="37">
        <v>2787.5666666666666</v>
      </c>
      <c r="F78" s="37">
        <v>2737.5833333333335</v>
      </c>
      <c r="G78" s="37">
        <v>2656.3666666666668</v>
      </c>
      <c r="H78" s="37">
        <v>2918.7666666666664</v>
      </c>
      <c r="I78" s="37">
        <v>2999.9833333333327</v>
      </c>
      <c r="J78" s="37">
        <v>3049.9666666666662</v>
      </c>
      <c r="K78" s="28">
        <v>2950</v>
      </c>
      <c r="L78" s="28">
        <v>2818.8</v>
      </c>
      <c r="M78" s="28">
        <v>3.46597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4256.3500000000004</v>
      </c>
      <c r="D79" s="37">
        <v>4284.5</v>
      </c>
      <c r="E79" s="37">
        <v>4203.8500000000004</v>
      </c>
      <c r="F79" s="37">
        <v>4151.3500000000004</v>
      </c>
      <c r="G79" s="37">
        <v>4070.7000000000007</v>
      </c>
      <c r="H79" s="37">
        <v>4337</v>
      </c>
      <c r="I79" s="37">
        <v>4417.6499999999996</v>
      </c>
      <c r="J79" s="37">
        <v>4470.1499999999996</v>
      </c>
      <c r="K79" s="28">
        <v>4365.1499999999996</v>
      </c>
      <c r="L79" s="28">
        <v>4232</v>
      </c>
      <c r="M79" s="28">
        <v>7.0550600000000001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2643.85</v>
      </c>
      <c r="D80" s="37">
        <v>2634.7000000000003</v>
      </c>
      <c r="E80" s="37">
        <v>2579.4000000000005</v>
      </c>
      <c r="F80" s="37">
        <v>2514.9500000000003</v>
      </c>
      <c r="G80" s="37">
        <v>2459.6500000000005</v>
      </c>
      <c r="H80" s="37">
        <v>2699.1500000000005</v>
      </c>
      <c r="I80" s="37">
        <v>2754.4500000000007</v>
      </c>
      <c r="J80" s="37">
        <v>2818.9000000000005</v>
      </c>
      <c r="K80" s="28">
        <v>2690</v>
      </c>
      <c r="L80" s="28">
        <v>2570.25</v>
      </c>
      <c r="M80" s="28">
        <v>9.8582699999999992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479.15</v>
      </c>
      <c r="D81" s="37">
        <v>480.2</v>
      </c>
      <c r="E81" s="37">
        <v>470.9</v>
      </c>
      <c r="F81" s="37">
        <v>462.65</v>
      </c>
      <c r="G81" s="37">
        <v>453.34999999999997</v>
      </c>
      <c r="H81" s="37">
        <v>488.45</v>
      </c>
      <c r="I81" s="37">
        <v>497.75000000000006</v>
      </c>
      <c r="J81" s="37">
        <v>506</v>
      </c>
      <c r="K81" s="28">
        <v>489.5</v>
      </c>
      <c r="L81" s="28">
        <v>471.95</v>
      </c>
      <c r="M81" s="28">
        <v>3.3517800000000002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1574.55</v>
      </c>
      <c r="D82" s="37">
        <v>1589.8500000000001</v>
      </c>
      <c r="E82" s="37">
        <v>1549.7000000000003</v>
      </c>
      <c r="F82" s="37">
        <v>1524.8500000000001</v>
      </c>
      <c r="G82" s="37">
        <v>1484.7000000000003</v>
      </c>
      <c r="H82" s="37">
        <v>1614.7000000000003</v>
      </c>
      <c r="I82" s="37">
        <v>1654.8500000000004</v>
      </c>
      <c r="J82" s="37">
        <v>1679.7000000000003</v>
      </c>
      <c r="K82" s="28">
        <v>1630</v>
      </c>
      <c r="L82" s="28">
        <v>1565</v>
      </c>
      <c r="M82" s="28">
        <v>0.53474999999999995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1851.15</v>
      </c>
      <c r="D83" s="37">
        <v>1851.0666666666666</v>
      </c>
      <c r="E83" s="37">
        <v>1842.1333333333332</v>
      </c>
      <c r="F83" s="37">
        <v>1833.1166666666666</v>
      </c>
      <c r="G83" s="37">
        <v>1824.1833333333332</v>
      </c>
      <c r="H83" s="37">
        <v>1860.0833333333333</v>
      </c>
      <c r="I83" s="37">
        <v>1869.0166666666667</v>
      </c>
      <c r="J83" s="37">
        <v>1878.0333333333333</v>
      </c>
      <c r="K83" s="28">
        <v>1860</v>
      </c>
      <c r="L83" s="28">
        <v>1842.05</v>
      </c>
      <c r="M83" s="28">
        <v>6.0103499999999999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173.65</v>
      </c>
      <c r="D84" s="37">
        <v>174.08333333333334</v>
      </c>
      <c r="E84" s="37">
        <v>171.31666666666669</v>
      </c>
      <c r="F84" s="37">
        <v>168.98333333333335</v>
      </c>
      <c r="G84" s="37">
        <v>166.2166666666667</v>
      </c>
      <c r="H84" s="37">
        <v>176.41666666666669</v>
      </c>
      <c r="I84" s="37">
        <v>179.18333333333334</v>
      </c>
      <c r="J84" s="37">
        <v>181.51666666666668</v>
      </c>
      <c r="K84" s="28">
        <v>176.85</v>
      </c>
      <c r="L84" s="28">
        <v>171.75</v>
      </c>
      <c r="M84" s="28">
        <v>33.673470000000002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100.1</v>
      </c>
      <c r="D85" s="37">
        <v>98.2</v>
      </c>
      <c r="E85" s="37">
        <v>95.9</v>
      </c>
      <c r="F85" s="37">
        <v>91.7</v>
      </c>
      <c r="G85" s="37">
        <v>89.4</v>
      </c>
      <c r="H85" s="37">
        <v>102.4</v>
      </c>
      <c r="I85" s="37">
        <v>104.69999999999999</v>
      </c>
      <c r="J85" s="37">
        <v>108.9</v>
      </c>
      <c r="K85" s="28">
        <v>100.5</v>
      </c>
      <c r="L85" s="28">
        <v>94</v>
      </c>
      <c r="M85" s="28">
        <v>310.55664000000002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262.60000000000002</v>
      </c>
      <c r="D86" s="37">
        <v>264.64999999999998</v>
      </c>
      <c r="E86" s="37">
        <v>259.59999999999997</v>
      </c>
      <c r="F86" s="37">
        <v>256.59999999999997</v>
      </c>
      <c r="G86" s="37">
        <v>251.54999999999995</v>
      </c>
      <c r="H86" s="37">
        <v>267.64999999999998</v>
      </c>
      <c r="I86" s="37">
        <v>272.69999999999993</v>
      </c>
      <c r="J86" s="37">
        <v>275.7</v>
      </c>
      <c r="K86" s="28">
        <v>269.7</v>
      </c>
      <c r="L86" s="28">
        <v>261.64999999999998</v>
      </c>
      <c r="M86" s="28">
        <v>8.6923100000000009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141.30000000000001</v>
      </c>
      <c r="D87" s="37">
        <v>142.1</v>
      </c>
      <c r="E87" s="37">
        <v>140.14999999999998</v>
      </c>
      <c r="F87" s="37">
        <v>138.99999999999997</v>
      </c>
      <c r="G87" s="37">
        <v>137.04999999999995</v>
      </c>
      <c r="H87" s="37">
        <v>143.25</v>
      </c>
      <c r="I87" s="37">
        <v>145.19999999999999</v>
      </c>
      <c r="J87" s="37">
        <v>146.35000000000002</v>
      </c>
      <c r="K87" s="28">
        <v>144.05000000000001</v>
      </c>
      <c r="L87" s="28">
        <v>140.94999999999999</v>
      </c>
      <c r="M87" s="28">
        <v>123.10614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40</v>
      </c>
      <c r="D88" s="37">
        <v>39.783333333333331</v>
      </c>
      <c r="E88" s="37">
        <v>39.266666666666666</v>
      </c>
      <c r="F88" s="37">
        <v>38.533333333333331</v>
      </c>
      <c r="G88" s="37">
        <v>38.016666666666666</v>
      </c>
      <c r="H88" s="37">
        <v>40.516666666666666</v>
      </c>
      <c r="I88" s="37">
        <v>41.033333333333331</v>
      </c>
      <c r="J88" s="37">
        <v>41.766666666666666</v>
      </c>
      <c r="K88" s="28">
        <v>40.299999999999997</v>
      </c>
      <c r="L88" s="28">
        <v>39.049999999999997</v>
      </c>
      <c r="M88" s="28">
        <v>167.24976000000001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3379.25</v>
      </c>
      <c r="D89" s="37">
        <v>3365.4666666666667</v>
      </c>
      <c r="E89" s="37">
        <v>3255.9333333333334</v>
      </c>
      <c r="F89" s="37">
        <v>3132.6166666666668</v>
      </c>
      <c r="G89" s="37">
        <v>3023.0833333333335</v>
      </c>
      <c r="H89" s="37">
        <v>3488.7833333333333</v>
      </c>
      <c r="I89" s="37">
        <v>3598.3166666666671</v>
      </c>
      <c r="J89" s="37">
        <v>3721.6333333333332</v>
      </c>
      <c r="K89" s="28">
        <v>3475</v>
      </c>
      <c r="L89" s="28">
        <v>3242.15</v>
      </c>
      <c r="M89" s="28">
        <v>2.9336899999999999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476.35</v>
      </c>
      <c r="D90" s="37">
        <v>478.63333333333338</v>
      </c>
      <c r="E90" s="37">
        <v>471.76666666666677</v>
      </c>
      <c r="F90" s="37">
        <v>467.18333333333339</v>
      </c>
      <c r="G90" s="37">
        <v>460.31666666666678</v>
      </c>
      <c r="H90" s="37">
        <v>483.21666666666675</v>
      </c>
      <c r="I90" s="37">
        <v>490.08333333333343</v>
      </c>
      <c r="J90" s="37">
        <v>494.66666666666674</v>
      </c>
      <c r="K90" s="28">
        <v>485.5</v>
      </c>
      <c r="L90" s="28">
        <v>474.05</v>
      </c>
      <c r="M90" s="28">
        <v>13.944470000000001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879.4</v>
      </c>
      <c r="D91" s="37">
        <v>880.28333333333342</v>
      </c>
      <c r="E91" s="37">
        <v>869.56666666666683</v>
      </c>
      <c r="F91" s="37">
        <v>859.73333333333346</v>
      </c>
      <c r="G91" s="37">
        <v>849.01666666666688</v>
      </c>
      <c r="H91" s="37">
        <v>890.11666666666679</v>
      </c>
      <c r="I91" s="37">
        <v>900.83333333333326</v>
      </c>
      <c r="J91" s="37">
        <v>910.66666666666674</v>
      </c>
      <c r="K91" s="28">
        <v>891</v>
      </c>
      <c r="L91" s="28">
        <v>870.45</v>
      </c>
      <c r="M91" s="28">
        <v>8.0163200000000003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622.1</v>
      </c>
      <c r="D92" s="37">
        <v>622.51666666666677</v>
      </c>
      <c r="E92" s="37">
        <v>613.68333333333351</v>
      </c>
      <c r="F92" s="37">
        <v>605.26666666666677</v>
      </c>
      <c r="G92" s="37">
        <v>596.43333333333351</v>
      </c>
      <c r="H92" s="37">
        <v>630.93333333333351</v>
      </c>
      <c r="I92" s="37">
        <v>639.76666666666677</v>
      </c>
      <c r="J92" s="37">
        <v>648.18333333333351</v>
      </c>
      <c r="K92" s="28">
        <v>631.35</v>
      </c>
      <c r="L92" s="28">
        <v>614.1</v>
      </c>
      <c r="M92" s="28">
        <v>1.27139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1609.95</v>
      </c>
      <c r="D93" s="37">
        <v>1594.0166666666667</v>
      </c>
      <c r="E93" s="37">
        <v>1563.9333333333334</v>
      </c>
      <c r="F93" s="37">
        <v>1517.9166666666667</v>
      </c>
      <c r="G93" s="37">
        <v>1487.8333333333335</v>
      </c>
      <c r="H93" s="37">
        <v>1640.0333333333333</v>
      </c>
      <c r="I93" s="37">
        <v>1670.1166666666668</v>
      </c>
      <c r="J93" s="37">
        <v>1716.1333333333332</v>
      </c>
      <c r="K93" s="28">
        <v>1624.1</v>
      </c>
      <c r="L93" s="28">
        <v>1548</v>
      </c>
      <c r="M93" s="28">
        <v>15.053710000000001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1687.05</v>
      </c>
      <c r="D94" s="37">
        <v>1682.3833333333332</v>
      </c>
      <c r="E94" s="37">
        <v>1664.7666666666664</v>
      </c>
      <c r="F94" s="37">
        <v>1642.4833333333331</v>
      </c>
      <c r="G94" s="37">
        <v>1624.8666666666663</v>
      </c>
      <c r="H94" s="37">
        <v>1704.6666666666665</v>
      </c>
      <c r="I94" s="37">
        <v>1722.2833333333333</v>
      </c>
      <c r="J94" s="37">
        <v>1744.5666666666666</v>
      </c>
      <c r="K94" s="28">
        <v>1700</v>
      </c>
      <c r="L94" s="28">
        <v>1660.1</v>
      </c>
      <c r="M94" s="28">
        <v>8.14635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689.55</v>
      </c>
      <c r="D95" s="37">
        <v>684.78333333333342</v>
      </c>
      <c r="E95" s="37">
        <v>670.96666666666681</v>
      </c>
      <c r="F95" s="37">
        <v>652.38333333333344</v>
      </c>
      <c r="G95" s="37">
        <v>638.56666666666683</v>
      </c>
      <c r="H95" s="37">
        <v>703.36666666666679</v>
      </c>
      <c r="I95" s="37">
        <v>717.18333333333339</v>
      </c>
      <c r="J95" s="37">
        <v>735.76666666666677</v>
      </c>
      <c r="K95" s="28">
        <v>698.6</v>
      </c>
      <c r="L95" s="28">
        <v>666.2</v>
      </c>
      <c r="M95" s="28">
        <v>16.31861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294.75</v>
      </c>
      <c r="D96" s="37">
        <v>296.55</v>
      </c>
      <c r="E96" s="37">
        <v>291.10000000000002</v>
      </c>
      <c r="F96" s="37">
        <v>287.45</v>
      </c>
      <c r="G96" s="37">
        <v>282</v>
      </c>
      <c r="H96" s="37">
        <v>300.20000000000005</v>
      </c>
      <c r="I96" s="37">
        <v>305.64999999999998</v>
      </c>
      <c r="J96" s="37">
        <v>309.30000000000007</v>
      </c>
      <c r="K96" s="28">
        <v>302</v>
      </c>
      <c r="L96" s="28">
        <v>292.89999999999998</v>
      </c>
      <c r="M96" s="28">
        <v>5.1452900000000001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1077.75</v>
      </c>
      <c r="D97" s="37">
        <v>1087.9666666666665</v>
      </c>
      <c r="E97" s="37">
        <v>1059.9833333333329</v>
      </c>
      <c r="F97" s="37">
        <v>1042.2166666666665</v>
      </c>
      <c r="G97" s="37">
        <v>1014.2333333333329</v>
      </c>
      <c r="H97" s="37">
        <v>1105.7333333333329</v>
      </c>
      <c r="I97" s="37">
        <v>1133.7166666666665</v>
      </c>
      <c r="J97" s="37">
        <v>1151.4833333333329</v>
      </c>
      <c r="K97" s="28">
        <v>1115.95</v>
      </c>
      <c r="L97" s="28">
        <v>1070.2</v>
      </c>
      <c r="M97" s="28">
        <v>83.047349999999994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2140.75</v>
      </c>
      <c r="D98" s="37">
        <v>2164.4833333333331</v>
      </c>
      <c r="E98" s="37">
        <v>2094.2666666666664</v>
      </c>
      <c r="F98" s="37">
        <v>2047.7833333333333</v>
      </c>
      <c r="G98" s="37">
        <v>1977.5666666666666</v>
      </c>
      <c r="H98" s="37">
        <v>2210.9666666666662</v>
      </c>
      <c r="I98" s="37">
        <v>2281.1833333333325</v>
      </c>
      <c r="J98" s="37">
        <v>2327.6666666666661</v>
      </c>
      <c r="K98" s="28">
        <v>2234.6999999999998</v>
      </c>
      <c r="L98" s="28">
        <v>2118</v>
      </c>
      <c r="M98" s="28">
        <v>9.8378599999999992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1474.95</v>
      </c>
      <c r="D99" s="37">
        <v>1464.9833333333333</v>
      </c>
      <c r="E99" s="37">
        <v>1444.9666666666667</v>
      </c>
      <c r="F99" s="37">
        <v>1414.9833333333333</v>
      </c>
      <c r="G99" s="37">
        <v>1394.9666666666667</v>
      </c>
      <c r="H99" s="37">
        <v>1494.9666666666667</v>
      </c>
      <c r="I99" s="37">
        <v>1514.9833333333336</v>
      </c>
      <c r="J99" s="37">
        <v>1544.9666666666667</v>
      </c>
      <c r="K99" s="28">
        <v>1485</v>
      </c>
      <c r="L99" s="28">
        <v>1435</v>
      </c>
      <c r="M99" s="28">
        <v>143.08919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621.5</v>
      </c>
      <c r="D100" s="37">
        <v>621.51666666666677</v>
      </c>
      <c r="E100" s="37">
        <v>617.13333333333355</v>
      </c>
      <c r="F100" s="37">
        <v>612.76666666666677</v>
      </c>
      <c r="G100" s="37">
        <v>608.38333333333355</v>
      </c>
      <c r="H100" s="37">
        <v>625.88333333333355</v>
      </c>
      <c r="I100" s="37">
        <v>630.26666666666677</v>
      </c>
      <c r="J100" s="37">
        <v>634.63333333333355</v>
      </c>
      <c r="K100" s="28">
        <v>625.9</v>
      </c>
      <c r="L100" s="28">
        <v>617.15</v>
      </c>
      <c r="M100" s="28">
        <v>19.149850000000001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1145.25</v>
      </c>
      <c r="D101" s="37">
        <v>1147.3666666666666</v>
      </c>
      <c r="E101" s="37">
        <v>1114.8833333333332</v>
      </c>
      <c r="F101" s="37">
        <v>1084.5166666666667</v>
      </c>
      <c r="G101" s="37">
        <v>1052.0333333333333</v>
      </c>
      <c r="H101" s="37">
        <v>1177.7333333333331</v>
      </c>
      <c r="I101" s="37">
        <v>1210.2166666666662</v>
      </c>
      <c r="J101" s="37">
        <v>1240.583333333333</v>
      </c>
      <c r="K101" s="28">
        <v>1179.8499999999999</v>
      </c>
      <c r="L101" s="28">
        <v>1117</v>
      </c>
      <c r="M101" s="28">
        <v>22.660129999999999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2715</v>
      </c>
      <c r="D102" s="37">
        <v>2724.6666666666665</v>
      </c>
      <c r="E102" s="37">
        <v>2679.333333333333</v>
      </c>
      <c r="F102" s="37">
        <v>2643.6666666666665</v>
      </c>
      <c r="G102" s="37">
        <v>2598.333333333333</v>
      </c>
      <c r="H102" s="37">
        <v>2760.333333333333</v>
      </c>
      <c r="I102" s="37">
        <v>2805.6666666666661</v>
      </c>
      <c r="J102" s="37">
        <v>2841.333333333333</v>
      </c>
      <c r="K102" s="28">
        <v>2770</v>
      </c>
      <c r="L102" s="28">
        <v>2689</v>
      </c>
      <c r="M102" s="28">
        <v>5.5982399999999997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489.15</v>
      </c>
      <c r="D103" s="37">
        <v>486.81666666666666</v>
      </c>
      <c r="E103" s="37">
        <v>480.7833333333333</v>
      </c>
      <c r="F103" s="37">
        <v>472.41666666666663</v>
      </c>
      <c r="G103" s="37">
        <v>466.38333333333327</v>
      </c>
      <c r="H103" s="37">
        <v>495.18333333333334</v>
      </c>
      <c r="I103" s="37">
        <v>501.21666666666675</v>
      </c>
      <c r="J103" s="37">
        <v>509.58333333333337</v>
      </c>
      <c r="K103" s="28">
        <v>492.85</v>
      </c>
      <c r="L103" s="28">
        <v>478.45</v>
      </c>
      <c r="M103" s="28">
        <v>67.465000000000003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1422.95</v>
      </c>
      <c r="D104" s="37">
        <v>1416.8833333333332</v>
      </c>
      <c r="E104" s="37">
        <v>1404.5166666666664</v>
      </c>
      <c r="F104" s="37">
        <v>1386.0833333333333</v>
      </c>
      <c r="G104" s="37">
        <v>1373.7166666666665</v>
      </c>
      <c r="H104" s="37">
        <v>1435.3166666666664</v>
      </c>
      <c r="I104" s="37">
        <v>1447.6833333333332</v>
      </c>
      <c r="J104" s="37">
        <v>1466.1166666666663</v>
      </c>
      <c r="K104" s="28">
        <v>1429.25</v>
      </c>
      <c r="L104" s="28">
        <v>1398.45</v>
      </c>
      <c r="M104" s="28">
        <v>7.7598799999999999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122</v>
      </c>
      <c r="D105" s="37">
        <v>121.76666666666667</v>
      </c>
      <c r="E105" s="37">
        <v>120.23333333333333</v>
      </c>
      <c r="F105" s="37">
        <v>118.46666666666667</v>
      </c>
      <c r="G105" s="37">
        <v>116.93333333333334</v>
      </c>
      <c r="H105" s="37">
        <v>123.53333333333333</v>
      </c>
      <c r="I105" s="37">
        <v>125.06666666666666</v>
      </c>
      <c r="J105" s="37">
        <v>126.83333333333333</v>
      </c>
      <c r="K105" s="28">
        <v>123.3</v>
      </c>
      <c r="L105" s="28">
        <v>120</v>
      </c>
      <c r="M105" s="28">
        <v>35.371929999999999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308.3</v>
      </c>
      <c r="D106" s="37">
        <v>308.88333333333338</v>
      </c>
      <c r="E106" s="37">
        <v>304.96666666666675</v>
      </c>
      <c r="F106" s="37">
        <v>301.63333333333338</v>
      </c>
      <c r="G106" s="37">
        <v>297.71666666666675</v>
      </c>
      <c r="H106" s="37">
        <v>312.21666666666675</v>
      </c>
      <c r="I106" s="37">
        <v>316.13333333333338</v>
      </c>
      <c r="J106" s="37">
        <v>319.46666666666675</v>
      </c>
      <c r="K106" s="28">
        <v>312.8</v>
      </c>
      <c r="L106" s="28">
        <v>305.55</v>
      </c>
      <c r="M106" s="28">
        <v>36.200650000000003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2295.35</v>
      </c>
      <c r="D107" s="37">
        <v>2298.65</v>
      </c>
      <c r="E107" s="37">
        <v>2271.7000000000003</v>
      </c>
      <c r="F107" s="37">
        <v>2248.0500000000002</v>
      </c>
      <c r="G107" s="37">
        <v>2221.1000000000004</v>
      </c>
      <c r="H107" s="37">
        <v>2322.3000000000002</v>
      </c>
      <c r="I107" s="37">
        <v>2349.25</v>
      </c>
      <c r="J107" s="37">
        <v>2372.9</v>
      </c>
      <c r="K107" s="28">
        <v>2325.6</v>
      </c>
      <c r="L107" s="28">
        <v>2275</v>
      </c>
      <c r="M107" s="28">
        <v>26.204740000000001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312.95</v>
      </c>
      <c r="D108" s="37">
        <v>313.15000000000003</v>
      </c>
      <c r="E108" s="37">
        <v>309.30000000000007</v>
      </c>
      <c r="F108" s="37">
        <v>305.65000000000003</v>
      </c>
      <c r="G108" s="37">
        <v>301.80000000000007</v>
      </c>
      <c r="H108" s="37">
        <v>316.80000000000007</v>
      </c>
      <c r="I108" s="37">
        <v>320.65000000000009</v>
      </c>
      <c r="J108" s="37">
        <v>324.30000000000007</v>
      </c>
      <c r="K108" s="28">
        <v>317</v>
      </c>
      <c r="L108" s="28">
        <v>309.5</v>
      </c>
      <c r="M108" s="28">
        <v>5.9936499999999997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2503.35</v>
      </c>
      <c r="D109" s="37">
        <v>2488.65</v>
      </c>
      <c r="E109" s="37">
        <v>2463.3000000000002</v>
      </c>
      <c r="F109" s="37">
        <v>2423.25</v>
      </c>
      <c r="G109" s="37">
        <v>2397.9</v>
      </c>
      <c r="H109" s="37">
        <v>2528.7000000000003</v>
      </c>
      <c r="I109" s="37">
        <v>2554.0499999999997</v>
      </c>
      <c r="J109" s="37">
        <v>2594.1000000000004</v>
      </c>
      <c r="K109" s="28">
        <v>2514</v>
      </c>
      <c r="L109" s="28">
        <v>2448.6</v>
      </c>
      <c r="M109" s="28">
        <v>66.000590000000003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794.65</v>
      </c>
      <c r="D110" s="37">
        <v>792.4</v>
      </c>
      <c r="E110" s="37">
        <v>783.3</v>
      </c>
      <c r="F110" s="37">
        <v>771.94999999999993</v>
      </c>
      <c r="G110" s="37">
        <v>762.84999999999991</v>
      </c>
      <c r="H110" s="37">
        <v>803.75</v>
      </c>
      <c r="I110" s="37">
        <v>812.85000000000014</v>
      </c>
      <c r="J110" s="37">
        <v>824.2</v>
      </c>
      <c r="K110" s="28">
        <v>801.5</v>
      </c>
      <c r="L110" s="28">
        <v>781.05</v>
      </c>
      <c r="M110" s="28">
        <v>239.84679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1373.2</v>
      </c>
      <c r="D111" s="37">
        <v>1360.3999999999999</v>
      </c>
      <c r="E111" s="37">
        <v>1330.8499999999997</v>
      </c>
      <c r="F111" s="37">
        <v>1288.4999999999998</v>
      </c>
      <c r="G111" s="37">
        <v>1258.9499999999996</v>
      </c>
      <c r="H111" s="37">
        <v>1402.7499999999998</v>
      </c>
      <c r="I111" s="37">
        <v>1432.3</v>
      </c>
      <c r="J111" s="37">
        <v>1474.6499999999999</v>
      </c>
      <c r="K111" s="28">
        <v>1389.95</v>
      </c>
      <c r="L111" s="28">
        <v>1318.05</v>
      </c>
      <c r="M111" s="28">
        <v>8.0995799999999996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543.35</v>
      </c>
      <c r="D112" s="37">
        <v>545.44999999999993</v>
      </c>
      <c r="E112" s="37">
        <v>534.89999999999986</v>
      </c>
      <c r="F112" s="37">
        <v>526.44999999999993</v>
      </c>
      <c r="G112" s="37">
        <v>515.89999999999986</v>
      </c>
      <c r="H112" s="37">
        <v>553.89999999999986</v>
      </c>
      <c r="I112" s="37">
        <v>564.44999999999982</v>
      </c>
      <c r="J112" s="37">
        <v>572.89999999999986</v>
      </c>
      <c r="K112" s="28">
        <v>556</v>
      </c>
      <c r="L112" s="28">
        <v>537</v>
      </c>
      <c r="M112" s="28">
        <v>13.603160000000001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700.65</v>
      </c>
      <c r="D113" s="37">
        <v>707.2166666666667</v>
      </c>
      <c r="E113" s="37">
        <v>684.43333333333339</v>
      </c>
      <c r="F113" s="37">
        <v>668.2166666666667</v>
      </c>
      <c r="G113" s="37">
        <v>645.43333333333339</v>
      </c>
      <c r="H113" s="37">
        <v>723.43333333333339</v>
      </c>
      <c r="I113" s="37">
        <v>746.2166666666667</v>
      </c>
      <c r="J113" s="37">
        <v>762.43333333333339</v>
      </c>
      <c r="K113" s="28">
        <v>730</v>
      </c>
      <c r="L113" s="28">
        <v>691</v>
      </c>
      <c r="M113" s="28">
        <v>11.554449999999999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45.95</v>
      </c>
      <c r="D114" s="37">
        <v>45.583333333333336</v>
      </c>
      <c r="E114" s="37">
        <v>44.766666666666673</v>
      </c>
      <c r="F114" s="37">
        <v>43.583333333333336</v>
      </c>
      <c r="G114" s="37">
        <v>42.766666666666673</v>
      </c>
      <c r="H114" s="37">
        <v>46.766666666666673</v>
      </c>
      <c r="I114" s="37">
        <v>47.583333333333336</v>
      </c>
      <c r="J114" s="37">
        <v>48.766666666666673</v>
      </c>
      <c r="K114" s="28">
        <v>46.4</v>
      </c>
      <c r="L114" s="28">
        <v>44.4</v>
      </c>
      <c r="M114" s="28">
        <v>362.96339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214.6</v>
      </c>
      <c r="D115" s="37">
        <v>213.73333333333335</v>
      </c>
      <c r="E115" s="37">
        <v>211.9666666666667</v>
      </c>
      <c r="F115" s="37">
        <v>209.33333333333334</v>
      </c>
      <c r="G115" s="37">
        <v>207.56666666666669</v>
      </c>
      <c r="H115" s="37">
        <v>216.3666666666667</v>
      </c>
      <c r="I115" s="37">
        <v>218.13333333333335</v>
      </c>
      <c r="J115" s="37">
        <v>220.76666666666671</v>
      </c>
      <c r="K115" s="28">
        <v>215.5</v>
      </c>
      <c r="L115" s="28">
        <v>211.1</v>
      </c>
      <c r="M115" s="28">
        <v>231.49683999999999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4564.25</v>
      </c>
      <c r="D116" s="37">
        <v>4618.45</v>
      </c>
      <c r="E116" s="37">
        <v>4246.8999999999996</v>
      </c>
      <c r="F116" s="37">
        <v>3929.55</v>
      </c>
      <c r="G116" s="37">
        <v>3558</v>
      </c>
      <c r="H116" s="37">
        <v>4935.7999999999993</v>
      </c>
      <c r="I116" s="37">
        <v>5307.35</v>
      </c>
      <c r="J116" s="37">
        <v>5624.6999999999989</v>
      </c>
      <c r="K116" s="28">
        <v>4990</v>
      </c>
      <c r="L116" s="28">
        <v>4301.1000000000004</v>
      </c>
      <c r="M116" s="28">
        <v>14.818059999999999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145.85</v>
      </c>
      <c r="D117" s="37">
        <v>141.98333333333332</v>
      </c>
      <c r="E117" s="37">
        <v>137.06666666666663</v>
      </c>
      <c r="F117" s="37">
        <v>128.2833333333333</v>
      </c>
      <c r="G117" s="37">
        <v>123.36666666666662</v>
      </c>
      <c r="H117" s="37">
        <v>150.76666666666665</v>
      </c>
      <c r="I117" s="37">
        <v>155.68333333333334</v>
      </c>
      <c r="J117" s="37">
        <v>164.46666666666667</v>
      </c>
      <c r="K117" s="28">
        <v>146.9</v>
      </c>
      <c r="L117" s="28">
        <v>133.19999999999999</v>
      </c>
      <c r="M117" s="28">
        <v>69.930980000000005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200.7</v>
      </c>
      <c r="D118" s="37">
        <v>199.28333333333333</v>
      </c>
      <c r="E118" s="37">
        <v>195.56666666666666</v>
      </c>
      <c r="F118" s="37">
        <v>190.43333333333334</v>
      </c>
      <c r="G118" s="37">
        <v>186.71666666666667</v>
      </c>
      <c r="H118" s="37">
        <v>204.41666666666666</v>
      </c>
      <c r="I118" s="37">
        <v>208.1333333333333</v>
      </c>
      <c r="J118" s="37">
        <v>213.26666666666665</v>
      </c>
      <c r="K118" s="28">
        <v>203</v>
      </c>
      <c r="L118" s="28">
        <v>194.15</v>
      </c>
      <c r="M118" s="28">
        <v>37.379849999999998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122.7</v>
      </c>
      <c r="D119" s="37">
        <v>122.08333333333333</v>
      </c>
      <c r="E119" s="37">
        <v>120.41666666666666</v>
      </c>
      <c r="F119" s="37">
        <v>118.13333333333333</v>
      </c>
      <c r="G119" s="37">
        <v>116.46666666666665</v>
      </c>
      <c r="H119" s="37">
        <v>124.36666666666666</v>
      </c>
      <c r="I119" s="37">
        <v>126.03333333333332</v>
      </c>
      <c r="J119" s="37">
        <v>128.31666666666666</v>
      </c>
      <c r="K119" s="28">
        <v>123.75</v>
      </c>
      <c r="L119" s="28">
        <v>119.8</v>
      </c>
      <c r="M119" s="28">
        <v>85.935590000000005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813.8</v>
      </c>
      <c r="D120" s="37">
        <v>813.73333333333323</v>
      </c>
      <c r="E120" s="37">
        <v>803.06666666666649</v>
      </c>
      <c r="F120" s="37">
        <v>792.33333333333326</v>
      </c>
      <c r="G120" s="37">
        <v>781.66666666666652</v>
      </c>
      <c r="H120" s="37">
        <v>824.46666666666647</v>
      </c>
      <c r="I120" s="37">
        <v>835.13333333333321</v>
      </c>
      <c r="J120" s="37">
        <v>845.86666666666645</v>
      </c>
      <c r="K120" s="28">
        <v>824.4</v>
      </c>
      <c r="L120" s="28">
        <v>803</v>
      </c>
      <c r="M120" s="28">
        <v>47.406120000000001</v>
      </c>
      <c r="N120" s="1"/>
      <c r="O120" s="1"/>
    </row>
    <row r="121" spans="1:15" ht="12.75" customHeight="1">
      <c r="A121" s="53">
        <v>112</v>
      </c>
      <c r="B121" s="28" t="s">
        <v>836</v>
      </c>
      <c r="C121" s="28">
        <v>22.95</v>
      </c>
      <c r="D121" s="37">
        <v>22.966666666666665</v>
      </c>
      <c r="E121" s="37">
        <v>22.783333333333331</v>
      </c>
      <c r="F121" s="37">
        <v>22.616666666666667</v>
      </c>
      <c r="G121" s="37">
        <v>22.433333333333334</v>
      </c>
      <c r="H121" s="37">
        <v>23.133333333333329</v>
      </c>
      <c r="I121" s="37">
        <v>23.316666666666659</v>
      </c>
      <c r="J121" s="37">
        <v>23.483333333333327</v>
      </c>
      <c r="K121" s="28">
        <v>23.15</v>
      </c>
      <c r="L121" s="28">
        <v>22.8</v>
      </c>
      <c r="M121" s="28">
        <v>71.694919999999996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393</v>
      </c>
      <c r="D122" s="37">
        <v>392.84999999999997</v>
      </c>
      <c r="E122" s="37">
        <v>386.69999999999993</v>
      </c>
      <c r="F122" s="37">
        <v>380.4</v>
      </c>
      <c r="G122" s="37">
        <v>374.24999999999994</v>
      </c>
      <c r="H122" s="37">
        <v>399.14999999999992</v>
      </c>
      <c r="I122" s="37">
        <v>405.2999999999999</v>
      </c>
      <c r="J122" s="37">
        <v>411.59999999999991</v>
      </c>
      <c r="K122" s="28">
        <v>399</v>
      </c>
      <c r="L122" s="28">
        <v>386.55</v>
      </c>
      <c r="M122" s="28">
        <v>28.797609999999999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249.6</v>
      </c>
      <c r="D123" s="37">
        <v>249.75</v>
      </c>
      <c r="E123" s="37">
        <v>244.85</v>
      </c>
      <c r="F123" s="37">
        <v>240.1</v>
      </c>
      <c r="G123" s="37">
        <v>235.2</v>
      </c>
      <c r="H123" s="37">
        <v>254.5</v>
      </c>
      <c r="I123" s="37">
        <v>259.39999999999998</v>
      </c>
      <c r="J123" s="37">
        <v>264.14999999999998</v>
      </c>
      <c r="K123" s="28">
        <v>254.65</v>
      </c>
      <c r="L123" s="28">
        <v>245</v>
      </c>
      <c r="M123" s="28">
        <v>35.946660000000001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888.1</v>
      </c>
      <c r="D124" s="37">
        <v>880.93333333333339</v>
      </c>
      <c r="E124" s="37">
        <v>868.26666666666677</v>
      </c>
      <c r="F124" s="37">
        <v>848.43333333333339</v>
      </c>
      <c r="G124" s="37">
        <v>835.76666666666677</v>
      </c>
      <c r="H124" s="37">
        <v>900.76666666666677</v>
      </c>
      <c r="I124" s="37">
        <v>913.43333333333328</v>
      </c>
      <c r="J124" s="37">
        <v>933.26666666666677</v>
      </c>
      <c r="K124" s="28">
        <v>893.6</v>
      </c>
      <c r="L124" s="28">
        <v>861.1</v>
      </c>
      <c r="M124" s="28">
        <v>43.232579999999999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4394.1499999999996</v>
      </c>
      <c r="D125" s="37">
        <v>4392.4000000000005</v>
      </c>
      <c r="E125" s="37">
        <v>4286.8000000000011</v>
      </c>
      <c r="F125" s="37">
        <v>4179.4500000000007</v>
      </c>
      <c r="G125" s="37">
        <v>4073.8500000000013</v>
      </c>
      <c r="H125" s="37">
        <v>4499.7500000000009</v>
      </c>
      <c r="I125" s="37">
        <v>4605.3500000000013</v>
      </c>
      <c r="J125" s="37">
        <v>4712.7000000000007</v>
      </c>
      <c r="K125" s="28">
        <v>4498</v>
      </c>
      <c r="L125" s="28">
        <v>4285.05</v>
      </c>
      <c r="M125" s="28">
        <v>6.84253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1678.6</v>
      </c>
      <c r="D126" s="37">
        <v>1684.4333333333334</v>
      </c>
      <c r="E126" s="37">
        <v>1659.1666666666667</v>
      </c>
      <c r="F126" s="37">
        <v>1639.7333333333333</v>
      </c>
      <c r="G126" s="37">
        <v>1614.4666666666667</v>
      </c>
      <c r="H126" s="37">
        <v>1703.8666666666668</v>
      </c>
      <c r="I126" s="37">
        <v>1729.1333333333332</v>
      </c>
      <c r="J126" s="37">
        <v>1748.5666666666668</v>
      </c>
      <c r="K126" s="28">
        <v>1709.7</v>
      </c>
      <c r="L126" s="28">
        <v>1665</v>
      </c>
      <c r="M126" s="28">
        <v>112.31734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1862.6</v>
      </c>
      <c r="D127" s="37">
        <v>1878.5333333333335</v>
      </c>
      <c r="E127" s="37">
        <v>1822.0666666666671</v>
      </c>
      <c r="F127" s="37">
        <v>1781.5333333333335</v>
      </c>
      <c r="G127" s="37">
        <v>1725.0666666666671</v>
      </c>
      <c r="H127" s="37">
        <v>1919.0666666666671</v>
      </c>
      <c r="I127" s="37">
        <v>1975.5333333333338</v>
      </c>
      <c r="J127" s="37">
        <v>2016.0666666666671</v>
      </c>
      <c r="K127" s="28">
        <v>1935</v>
      </c>
      <c r="L127" s="28">
        <v>1838</v>
      </c>
      <c r="M127" s="28">
        <v>14.84512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1005.5</v>
      </c>
      <c r="D128" s="37">
        <v>1016.4166666666666</v>
      </c>
      <c r="E128" s="37">
        <v>987.13333333333321</v>
      </c>
      <c r="F128" s="37">
        <v>968.76666666666654</v>
      </c>
      <c r="G128" s="37">
        <v>939.48333333333312</v>
      </c>
      <c r="H128" s="37">
        <v>1034.7833333333333</v>
      </c>
      <c r="I128" s="37">
        <v>1064.0666666666668</v>
      </c>
      <c r="J128" s="37">
        <v>1082.4333333333334</v>
      </c>
      <c r="K128" s="28">
        <v>1045.7</v>
      </c>
      <c r="L128" s="28">
        <v>998.05</v>
      </c>
      <c r="M128" s="28">
        <v>4.0691499999999996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298.85000000000002</v>
      </c>
      <c r="D129" s="37">
        <v>302.65000000000003</v>
      </c>
      <c r="E129" s="37">
        <v>293.30000000000007</v>
      </c>
      <c r="F129" s="37">
        <v>287.75000000000006</v>
      </c>
      <c r="G129" s="37">
        <v>278.40000000000009</v>
      </c>
      <c r="H129" s="37">
        <v>308.20000000000005</v>
      </c>
      <c r="I129" s="37">
        <v>317.55000000000007</v>
      </c>
      <c r="J129" s="37">
        <v>323.10000000000002</v>
      </c>
      <c r="K129" s="28">
        <v>312</v>
      </c>
      <c r="L129" s="28">
        <v>297.10000000000002</v>
      </c>
      <c r="M129" s="28">
        <v>20.922409999999999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626.1</v>
      </c>
      <c r="D130" s="37">
        <v>623.43333333333328</v>
      </c>
      <c r="E130" s="37">
        <v>614.71666666666658</v>
      </c>
      <c r="F130" s="37">
        <v>603.33333333333326</v>
      </c>
      <c r="G130" s="37">
        <v>594.61666666666656</v>
      </c>
      <c r="H130" s="37">
        <v>634.81666666666661</v>
      </c>
      <c r="I130" s="37">
        <v>643.5333333333333</v>
      </c>
      <c r="J130" s="37">
        <v>654.91666666666663</v>
      </c>
      <c r="K130" s="28">
        <v>632.15</v>
      </c>
      <c r="L130" s="28">
        <v>612.04999999999995</v>
      </c>
      <c r="M130" s="28">
        <v>47.605510000000002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375.5</v>
      </c>
      <c r="D131" s="37">
        <v>371.7</v>
      </c>
      <c r="E131" s="37">
        <v>364.95</v>
      </c>
      <c r="F131" s="37">
        <v>354.4</v>
      </c>
      <c r="G131" s="37">
        <v>347.65</v>
      </c>
      <c r="H131" s="37">
        <v>382.25</v>
      </c>
      <c r="I131" s="37">
        <v>389</v>
      </c>
      <c r="J131" s="37">
        <v>399.55</v>
      </c>
      <c r="K131" s="28">
        <v>378.45</v>
      </c>
      <c r="L131" s="28">
        <v>361.15</v>
      </c>
      <c r="M131" s="28">
        <v>66.358080000000001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3243.05</v>
      </c>
      <c r="D132" s="37">
        <v>3267.5333333333333</v>
      </c>
      <c r="E132" s="37">
        <v>3110.2666666666664</v>
      </c>
      <c r="F132" s="37">
        <v>2977.4833333333331</v>
      </c>
      <c r="G132" s="37">
        <v>2820.2166666666662</v>
      </c>
      <c r="H132" s="37">
        <v>3400.3166666666666</v>
      </c>
      <c r="I132" s="37">
        <v>3557.5833333333339</v>
      </c>
      <c r="J132" s="37">
        <v>3690.3666666666668</v>
      </c>
      <c r="K132" s="28">
        <v>3424.8</v>
      </c>
      <c r="L132" s="28">
        <v>3134.75</v>
      </c>
      <c r="M132" s="28">
        <v>16.639469999999999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1889.25</v>
      </c>
      <c r="D133" s="37">
        <v>1869.6500000000003</v>
      </c>
      <c r="E133" s="37">
        <v>1840.7500000000007</v>
      </c>
      <c r="F133" s="37">
        <v>1792.2500000000005</v>
      </c>
      <c r="G133" s="37">
        <v>1763.3500000000008</v>
      </c>
      <c r="H133" s="37">
        <v>1918.1500000000005</v>
      </c>
      <c r="I133" s="37">
        <v>1947.0500000000002</v>
      </c>
      <c r="J133" s="37">
        <v>1995.5500000000004</v>
      </c>
      <c r="K133" s="28">
        <v>1898.55</v>
      </c>
      <c r="L133" s="28">
        <v>1821.15</v>
      </c>
      <c r="M133" s="28">
        <v>37.186190000000003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72.45</v>
      </c>
      <c r="D134" s="37">
        <v>72.016666666666666</v>
      </c>
      <c r="E134" s="37">
        <v>70.633333333333326</v>
      </c>
      <c r="F134" s="37">
        <v>68.816666666666663</v>
      </c>
      <c r="G134" s="37">
        <v>67.433333333333323</v>
      </c>
      <c r="H134" s="37">
        <v>73.833333333333329</v>
      </c>
      <c r="I134" s="37">
        <v>75.216666666666683</v>
      </c>
      <c r="J134" s="37">
        <v>77.033333333333331</v>
      </c>
      <c r="K134" s="28">
        <v>73.400000000000006</v>
      </c>
      <c r="L134" s="28">
        <v>70.2</v>
      </c>
      <c r="M134" s="28">
        <v>100.05439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4355.3999999999996</v>
      </c>
      <c r="D135" s="37">
        <v>4409.5166666666664</v>
      </c>
      <c r="E135" s="37">
        <v>4259.0333333333328</v>
      </c>
      <c r="F135" s="37">
        <v>4162.6666666666661</v>
      </c>
      <c r="G135" s="37">
        <v>4012.1833333333325</v>
      </c>
      <c r="H135" s="37">
        <v>4505.8833333333332</v>
      </c>
      <c r="I135" s="37">
        <v>4656.3666666666668</v>
      </c>
      <c r="J135" s="37">
        <v>4752.7333333333336</v>
      </c>
      <c r="K135" s="28">
        <v>4560</v>
      </c>
      <c r="L135" s="28">
        <v>4313.1499999999996</v>
      </c>
      <c r="M135" s="28">
        <v>4.3464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345.5</v>
      </c>
      <c r="D136" s="37">
        <v>341.01666666666665</v>
      </c>
      <c r="E136" s="37">
        <v>334.13333333333333</v>
      </c>
      <c r="F136" s="37">
        <v>322.76666666666665</v>
      </c>
      <c r="G136" s="37">
        <v>315.88333333333333</v>
      </c>
      <c r="H136" s="37">
        <v>352.38333333333333</v>
      </c>
      <c r="I136" s="37">
        <v>359.26666666666665</v>
      </c>
      <c r="J136" s="37">
        <v>370.63333333333333</v>
      </c>
      <c r="K136" s="28">
        <v>347.9</v>
      </c>
      <c r="L136" s="28">
        <v>329.65</v>
      </c>
      <c r="M136" s="28">
        <v>54.028700000000001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5745.7</v>
      </c>
      <c r="D137" s="37">
        <v>5822.5666666666666</v>
      </c>
      <c r="E137" s="37">
        <v>5645.1333333333332</v>
      </c>
      <c r="F137" s="37">
        <v>5544.5666666666666</v>
      </c>
      <c r="G137" s="37">
        <v>5367.1333333333332</v>
      </c>
      <c r="H137" s="37">
        <v>5923.1333333333332</v>
      </c>
      <c r="I137" s="37">
        <v>6100.5666666666657</v>
      </c>
      <c r="J137" s="37">
        <v>6201.1333333333332</v>
      </c>
      <c r="K137" s="28">
        <v>6000</v>
      </c>
      <c r="L137" s="28">
        <v>5722</v>
      </c>
      <c r="M137" s="28">
        <v>5.4814100000000003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1910.85</v>
      </c>
      <c r="D138" s="37">
        <v>1899.95</v>
      </c>
      <c r="E138" s="37">
        <v>1877.9</v>
      </c>
      <c r="F138" s="37">
        <v>1844.95</v>
      </c>
      <c r="G138" s="37">
        <v>1822.9</v>
      </c>
      <c r="H138" s="37">
        <v>1932.9</v>
      </c>
      <c r="I138" s="37">
        <v>1954.9499999999998</v>
      </c>
      <c r="J138" s="37">
        <v>1987.9</v>
      </c>
      <c r="K138" s="28">
        <v>1922</v>
      </c>
      <c r="L138" s="28">
        <v>1867</v>
      </c>
      <c r="M138" s="28">
        <v>29.32713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464.7</v>
      </c>
      <c r="D139" s="37">
        <v>460.0333333333333</v>
      </c>
      <c r="E139" s="37">
        <v>444.66666666666663</v>
      </c>
      <c r="F139" s="37">
        <v>424.63333333333333</v>
      </c>
      <c r="G139" s="37">
        <v>409.26666666666665</v>
      </c>
      <c r="H139" s="37">
        <v>480.06666666666661</v>
      </c>
      <c r="I139" s="37">
        <v>495.43333333333328</v>
      </c>
      <c r="J139" s="37">
        <v>515.46666666666658</v>
      </c>
      <c r="K139" s="28">
        <v>475.4</v>
      </c>
      <c r="L139" s="28">
        <v>440</v>
      </c>
      <c r="M139" s="28">
        <v>84.263109999999998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888.1</v>
      </c>
      <c r="D140" s="37">
        <v>894.53333333333342</v>
      </c>
      <c r="E140" s="37">
        <v>875.51666666666688</v>
      </c>
      <c r="F140" s="37">
        <v>862.93333333333351</v>
      </c>
      <c r="G140" s="37">
        <v>843.91666666666697</v>
      </c>
      <c r="H140" s="37">
        <v>907.11666666666679</v>
      </c>
      <c r="I140" s="37">
        <v>926.13333333333344</v>
      </c>
      <c r="J140" s="37">
        <v>938.7166666666667</v>
      </c>
      <c r="K140" s="28">
        <v>913.55</v>
      </c>
      <c r="L140" s="28">
        <v>881.95</v>
      </c>
      <c r="M140" s="28">
        <v>16.779019999999999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70712.649999999994</v>
      </c>
      <c r="D141" s="37">
        <v>70407.066666666666</v>
      </c>
      <c r="E141" s="37">
        <v>69765.133333333331</v>
      </c>
      <c r="F141" s="37">
        <v>68817.616666666669</v>
      </c>
      <c r="G141" s="37">
        <v>68175.683333333334</v>
      </c>
      <c r="H141" s="37">
        <v>71354.583333333328</v>
      </c>
      <c r="I141" s="37">
        <v>71996.516666666648</v>
      </c>
      <c r="J141" s="37">
        <v>72944.033333333326</v>
      </c>
      <c r="K141" s="28">
        <v>71049</v>
      </c>
      <c r="L141" s="28">
        <v>69459.55</v>
      </c>
      <c r="M141" s="28">
        <v>0.10272000000000001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808.95</v>
      </c>
      <c r="D142" s="37">
        <v>809.26666666666677</v>
      </c>
      <c r="E142" s="37">
        <v>796.33333333333348</v>
      </c>
      <c r="F142" s="37">
        <v>783.7166666666667</v>
      </c>
      <c r="G142" s="37">
        <v>770.78333333333342</v>
      </c>
      <c r="H142" s="37">
        <v>821.88333333333355</v>
      </c>
      <c r="I142" s="37">
        <v>834.81666666666672</v>
      </c>
      <c r="J142" s="37">
        <v>847.43333333333362</v>
      </c>
      <c r="K142" s="28">
        <v>822.2</v>
      </c>
      <c r="L142" s="28">
        <v>796.65</v>
      </c>
      <c r="M142" s="28">
        <v>5.9327800000000002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156.6</v>
      </c>
      <c r="D143" s="37">
        <v>155.6</v>
      </c>
      <c r="E143" s="37">
        <v>151.25</v>
      </c>
      <c r="F143" s="37">
        <v>145.9</v>
      </c>
      <c r="G143" s="37">
        <v>141.55000000000001</v>
      </c>
      <c r="H143" s="37">
        <v>160.94999999999999</v>
      </c>
      <c r="I143" s="37">
        <v>165.29999999999995</v>
      </c>
      <c r="J143" s="37">
        <v>170.64999999999998</v>
      </c>
      <c r="K143" s="28">
        <v>159.94999999999999</v>
      </c>
      <c r="L143" s="28">
        <v>150.25</v>
      </c>
      <c r="M143" s="28">
        <v>38.230440000000002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858.05</v>
      </c>
      <c r="D144" s="37">
        <v>854.03333333333342</v>
      </c>
      <c r="E144" s="37">
        <v>845.21666666666681</v>
      </c>
      <c r="F144" s="37">
        <v>832.38333333333344</v>
      </c>
      <c r="G144" s="37">
        <v>823.56666666666683</v>
      </c>
      <c r="H144" s="37">
        <v>866.86666666666679</v>
      </c>
      <c r="I144" s="37">
        <v>875.68333333333339</v>
      </c>
      <c r="J144" s="37">
        <v>888.51666666666677</v>
      </c>
      <c r="K144" s="28">
        <v>862.85</v>
      </c>
      <c r="L144" s="28">
        <v>841.2</v>
      </c>
      <c r="M144" s="28">
        <v>29.275659999999998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153.35</v>
      </c>
      <c r="D145" s="37">
        <v>152.1</v>
      </c>
      <c r="E145" s="37">
        <v>149.89999999999998</v>
      </c>
      <c r="F145" s="37">
        <v>146.44999999999999</v>
      </c>
      <c r="G145" s="37">
        <v>144.24999999999997</v>
      </c>
      <c r="H145" s="37">
        <v>155.54999999999998</v>
      </c>
      <c r="I145" s="37">
        <v>157.74999999999997</v>
      </c>
      <c r="J145" s="37">
        <v>161.19999999999999</v>
      </c>
      <c r="K145" s="28">
        <v>154.30000000000001</v>
      </c>
      <c r="L145" s="28">
        <v>148.65</v>
      </c>
      <c r="M145" s="28">
        <v>35.028849999999998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463.25</v>
      </c>
      <c r="D146" s="37">
        <v>462.9666666666667</v>
      </c>
      <c r="E146" s="37">
        <v>455.93333333333339</v>
      </c>
      <c r="F146" s="37">
        <v>448.61666666666667</v>
      </c>
      <c r="G146" s="37">
        <v>441.58333333333337</v>
      </c>
      <c r="H146" s="37">
        <v>470.28333333333342</v>
      </c>
      <c r="I146" s="37">
        <v>477.31666666666672</v>
      </c>
      <c r="J146" s="37">
        <v>484.63333333333344</v>
      </c>
      <c r="K146" s="28">
        <v>470</v>
      </c>
      <c r="L146" s="28">
        <v>455.65</v>
      </c>
      <c r="M146" s="28">
        <v>20.19041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8820.2000000000007</v>
      </c>
      <c r="D147" s="37">
        <v>8730.6333333333332</v>
      </c>
      <c r="E147" s="37">
        <v>8489.6166666666668</v>
      </c>
      <c r="F147" s="37">
        <v>8159.0333333333328</v>
      </c>
      <c r="G147" s="37">
        <v>7918.0166666666664</v>
      </c>
      <c r="H147" s="37">
        <v>9061.2166666666672</v>
      </c>
      <c r="I147" s="37">
        <v>9302.2333333333336</v>
      </c>
      <c r="J147" s="37">
        <v>9632.8166666666675</v>
      </c>
      <c r="K147" s="28">
        <v>8971.65</v>
      </c>
      <c r="L147" s="28">
        <v>8400.0499999999993</v>
      </c>
      <c r="M147" s="28">
        <v>28.99559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894.3</v>
      </c>
      <c r="D148" s="37">
        <v>886.93333333333339</v>
      </c>
      <c r="E148" s="37">
        <v>870.06666666666683</v>
      </c>
      <c r="F148" s="37">
        <v>845.83333333333348</v>
      </c>
      <c r="G148" s="37">
        <v>828.96666666666692</v>
      </c>
      <c r="H148" s="37">
        <v>911.16666666666674</v>
      </c>
      <c r="I148" s="37">
        <v>928.0333333333333</v>
      </c>
      <c r="J148" s="37">
        <v>952.26666666666665</v>
      </c>
      <c r="K148" s="28">
        <v>903.8</v>
      </c>
      <c r="L148" s="28">
        <v>862.7</v>
      </c>
      <c r="M148" s="28">
        <v>8.6568500000000004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3585.2</v>
      </c>
      <c r="D149" s="37">
        <v>3643.4</v>
      </c>
      <c r="E149" s="37">
        <v>3496.8</v>
      </c>
      <c r="F149" s="37">
        <v>3408.4</v>
      </c>
      <c r="G149" s="37">
        <v>3261.8</v>
      </c>
      <c r="H149" s="37">
        <v>3731.8</v>
      </c>
      <c r="I149" s="37">
        <v>3878.3999999999996</v>
      </c>
      <c r="J149" s="37">
        <v>3966.8</v>
      </c>
      <c r="K149" s="28">
        <v>3790</v>
      </c>
      <c r="L149" s="28">
        <v>3555</v>
      </c>
      <c r="M149" s="28">
        <v>14.699490000000001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2934</v>
      </c>
      <c r="D150" s="37">
        <v>2953.15</v>
      </c>
      <c r="E150" s="37">
        <v>2871.3500000000004</v>
      </c>
      <c r="F150" s="37">
        <v>2808.7000000000003</v>
      </c>
      <c r="G150" s="37">
        <v>2726.9000000000005</v>
      </c>
      <c r="H150" s="37">
        <v>3015.8</v>
      </c>
      <c r="I150" s="37">
        <v>3097.6000000000004</v>
      </c>
      <c r="J150" s="37">
        <v>3160.25</v>
      </c>
      <c r="K150" s="28">
        <v>3034.95</v>
      </c>
      <c r="L150" s="28">
        <v>2890.5</v>
      </c>
      <c r="M150" s="28">
        <v>9.5603499999999997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1435.55</v>
      </c>
      <c r="D151" s="37">
        <v>1433.5166666666667</v>
      </c>
      <c r="E151" s="37">
        <v>1407.0333333333333</v>
      </c>
      <c r="F151" s="37">
        <v>1378.5166666666667</v>
      </c>
      <c r="G151" s="37">
        <v>1352.0333333333333</v>
      </c>
      <c r="H151" s="37">
        <v>1462.0333333333333</v>
      </c>
      <c r="I151" s="37">
        <v>1488.5166666666664</v>
      </c>
      <c r="J151" s="37">
        <v>1517.0333333333333</v>
      </c>
      <c r="K151" s="28">
        <v>1460</v>
      </c>
      <c r="L151" s="28">
        <v>1405</v>
      </c>
      <c r="M151" s="28">
        <v>6.3596399999999997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884.05</v>
      </c>
      <c r="D152" s="37">
        <v>879.88333333333333</v>
      </c>
      <c r="E152" s="37">
        <v>872.16666666666663</v>
      </c>
      <c r="F152" s="37">
        <v>860.2833333333333</v>
      </c>
      <c r="G152" s="37">
        <v>852.56666666666661</v>
      </c>
      <c r="H152" s="37">
        <v>891.76666666666665</v>
      </c>
      <c r="I152" s="37">
        <v>899.48333333333335</v>
      </c>
      <c r="J152" s="37">
        <v>911.36666666666667</v>
      </c>
      <c r="K152" s="28">
        <v>887.6</v>
      </c>
      <c r="L152" s="28">
        <v>868</v>
      </c>
      <c r="M152" s="28">
        <v>1.1773199999999999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134.19999999999999</v>
      </c>
      <c r="D153" s="37">
        <v>134.51666666666668</v>
      </c>
      <c r="E153" s="37">
        <v>132.48333333333335</v>
      </c>
      <c r="F153" s="37">
        <v>130.76666666666668</v>
      </c>
      <c r="G153" s="37">
        <v>128.73333333333335</v>
      </c>
      <c r="H153" s="37">
        <v>136.23333333333335</v>
      </c>
      <c r="I153" s="37">
        <v>138.26666666666671</v>
      </c>
      <c r="J153" s="37">
        <v>139.98333333333335</v>
      </c>
      <c r="K153" s="28">
        <v>136.55000000000001</v>
      </c>
      <c r="L153" s="28">
        <v>132.80000000000001</v>
      </c>
      <c r="M153" s="28">
        <v>104.04432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135</v>
      </c>
      <c r="D154" s="37">
        <v>134.71666666666667</v>
      </c>
      <c r="E154" s="37">
        <v>133.43333333333334</v>
      </c>
      <c r="F154" s="37">
        <v>131.86666666666667</v>
      </c>
      <c r="G154" s="37">
        <v>130.58333333333334</v>
      </c>
      <c r="H154" s="37">
        <v>136.28333333333333</v>
      </c>
      <c r="I154" s="37">
        <v>137.56666666666669</v>
      </c>
      <c r="J154" s="37">
        <v>139.13333333333333</v>
      </c>
      <c r="K154" s="28">
        <v>136</v>
      </c>
      <c r="L154" s="28">
        <v>133.15</v>
      </c>
      <c r="M154" s="28">
        <v>187.60325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106.25</v>
      </c>
      <c r="D155" s="37">
        <v>105.51666666666665</v>
      </c>
      <c r="E155" s="37">
        <v>103.8333333333333</v>
      </c>
      <c r="F155" s="37">
        <v>101.41666666666664</v>
      </c>
      <c r="G155" s="37">
        <v>99.733333333333292</v>
      </c>
      <c r="H155" s="37">
        <v>107.93333333333331</v>
      </c>
      <c r="I155" s="37">
        <v>109.61666666666665</v>
      </c>
      <c r="J155" s="37">
        <v>112.03333333333332</v>
      </c>
      <c r="K155" s="28">
        <v>107.2</v>
      </c>
      <c r="L155" s="28">
        <v>103.1</v>
      </c>
      <c r="M155" s="28">
        <v>224.28747000000001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3735.15</v>
      </c>
      <c r="D156" s="37">
        <v>3735.1</v>
      </c>
      <c r="E156" s="37">
        <v>3660.2</v>
      </c>
      <c r="F156" s="37">
        <v>3585.25</v>
      </c>
      <c r="G156" s="37">
        <v>3510.35</v>
      </c>
      <c r="H156" s="37">
        <v>3810.0499999999997</v>
      </c>
      <c r="I156" s="37">
        <v>3884.9500000000003</v>
      </c>
      <c r="J156" s="37">
        <v>3959.8999999999996</v>
      </c>
      <c r="K156" s="28">
        <v>3810</v>
      </c>
      <c r="L156" s="28">
        <v>3660.15</v>
      </c>
      <c r="M156" s="28">
        <v>1.0225500000000001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18385.45</v>
      </c>
      <c r="D157" s="37">
        <v>18464.399999999998</v>
      </c>
      <c r="E157" s="37">
        <v>18138.799999999996</v>
      </c>
      <c r="F157" s="37">
        <v>17892.149999999998</v>
      </c>
      <c r="G157" s="37">
        <v>17566.549999999996</v>
      </c>
      <c r="H157" s="37">
        <v>18711.049999999996</v>
      </c>
      <c r="I157" s="37">
        <v>19036.649999999994</v>
      </c>
      <c r="J157" s="37">
        <v>19283.299999999996</v>
      </c>
      <c r="K157" s="28">
        <v>18790</v>
      </c>
      <c r="L157" s="28">
        <v>18217.75</v>
      </c>
      <c r="M157" s="28">
        <v>0.54259000000000002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324.39999999999998</v>
      </c>
      <c r="D158" s="37">
        <v>325.34999999999997</v>
      </c>
      <c r="E158" s="37">
        <v>316.99999999999994</v>
      </c>
      <c r="F158" s="37">
        <v>309.59999999999997</v>
      </c>
      <c r="G158" s="37">
        <v>301.24999999999994</v>
      </c>
      <c r="H158" s="37">
        <v>332.74999999999994</v>
      </c>
      <c r="I158" s="37">
        <v>341.09999999999997</v>
      </c>
      <c r="J158" s="37">
        <v>348.49999999999994</v>
      </c>
      <c r="K158" s="28">
        <v>333.7</v>
      </c>
      <c r="L158" s="28">
        <v>317.95</v>
      </c>
      <c r="M158" s="28">
        <v>7.6596099999999998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886.5</v>
      </c>
      <c r="D159" s="37">
        <v>883.16666666666663</v>
      </c>
      <c r="E159" s="37">
        <v>874.33333333333326</v>
      </c>
      <c r="F159" s="37">
        <v>862.16666666666663</v>
      </c>
      <c r="G159" s="37">
        <v>853.33333333333326</v>
      </c>
      <c r="H159" s="37">
        <v>895.33333333333326</v>
      </c>
      <c r="I159" s="37">
        <v>904.16666666666652</v>
      </c>
      <c r="J159" s="37">
        <v>916.33333333333326</v>
      </c>
      <c r="K159" s="28">
        <v>892</v>
      </c>
      <c r="L159" s="28">
        <v>871</v>
      </c>
      <c r="M159" s="28">
        <v>12.126939999999999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165.7</v>
      </c>
      <c r="D160" s="37">
        <v>166.31666666666666</v>
      </c>
      <c r="E160" s="37">
        <v>163.88333333333333</v>
      </c>
      <c r="F160" s="37">
        <v>162.06666666666666</v>
      </c>
      <c r="G160" s="37">
        <v>159.63333333333333</v>
      </c>
      <c r="H160" s="37">
        <v>168.13333333333333</v>
      </c>
      <c r="I160" s="37">
        <v>170.56666666666666</v>
      </c>
      <c r="J160" s="37">
        <v>172.38333333333333</v>
      </c>
      <c r="K160" s="28">
        <v>168.75</v>
      </c>
      <c r="L160" s="28">
        <v>164.5</v>
      </c>
      <c r="M160" s="28">
        <v>259.36831999999998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229.85</v>
      </c>
      <c r="D161" s="37">
        <v>229.75</v>
      </c>
      <c r="E161" s="37">
        <v>223.6</v>
      </c>
      <c r="F161" s="37">
        <v>217.35</v>
      </c>
      <c r="G161" s="37">
        <v>211.2</v>
      </c>
      <c r="H161" s="37">
        <v>236</v>
      </c>
      <c r="I161" s="37">
        <v>242.14999999999998</v>
      </c>
      <c r="J161" s="37">
        <v>248.4</v>
      </c>
      <c r="K161" s="28">
        <v>235.9</v>
      </c>
      <c r="L161" s="28">
        <v>223.5</v>
      </c>
      <c r="M161" s="28">
        <v>40.405679999999997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2373.5</v>
      </c>
      <c r="D162" s="37">
        <v>2377.35</v>
      </c>
      <c r="E162" s="37">
        <v>2329.6999999999998</v>
      </c>
      <c r="F162" s="37">
        <v>2285.9</v>
      </c>
      <c r="G162" s="37">
        <v>2238.25</v>
      </c>
      <c r="H162" s="37">
        <v>2421.1499999999996</v>
      </c>
      <c r="I162" s="37">
        <v>2468.8000000000002</v>
      </c>
      <c r="J162" s="37">
        <v>2512.5999999999995</v>
      </c>
      <c r="K162" s="28">
        <v>2425</v>
      </c>
      <c r="L162" s="28">
        <v>2333.5500000000002</v>
      </c>
      <c r="M162" s="28">
        <v>5.1683199999999996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40804.35</v>
      </c>
      <c r="D163" s="37">
        <v>40412.799999999996</v>
      </c>
      <c r="E163" s="37">
        <v>39593.049999999988</v>
      </c>
      <c r="F163" s="37">
        <v>38381.749999999993</v>
      </c>
      <c r="G163" s="37">
        <v>37561.999999999985</v>
      </c>
      <c r="H163" s="37">
        <v>41624.099999999991</v>
      </c>
      <c r="I163" s="37">
        <v>42443.850000000006</v>
      </c>
      <c r="J163" s="37">
        <v>43655.149999999994</v>
      </c>
      <c r="K163" s="28">
        <v>41232.550000000003</v>
      </c>
      <c r="L163" s="28">
        <v>39201.5</v>
      </c>
      <c r="M163" s="28">
        <v>0.27189999999999998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212</v>
      </c>
      <c r="D164" s="37">
        <v>211.95000000000002</v>
      </c>
      <c r="E164" s="37">
        <v>210.05000000000004</v>
      </c>
      <c r="F164" s="37">
        <v>208.10000000000002</v>
      </c>
      <c r="G164" s="37">
        <v>206.20000000000005</v>
      </c>
      <c r="H164" s="37">
        <v>213.90000000000003</v>
      </c>
      <c r="I164" s="37">
        <v>215.8</v>
      </c>
      <c r="J164" s="37">
        <v>217.75000000000003</v>
      </c>
      <c r="K164" s="28">
        <v>213.85</v>
      </c>
      <c r="L164" s="28">
        <v>210</v>
      </c>
      <c r="M164" s="28">
        <v>104.4472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4436.3</v>
      </c>
      <c r="D165" s="37">
        <v>4457.7666666666664</v>
      </c>
      <c r="E165" s="37">
        <v>4388.5333333333328</v>
      </c>
      <c r="F165" s="37">
        <v>4340.7666666666664</v>
      </c>
      <c r="G165" s="37">
        <v>4271.5333333333328</v>
      </c>
      <c r="H165" s="37">
        <v>4505.5333333333328</v>
      </c>
      <c r="I165" s="37">
        <v>4574.7666666666664</v>
      </c>
      <c r="J165" s="37">
        <v>4622.5333333333328</v>
      </c>
      <c r="K165" s="28">
        <v>4527</v>
      </c>
      <c r="L165" s="28">
        <v>4410</v>
      </c>
      <c r="M165" s="28">
        <v>0.33083000000000001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2460.9</v>
      </c>
      <c r="D166" s="37">
        <v>2495.0833333333335</v>
      </c>
      <c r="E166" s="37">
        <v>2413.5166666666669</v>
      </c>
      <c r="F166" s="37">
        <v>2366.1333333333332</v>
      </c>
      <c r="G166" s="37">
        <v>2284.5666666666666</v>
      </c>
      <c r="H166" s="37">
        <v>2542.4666666666672</v>
      </c>
      <c r="I166" s="37">
        <v>2624.0333333333338</v>
      </c>
      <c r="J166" s="37">
        <v>2671.4166666666674</v>
      </c>
      <c r="K166" s="28">
        <v>2576.65</v>
      </c>
      <c r="L166" s="28">
        <v>2447.6999999999998</v>
      </c>
      <c r="M166" s="28">
        <v>20.00581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2305.4</v>
      </c>
      <c r="D167" s="37">
        <v>2301.3166666666671</v>
      </c>
      <c r="E167" s="37">
        <v>2252.6833333333343</v>
      </c>
      <c r="F167" s="37">
        <v>2199.9666666666672</v>
      </c>
      <c r="G167" s="37">
        <v>2151.3333333333344</v>
      </c>
      <c r="H167" s="37">
        <v>2354.0333333333342</v>
      </c>
      <c r="I167" s="37">
        <v>2402.6666666666665</v>
      </c>
      <c r="J167" s="37">
        <v>2455.3833333333341</v>
      </c>
      <c r="K167" s="28">
        <v>2349.9499999999998</v>
      </c>
      <c r="L167" s="28">
        <v>2248.6</v>
      </c>
      <c r="M167" s="28">
        <v>10.43214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2489.0500000000002</v>
      </c>
      <c r="D168" s="37">
        <v>2458.0666666666666</v>
      </c>
      <c r="E168" s="37">
        <v>2411.1833333333334</v>
      </c>
      <c r="F168" s="37">
        <v>2333.3166666666666</v>
      </c>
      <c r="G168" s="37">
        <v>2286.4333333333334</v>
      </c>
      <c r="H168" s="37">
        <v>2535.9333333333334</v>
      </c>
      <c r="I168" s="37">
        <v>2582.8166666666666</v>
      </c>
      <c r="J168" s="37">
        <v>2660.6833333333334</v>
      </c>
      <c r="K168" s="28">
        <v>2504.9499999999998</v>
      </c>
      <c r="L168" s="28">
        <v>2380.1999999999998</v>
      </c>
      <c r="M168" s="28">
        <v>5.8154199999999996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118.95</v>
      </c>
      <c r="D169" s="37">
        <v>118.51666666666667</v>
      </c>
      <c r="E169" s="37">
        <v>117.33333333333333</v>
      </c>
      <c r="F169" s="37">
        <v>115.71666666666667</v>
      </c>
      <c r="G169" s="37">
        <v>114.53333333333333</v>
      </c>
      <c r="H169" s="37">
        <v>120.13333333333333</v>
      </c>
      <c r="I169" s="37">
        <v>121.31666666666666</v>
      </c>
      <c r="J169" s="37">
        <v>122.93333333333332</v>
      </c>
      <c r="K169" s="28">
        <v>119.7</v>
      </c>
      <c r="L169" s="28">
        <v>116.9</v>
      </c>
      <c r="M169" s="28">
        <v>69.946420000000003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214.85</v>
      </c>
      <c r="D170" s="37">
        <v>215.5</v>
      </c>
      <c r="E170" s="37">
        <v>211.7</v>
      </c>
      <c r="F170" s="37">
        <v>208.54999999999998</v>
      </c>
      <c r="G170" s="37">
        <v>204.74999999999997</v>
      </c>
      <c r="H170" s="37">
        <v>218.65</v>
      </c>
      <c r="I170" s="37">
        <v>222.45000000000002</v>
      </c>
      <c r="J170" s="37">
        <v>225.60000000000002</v>
      </c>
      <c r="K170" s="28">
        <v>219.3</v>
      </c>
      <c r="L170" s="28">
        <v>212.35</v>
      </c>
      <c r="M170" s="28">
        <v>213.84354999999999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491.95</v>
      </c>
      <c r="D171" s="37">
        <v>489</v>
      </c>
      <c r="E171" s="37">
        <v>481.1</v>
      </c>
      <c r="F171" s="37">
        <v>470.25</v>
      </c>
      <c r="G171" s="37">
        <v>462.35</v>
      </c>
      <c r="H171" s="37">
        <v>499.85</v>
      </c>
      <c r="I171" s="37">
        <v>507.75</v>
      </c>
      <c r="J171" s="37">
        <v>518.6</v>
      </c>
      <c r="K171" s="28">
        <v>496.9</v>
      </c>
      <c r="L171" s="28">
        <v>478.15</v>
      </c>
      <c r="M171" s="28">
        <v>9.2111800000000006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14593.9</v>
      </c>
      <c r="D172" s="37">
        <v>14662.966666666667</v>
      </c>
      <c r="E172" s="37">
        <v>14480.933333333334</v>
      </c>
      <c r="F172" s="37">
        <v>14367.966666666667</v>
      </c>
      <c r="G172" s="37">
        <v>14185.933333333334</v>
      </c>
      <c r="H172" s="37">
        <v>14775.933333333334</v>
      </c>
      <c r="I172" s="37">
        <v>14957.966666666667</v>
      </c>
      <c r="J172" s="37">
        <v>15070.933333333334</v>
      </c>
      <c r="K172" s="28">
        <v>14845</v>
      </c>
      <c r="L172" s="28">
        <v>14550</v>
      </c>
      <c r="M172" s="28">
        <v>5.0220000000000001E-2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41.15</v>
      </c>
      <c r="D173" s="37">
        <v>40.466666666666661</v>
      </c>
      <c r="E173" s="37">
        <v>39.48333333333332</v>
      </c>
      <c r="F173" s="37">
        <v>37.816666666666656</v>
      </c>
      <c r="G173" s="37">
        <v>36.833333333333314</v>
      </c>
      <c r="H173" s="37">
        <v>42.133333333333326</v>
      </c>
      <c r="I173" s="37">
        <v>43.11666666666666</v>
      </c>
      <c r="J173" s="37">
        <v>44.783333333333331</v>
      </c>
      <c r="K173" s="28">
        <v>41.45</v>
      </c>
      <c r="L173" s="28">
        <v>38.799999999999997</v>
      </c>
      <c r="M173" s="28">
        <v>1206.7853299999999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153.15</v>
      </c>
      <c r="D174" s="37">
        <v>149.61666666666665</v>
      </c>
      <c r="E174" s="37">
        <v>144.73333333333329</v>
      </c>
      <c r="F174" s="37">
        <v>136.31666666666663</v>
      </c>
      <c r="G174" s="37">
        <v>131.43333333333328</v>
      </c>
      <c r="H174" s="37">
        <v>158.0333333333333</v>
      </c>
      <c r="I174" s="37">
        <v>162.91666666666669</v>
      </c>
      <c r="J174" s="37">
        <v>171.33333333333331</v>
      </c>
      <c r="K174" s="28">
        <v>154.5</v>
      </c>
      <c r="L174" s="28">
        <v>141.19999999999999</v>
      </c>
      <c r="M174" s="28">
        <v>286.11455999999998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134.4</v>
      </c>
      <c r="D175" s="37">
        <v>133.26666666666668</v>
      </c>
      <c r="E175" s="37">
        <v>131.73333333333335</v>
      </c>
      <c r="F175" s="37">
        <v>129.06666666666666</v>
      </c>
      <c r="G175" s="37">
        <v>127.53333333333333</v>
      </c>
      <c r="H175" s="37">
        <v>135.93333333333337</v>
      </c>
      <c r="I175" s="37">
        <v>137.46666666666673</v>
      </c>
      <c r="J175" s="37">
        <v>140.13333333333338</v>
      </c>
      <c r="K175" s="28">
        <v>134.80000000000001</v>
      </c>
      <c r="L175" s="28">
        <v>130.6</v>
      </c>
      <c r="M175" s="28">
        <v>45.328249999999997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2338.1</v>
      </c>
      <c r="D176" s="37">
        <v>2335.0833333333335</v>
      </c>
      <c r="E176" s="37">
        <v>2314.0666666666671</v>
      </c>
      <c r="F176" s="37">
        <v>2290.0333333333338</v>
      </c>
      <c r="G176" s="37">
        <v>2269.0166666666673</v>
      </c>
      <c r="H176" s="37">
        <v>2359.1166666666668</v>
      </c>
      <c r="I176" s="37">
        <v>2380.1333333333332</v>
      </c>
      <c r="J176" s="37">
        <v>2404.1666666666665</v>
      </c>
      <c r="K176" s="28">
        <v>2356.1</v>
      </c>
      <c r="L176" s="28">
        <v>2311.0500000000002</v>
      </c>
      <c r="M176" s="28">
        <v>92.394260000000003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844.4</v>
      </c>
      <c r="D177" s="37">
        <v>840.38333333333321</v>
      </c>
      <c r="E177" s="37">
        <v>830.56666666666638</v>
      </c>
      <c r="F177" s="37">
        <v>816.73333333333312</v>
      </c>
      <c r="G177" s="37">
        <v>806.91666666666629</v>
      </c>
      <c r="H177" s="37">
        <v>854.21666666666647</v>
      </c>
      <c r="I177" s="37">
        <v>864.0333333333333</v>
      </c>
      <c r="J177" s="37">
        <v>877.86666666666656</v>
      </c>
      <c r="K177" s="28">
        <v>850.2</v>
      </c>
      <c r="L177" s="28">
        <v>826.55</v>
      </c>
      <c r="M177" s="28">
        <v>14.23748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1211.6500000000001</v>
      </c>
      <c r="D178" s="37">
        <v>1211.8</v>
      </c>
      <c r="E178" s="37">
        <v>1201.6999999999998</v>
      </c>
      <c r="F178" s="37">
        <v>1191.7499999999998</v>
      </c>
      <c r="G178" s="37">
        <v>1181.6499999999996</v>
      </c>
      <c r="H178" s="37">
        <v>1221.75</v>
      </c>
      <c r="I178" s="37">
        <v>1231.8499999999999</v>
      </c>
      <c r="J178" s="37">
        <v>1241.8000000000002</v>
      </c>
      <c r="K178" s="28">
        <v>1221.9000000000001</v>
      </c>
      <c r="L178" s="28">
        <v>1201.8499999999999</v>
      </c>
      <c r="M178" s="28">
        <v>17.934560000000001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2349.0500000000002</v>
      </c>
      <c r="D179" s="37">
        <v>2347.5333333333333</v>
      </c>
      <c r="E179" s="37">
        <v>2270.0666666666666</v>
      </c>
      <c r="F179" s="37">
        <v>2191.0833333333335</v>
      </c>
      <c r="G179" s="37">
        <v>2113.6166666666668</v>
      </c>
      <c r="H179" s="37">
        <v>2426.5166666666664</v>
      </c>
      <c r="I179" s="37">
        <v>2503.9833333333327</v>
      </c>
      <c r="J179" s="37">
        <v>2582.9666666666662</v>
      </c>
      <c r="K179" s="28">
        <v>2425</v>
      </c>
      <c r="L179" s="28">
        <v>2268.5500000000002</v>
      </c>
      <c r="M179" s="28">
        <v>18.786190000000001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7004.95</v>
      </c>
      <c r="D180" s="37">
        <v>7033.3166666666666</v>
      </c>
      <c r="E180" s="37">
        <v>6916.6333333333332</v>
      </c>
      <c r="F180" s="37">
        <v>6828.3166666666666</v>
      </c>
      <c r="G180" s="37">
        <v>6711.6333333333332</v>
      </c>
      <c r="H180" s="37">
        <v>7121.6333333333332</v>
      </c>
      <c r="I180" s="37">
        <v>7238.3166666666657</v>
      </c>
      <c r="J180" s="37">
        <v>7326.6333333333332</v>
      </c>
      <c r="K180" s="28">
        <v>7150</v>
      </c>
      <c r="L180" s="28">
        <v>6945</v>
      </c>
      <c r="M180" s="28">
        <v>0.12213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23961.8</v>
      </c>
      <c r="D181" s="37">
        <v>24034.650000000005</v>
      </c>
      <c r="E181" s="37">
        <v>23679.30000000001</v>
      </c>
      <c r="F181" s="37">
        <v>23396.800000000007</v>
      </c>
      <c r="G181" s="37">
        <v>23041.450000000012</v>
      </c>
      <c r="H181" s="37">
        <v>24317.150000000009</v>
      </c>
      <c r="I181" s="37">
        <v>24672.500000000007</v>
      </c>
      <c r="J181" s="37">
        <v>24955.000000000007</v>
      </c>
      <c r="K181" s="28">
        <v>24390</v>
      </c>
      <c r="L181" s="28">
        <v>23752.15</v>
      </c>
      <c r="M181" s="28">
        <v>0.38763999999999998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1241.0999999999999</v>
      </c>
      <c r="D182" s="37">
        <v>1219.6166666666666</v>
      </c>
      <c r="E182" s="37">
        <v>1191.583333333333</v>
      </c>
      <c r="F182" s="37">
        <v>1142.0666666666664</v>
      </c>
      <c r="G182" s="37">
        <v>1114.0333333333328</v>
      </c>
      <c r="H182" s="37">
        <v>1269.1333333333332</v>
      </c>
      <c r="I182" s="37">
        <v>1297.1666666666665</v>
      </c>
      <c r="J182" s="37">
        <v>1346.6833333333334</v>
      </c>
      <c r="K182" s="28">
        <v>1247.6500000000001</v>
      </c>
      <c r="L182" s="28">
        <v>1170.0999999999999</v>
      </c>
      <c r="M182" s="28">
        <v>29.484390000000001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2278.6999999999998</v>
      </c>
      <c r="D183" s="37">
        <v>2265.7666666666664</v>
      </c>
      <c r="E183" s="37">
        <v>2241.583333333333</v>
      </c>
      <c r="F183" s="37">
        <v>2204.4666666666667</v>
      </c>
      <c r="G183" s="37">
        <v>2180.2833333333333</v>
      </c>
      <c r="H183" s="37">
        <v>2302.8833333333328</v>
      </c>
      <c r="I183" s="37">
        <v>2327.0666666666662</v>
      </c>
      <c r="J183" s="37">
        <v>2364.1833333333325</v>
      </c>
      <c r="K183" s="28">
        <v>2289.9499999999998</v>
      </c>
      <c r="L183" s="28">
        <v>2228.65</v>
      </c>
      <c r="M183" s="28">
        <v>2.65265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528.95000000000005</v>
      </c>
      <c r="D184" s="37">
        <v>521.00000000000011</v>
      </c>
      <c r="E184" s="37">
        <v>511.1500000000002</v>
      </c>
      <c r="F184" s="37">
        <v>493.35000000000008</v>
      </c>
      <c r="G184" s="37">
        <v>483.50000000000017</v>
      </c>
      <c r="H184" s="37">
        <v>538.80000000000018</v>
      </c>
      <c r="I184" s="37">
        <v>548.65000000000009</v>
      </c>
      <c r="J184" s="37">
        <v>566.45000000000027</v>
      </c>
      <c r="K184" s="28">
        <v>530.85</v>
      </c>
      <c r="L184" s="28">
        <v>503.2</v>
      </c>
      <c r="M184" s="28">
        <v>354.09230000000002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96.4</v>
      </c>
      <c r="D185" s="37">
        <v>95.883333333333326</v>
      </c>
      <c r="E185" s="37">
        <v>94.666666666666657</v>
      </c>
      <c r="F185" s="37">
        <v>92.933333333333337</v>
      </c>
      <c r="G185" s="37">
        <v>91.716666666666669</v>
      </c>
      <c r="H185" s="37">
        <v>97.616666666666646</v>
      </c>
      <c r="I185" s="37">
        <v>98.833333333333314</v>
      </c>
      <c r="J185" s="37">
        <v>100.56666666666663</v>
      </c>
      <c r="K185" s="28">
        <v>97.1</v>
      </c>
      <c r="L185" s="28">
        <v>94.15</v>
      </c>
      <c r="M185" s="28">
        <v>418.00441999999998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812.1</v>
      </c>
      <c r="D186" s="37">
        <v>806.93333333333339</v>
      </c>
      <c r="E186" s="37">
        <v>796.46666666666681</v>
      </c>
      <c r="F186" s="37">
        <v>780.83333333333337</v>
      </c>
      <c r="G186" s="37">
        <v>770.36666666666679</v>
      </c>
      <c r="H186" s="37">
        <v>822.56666666666683</v>
      </c>
      <c r="I186" s="37">
        <v>833.03333333333353</v>
      </c>
      <c r="J186" s="37">
        <v>848.66666666666686</v>
      </c>
      <c r="K186" s="28">
        <v>817.4</v>
      </c>
      <c r="L186" s="28">
        <v>791.3</v>
      </c>
      <c r="M186" s="28">
        <v>35.935250000000003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475</v>
      </c>
      <c r="D187" s="37">
        <v>473.48333333333335</v>
      </c>
      <c r="E187" s="37">
        <v>467.06666666666672</v>
      </c>
      <c r="F187" s="37">
        <v>459.13333333333338</v>
      </c>
      <c r="G187" s="37">
        <v>452.71666666666675</v>
      </c>
      <c r="H187" s="37">
        <v>481.41666666666669</v>
      </c>
      <c r="I187" s="37">
        <v>487.83333333333331</v>
      </c>
      <c r="J187" s="37">
        <v>495.76666666666665</v>
      </c>
      <c r="K187" s="28">
        <v>479.9</v>
      </c>
      <c r="L187" s="28">
        <v>465.55</v>
      </c>
      <c r="M187" s="28">
        <v>10.721539999999999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554.79999999999995</v>
      </c>
      <c r="D188" s="37">
        <v>560.25</v>
      </c>
      <c r="E188" s="37">
        <v>544.70000000000005</v>
      </c>
      <c r="F188" s="37">
        <v>534.6</v>
      </c>
      <c r="G188" s="37">
        <v>519.05000000000007</v>
      </c>
      <c r="H188" s="37">
        <v>570.35</v>
      </c>
      <c r="I188" s="37">
        <v>585.9</v>
      </c>
      <c r="J188" s="37">
        <v>596</v>
      </c>
      <c r="K188" s="28">
        <v>575.79999999999995</v>
      </c>
      <c r="L188" s="28">
        <v>550.15</v>
      </c>
      <c r="M188" s="28">
        <v>5.8362499999999997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629.85</v>
      </c>
      <c r="D189" s="37">
        <v>621.94999999999993</v>
      </c>
      <c r="E189" s="37">
        <v>607.89999999999986</v>
      </c>
      <c r="F189" s="37">
        <v>585.94999999999993</v>
      </c>
      <c r="G189" s="37">
        <v>571.89999999999986</v>
      </c>
      <c r="H189" s="37">
        <v>643.89999999999986</v>
      </c>
      <c r="I189" s="37">
        <v>657.94999999999982</v>
      </c>
      <c r="J189" s="37">
        <v>679.89999999999986</v>
      </c>
      <c r="K189" s="28">
        <v>636</v>
      </c>
      <c r="L189" s="28">
        <v>600</v>
      </c>
      <c r="M189" s="28">
        <v>24.90371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910.9</v>
      </c>
      <c r="D190" s="37">
        <v>906.18333333333339</v>
      </c>
      <c r="E190" s="37">
        <v>896.76666666666677</v>
      </c>
      <c r="F190" s="37">
        <v>882.63333333333333</v>
      </c>
      <c r="G190" s="37">
        <v>873.2166666666667</v>
      </c>
      <c r="H190" s="37">
        <v>920.31666666666683</v>
      </c>
      <c r="I190" s="37">
        <v>929.73333333333335</v>
      </c>
      <c r="J190" s="37">
        <v>943.8666666666669</v>
      </c>
      <c r="K190" s="28">
        <v>915.6</v>
      </c>
      <c r="L190" s="28">
        <v>892.05</v>
      </c>
      <c r="M190" s="28">
        <v>10.040929999999999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1278.0999999999999</v>
      </c>
      <c r="D191" s="37">
        <v>1275.6833333333334</v>
      </c>
      <c r="E191" s="37">
        <v>1253.4166666666667</v>
      </c>
      <c r="F191" s="37">
        <v>1228.7333333333333</v>
      </c>
      <c r="G191" s="37">
        <v>1206.4666666666667</v>
      </c>
      <c r="H191" s="37">
        <v>1300.3666666666668</v>
      </c>
      <c r="I191" s="37">
        <v>1322.6333333333332</v>
      </c>
      <c r="J191" s="37">
        <v>1347.3166666666668</v>
      </c>
      <c r="K191" s="28">
        <v>1297.95</v>
      </c>
      <c r="L191" s="28">
        <v>1251</v>
      </c>
      <c r="M191" s="28">
        <v>8.3789400000000001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3649.25</v>
      </c>
      <c r="D192" s="37">
        <v>3669.25</v>
      </c>
      <c r="E192" s="37">
        <v>3605.1</v>
      </c>
      <c r="F192" s="37">
        <v>3560.95</v>
      </c>
      <c r="G192" s="37">
        <v>3496.7999999999997</v>
      </c>
      <c r="H192" s="37">
        <v>3713.4</v>
      </c>
      <c r="I192" s="37">
        <v>3777.5499999999997</v>
      </c>
      <c r="J192" s="37">
        <v>3821.7000000000003</v>
      </c>
      <c r="K192" s="28">
        <v>3733.4</v>
      </c>
      <c r="L192" s="28">
        <v>3625.1</v>
      </c>
      <c r="M192" s="28">
        <v>57.182969999999997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705.95</v>
      </c>
      <c r="D193" s="37">
        <v>700.98333333333323</v>
      </c>
      <c r="E193" s="37">
        <v>692.46666666666647</v>
      </c>
      <c r="F193" s="37">
        <v>678.98333333333323</v>
      </c>
      <c r="G193" s="37">
        <v>670.46666666666647</v>
      </c>
      <c r="H193" s="37">
        <v>714.46666666666647</v>
      </c>
      <c r="I193" s="37">
        <v>722.98333333333312</v>
      </c>
      <c r="J193" s="37">
        <v>736.46666666666647</v>
      </c>
      <c r="K193" s="28">
        <v>709.5</v>
      </c>
      <c r="L193" s="28">
        <v>687.5</v>
      </c>
      <c r="M193" s="28">
        <v>31.18535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6974.15</v>
      </c>
      <c r="D194" s="37">
        <v>7011.05</v>
      </c>
      <c r="E194" s="37">
        <v>6893.1</v>
      </c>
      <c r="F194" s="37">
        <v>6812.05</v>
      </c>
      <c r="G194" s="37">
        <v>6694.1</v>
      </c>
      <c r="H194" s="37">
        <v>7092.1</v>
      </c>
      <c r="I194" s="37">
        <v>7210.0499999999993</v>
      </c>
      <c r="J194" s="37">
        <v>7291.1</v>
      </c>
      <c r="K194" s="28">
        <v>7129</v>
      </c>
      <c r="L194" s="28">
        <v>6930</v>
      </c>
      <c r="M194" s="28">
        <v>3.5832199999999998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494.4</v>
      </c>
      <c r="D195" s="37">
        <v>491.23333333333329</v>
      </c>
      <c r="E195" s="37">
        <v>479.76666666666659</v>
      </c>
      <c r="F195" s="37">
        <v>465.13333333333333</v>
      </c>
      <c r="G195" s="37">
        <v>453.66666666666663</v>
      </c>
      <c r="H195" s="37">
        <v>505.86666666666656</v>
      </c>
      <c r="I195" s="37">
        <v>517.33333333333326</v>
      </c>
      <c r="J195" s="37">
        <v>531.96666666666647</v>
      </c>
      <c r="K195" s="28">
        <v>502.7</v>
      </c>
      <c r="L195" s="28">
        <v>476.6</v>
      </c>
      <c r="M195" s="28">
        <v>266.76094000000001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241.05</v>
      </c>
      <c r="D196" s="37">
        <v>238.63333333333333</v>
      </c>
      <c r="E196" s="37">
        <v>234.91666666666666</v>
      </c>
      <c r="F196" s="37">
        <v>228.78333333333333</v>
      </c>
      <c r="G196" s="37">
        <v>225.06666666666666</v>
      </c>
      <c r="H196" s="37">
        <v>244.76666666666665</v>
      </c>
      <c r="I196" s="37">
        <v>248.48333333333335</v>
      </c>
      <c r="J196" s="37">
        <v>254.61666666666665</v>
      </c>
      <c r="K196" s="28">
        <v>242.35</v>
      </c>
      <c r="L196" s="28">
        <v>232.5</v>
      </c>
      <c r="M196" s="28">
        <v>359.20382999999998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1088.3499999999999</v>
      </c>
      <c r="D197" s="37">
        <v>1084.3666666666668</v>
      </c>
      <c r="E197" s="37">
        <v>1065.2833333333335</v>
      </c>
      <c r="F197" s="37">
        <v>1042.2166666666667</v>
      </c>
      <c r="G197" s="37">
        <v>1023.1333333333334</v>
      </c>
      <c r="H197" s="37">
        <v>1107.4333333333336</v>
      </c>
      <c r="I197" s="37">
        <v>1126.5166666666667</v>
      </c>
      <c r="J197" s="37">
        <v>1149.5833333333337</v>
      </c>
      <c r="K197" s="28">
        <v>1103.45</v>
      </c>
      <c r="L197" s="28">
        <v>1061.3</v>
      </c>
      <c r="M197" s="28">
        <v>90.566559999999996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1445.6</v>
      </c>
      <c r="D198" s="37">
        <v>1453.3666666666668</v>
      </c>
      <c r="E198" s="37">
        <v>1422.2333333333336</v>
      </c>
      <c r="F198" s="37">
        <v>1398.8666666666668</v>
      </c>
      <c r="G198" s="37">
        <v>1367.7333333333336</v>
      </c>
      <c r="H198" s="37">
        <v>1476.7333333333336</v>
      </c>
      <c r="I198" s="37">
        <v>1507.8666666666668</v>
      </c>
      <c r="J198" s="37">
        <v>1531.2333333333336</v>
      </c>
      <c r="K198" s="28">
        <v>1484.5</v>
      </c>
      <c r="L198" s="28">
        <v>1430</v>
      </c>
      <c r="M198" s="28">
        <v>44.3489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845.8</v>
      </c>
      <c r="D199" s="37">
        <v>843.25</v>
      </c>
      <c r="E199" s="37">
        <v>826.5</v>
      </c>
      <c r="F199" s="37">
        <v>807.2</v>
      </c>
      <c r="G199" s="37">
        <v>790.45</v>
      </c>
      <c r="H199" s="37">
        <v>862.55</v>
      </c>
      <c r="I199" s="37">
        <v>879.3</v>
      </c>
      <c r="J199" s="37">
        <v>898.59999999999991</v>
      </c>
      <c r="K199" s="28">
        <v>860</v>
      </c>
      <c r="L199" s="28">
        <v>823.95</v>
      </c>
      <c r="M199" s="28">
        <v>4.8287500000000003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2310.0500000000002</v>
      </c>
      <c r="D200" s="37">
        <v>2310.15</v>
      </c>
      <c r="E200" s="37">
        <v>2259.9</v>
      </c>
      <c r="F200" s="37">
        <v>2209.75</v>
      </c>
      <c r="G200" s="37">
        <v>2159.5</v>
      </c>
      <c r="H200" s="37">
        <v>2360.3000000000002</v>
      </c>
      <c r="I200" s="37">
        <v>2410.5500000000002</v>
      </c>
      <c r="J200" s="37">
        <v>2460.7000000000003</v>
      </c>
      <c r="K200" s="28">
        <v>2360.4</v>
      </c>
      <c r="L200" s="28">
        <v>2260</v>
      </c>
      <c r="M200" s="28">
        <v>24.60051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2683.5</v>
      </c>
      <c r="D201" s="37">
        <v>2753.1166666666668</v>
      </c>
      <c r="E201" s="37">
        <v>2566.1833333333334</v>
      </c>
      <c r="F201" s="37">
        <v>2448.8666666666668</v>
      </c>
      <c r="G201" s="37">
        <v>2261.9333333333334</v>
      </c>
      <c r="H201" s="37">
        <v>2870.4333333333334</v>
      </c>
      <c r="I201" s="37">
        <v>3057.3666666666668</v>
      </c>
      <c r="J201" s="37">
        <v>3174.6833333333334</v>
      </c>
      <c r="K201" s="28">
        <v>2940.05</v>
      </c>
      <c r="L201" s="28">
        <v>2635.8</v>
      </c>
      <c r="M201" s="28">
        <v>26.962479999999999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536.20000000000005</v>
      </c>
      <c r="D202" s="37">
        <v>538.16666666666663</v>
      </c>
      <c r="E202" s="37">
        <v>528.0333333333333</v>
      </c>
      <c r="F202" s="37">
        <v>519.86666666666667</v>
      </c>
      <c r="G202" s="37">
        <v>509.73333333333335</v>
      </c>
      <c r="H202" s="37">
        <v>546.33333333333326</v>
      </c>
      <c r="I202" s="37">
        <v>556.4666666666667</v>
      </c>
      <c r="J202" s="37">
        <v>564.63333333333321</v>
      </c>
      <c r="K202" s="28">
        <v>548.29999999999995</v>
      </c>
      <c r="L202" s="28">
        <v>530</v>
      </c>
      <c r="M202" s="28">
        <v>6.3568899999999999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1022.95</v>
      </c>
      <c r="D203" s="37">
        <v>1037.3666666666666</v>
      </c>
      <c r="E203" s="37">
        <v>986.93333333333317</v>
      </c>
      <c r="F203" s="37">
        <v>950.91666666666663</v>
      </c>
      <c r="G203" s="37">
        <v>900.48333333333323</v>
      </c>
      <c r="H203" s="37">
        <v>1073.3833333333332</v>
      </c>
      <c r="I203" s="37">
        <v>1123.8166666666666</v>
      </c>
      <c r="J203" s="37">
        <v>1159.833333333333</v>
      </c>
      <c r="K203" s="28">
        <v>1087.8</v>
      </c>
      <c r="L203" s="28">
        <v>1001.35</v>
      </c>
      <c r="M203" s="28">
        <v>16.118020000000001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771.95</v>
      </c>
      <c r="D204" s="37">
        <v>777.26666666666677</v>
      </c>
      <c r="E204" s="37">
        <v>759.68333333333351</v>
      </c>
      <c r="F204" s="37">
        <v>747.41666666666674</v>
      </c>
      <c r="G204" s="37">
        <v>729.83333333333348</v>
      </c>
      <c r="H204" s="37">
        <v>789.53333333333353</v>
      </c>
      <c r="I204" s="37">
        <v>807.11666666666679</v>
      </c>
      <c r="J204" s="37">
        <v>819.38333333333355</v>
      </c>
      <c r="K204" s="28">
        <v>794.85</v>
      </c>
      <c r="L204" s="28">
        <v>765</v>
      </c>
      <c r="M204" s="28">
        <v>24.36411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7100.7</v>
      </c>
      <c r="D205" s="37">
        <v>7067</v>
      </c>
      <c r="E205" s="37">
        <v>6983.7</v>
      </c>
      <c r="F205" s="37">
        <v>6866.7</v>
      </c>
      <c r="G205" s="37">
        <v>6783.4</v>
      </c>
      <c r="H205" s="37">
        <v>7184</v>
      </c>
      <c r="I205" s="37">
        <v>7267.2999999999993</v>
      </c>
      <c r="J205" s="37">
        <v>7384.3</v>
      </c>
      <c r="K205" s="28">
        <v>7150.3</v>
      </c>
      <c r="L205" s="28">
        <v>6950</v>
      </c>
      <c r="M205" s="28">
        <v>4.18032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46.45</v>
      </c>
      <c r="D206" s="37">
        <v>45.216666666666669</v>
      </c>
      <c r="E206" s="37">
        <v>43.333333333333336</v>
      </c>
      <c r="F206" s="37">
        <v>40.216666666666669</v>
      </c>
      <c r="G206" s="37">
        <v>38.333333333333336</v>
      </c>
      <c r="H206" s="37">
        <v>48.333333333333336</v>
      </c>
      <c r="I206" s="37">
        <v>50.216666666666661</v>
      </c>
      <c r="J206" s="37">
        <v>53.333333333333336</v>
      </c>
      <c r="K206" s="28">
        <v>47.1</v>
      </c>
      <c r="L206" s="28">
        <v>42.1</v>
      </c>
      <c r="M206" s="28">
        <v>282.53174000000001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1507.2</v>
      </c>
      <c r="D207" s="37">
        <v>1507.8166666666666</v>
      </c>
      <c r="E207" s="37">
        <v>1459.6833333333332</v>
      </c>
      <c r="F207" s="37">
        <v>1412.1666666666665</v>
      </c>
      <c r="G207" s="37">
        <v>1364.0333333333331</v>
      </c>
      <c r="H207" s="37">
        <v>1555.3333333333333</v>
      </c>
      <c r="I207" s="37">
        <v>1603.4666666666665</v>
      </c>
      <c r="J207" s="37">
        <v>1650.9833333333333</v>
      </c>
      <c r="K207" s="28">
        <v>1555.95</v>
      </c>
      <c r="L207" s="28">
        <v>1460.3</v>
      </c>
      <c r="M207" s="28">
        <v>5.6683599999999998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842.1</v>
      </c>
      <c r="D208" s="37">
        <v>846.73333333333323</v>
      </c>
      <c r="E208" s="37">
        <v>818.66666666666652</v>
      </c>
      <c r="F208" s="37">
        <v>795.23333333333323</v>
      </c>
      <c r="G208" s="37">
        <v>767.16666666666652</v>
      </c>
      <c r="H208" s="37">
        <v>870.16666666666652</v>
      </c>
      <c r="I208" s="37">
        <v>898.23333333333335</v>
      </c>
      <c r="J208" s="37">
        <v>921.66666666666652</v>
      </c>
      <c r="K208" s="28">
        <v>874.8</v>
      </c>
      <c r="L208" s="28">
        <v>823.3</v>
      </c>
      <c r="M208" s="28">
        <v>31.79684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864</v>
      </c>
      <c r="D209" s="37">
        <v>864.69999999999993</v>
      </c>
      <c r="E209" s="37">
        <v>844.39999999999986</v>
      </c>
      <c r="F209" s="37">
        <v>824.8</v>
      </c>
      <c r="G209" s="37">
        <v>804.49999999999989</v>
      </c>
      <c r="H209" s="37">
        <v>884.29999999999984</v>
      </c>
      <c r="I209" s="37">
        <v>904.5999999999998</v>
      </c>
      <c r="J209" s="37">
        <v>924.19999999999982</v>
      </c>
      <c r="K209" s="28">
        <v>885</v>
      </c>
      <c r="L209" s="28">
        <v>845.1</v>
      </c>
      <c r="M209" s="28">
        <v>5.9946200000000003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328.2</v>
      </c>
      <c r="D210" s="37">
        <v>324.08333333333331</v>
      </c>
      <c r="E210" s="37">
        <v>316.16666666666663</v>
      </c>
      <c r="F210" s="37">
        <v>304.13333333333333</v>
      </c>
      <c r="G210" s="37">
        <v>296.21666666666664</v>
      </c>
      <c r="H210" s="37">
        <v>336.11666666666662</v>
      </c>
      <c r="I210" s="37">
        <v>344.03333333333325</v>
      </c>
      <c r="J210" s="37">
        <v>356.06666666666661</v>
      </c>
      <c r="K210" s="28">
        <v>332</v>
      </c>
      <c r="L210" s="28">
        <v>312.05</v>
      </c>
      <c r="M210" s="28">
        <v>133.73573999999999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10.65</v>
      </c>
      <c r="D211" s="37">
        <v>10.816666666666668</v>
      </c>
      <c r="E211" s="37">
        <v>10.433333333333337</v>
      </c>
      <c r="F211" s="37">
        <v>10.216666666666669</v>
      </c>
      <c r="G211" s="37">
        <v>9.8333333333333375</v>
      </c>
      <c r="H211" s="37">
        <v>11.033333333333337</v>
      </c>
      <c r="I211" s="37">
        <v>11.416666666666666</v>
      </c>
      <c r="J211" s="37">
        <v>11.633333333333336</v>
      </c>
      <c r="K211" s="28">
        <v>11.2</v>
      </c>
      <c r="L211" s="28">
        <v>10.6</v>
      </c>
      <c r="M211" s="28">
        <v>3300.1766899999998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1185.55</v>
      </c>
      <c r="D212" s="37">
        <v>1179.4333333333334</v>
      </c>
      <c r="E212" s="37">
        <v>1161.1166666666668</v>
      </c>
      <c r="F212" s="37">
        <v>1136.6833333333334</v>
      </c>
      <c r="G212" s="37">
        <v>1118.3666666666668</v>
      </c>
      <c r="H212" s="37">
        <v>1203.8666666666668</v>
      </c>
      <c r="I212" s="37">
        <v>1222.1833333333334</v>
      </c>
      <c r="J212" s="37">
        <v>1246.6166666666668</v>
      </c>
      <c r="K212" s="28">
        <v>1197.75</v>
      </c>
      <c r="L212" s="28">
        <v>1155</v>
      </c>
      <c r="M212" s="28">
        <v>10.116540000000001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1791.7</v>
      </c>
      <c r="D213" s="37">
        <v>1776.9833333333333</v>
      </c>
      <c r="E213" s="37">
        <v>1754.7166666666667</v>
      </c>
      <c r="F213" s="37">
        <v>1717.7333333333333</v>
      </c>
      <c r="G213" s="37">
        <v>1695.4666666666667</v>
      </c>
      <c r="H213" s="37">
        <v>1813.9666666666667</v>
      </c>
      <c r="I213" s="37">
        <v>1836.2333333333336</v>
      </c>
      <c r="J213" s="37">
        <v>1873.2166666666667</v>
      </c>
      <c r="K213" s="28">
        <v>1799.25</v>
      </c>
      <c r="L213" s="28">
        <v>1740</v>
      </c>
      <c r="M213" s="28">
        <v>2.3827699999999998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544.75</v>
      </c>
      <c r="D214" s="37">
        <v>546.28333333333342</v>
      </c>
      <c r="E214" s="37">
        <v>535.66666666666686</v>
      </c>
      <c r="F214" s="37">
        <v>526.58333333333348</v>
      </c>
      <c r="G214" s="37">
        <v>515.96666666666692</v>
      </c>
      <c r="H214" s="37">
        <v>555.36666666666679</v>
      </c>
      <c r="I214" s="37">
        <v>565.98333333333335</v>
      </c>
      <c r="J214" s="37">
        <v>575.06666666666672</v>
      </c>
      <c r="K214" s="37">
        <v>556.9</v>
      </c>
      <c r="L214" s="37">
        <v>537.20000000000005</v>
      </c>
      <c r="M214" s="37">
        <v>156.75872000000001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13.55</v>
      </c>
      <c r="D215" s="37">
        <v>13.516666666666667</v>
      </c>
      <c r="E215" s="37">
        <v>13.383333333333335</v>
      </c>
      <c r="F215" s="37">
        <v>13.216666666666667</v>
      </c>
      <c r="G215" s="37">
        <v>13.083333333333334</v>
      </c>
      <c r="H215" s="37">
        <v>13.683333333333335</v>
      </c>
      <c r="I215" s="37">
        <v>13.816666666666668</v>
      </c>
      <c r="J215" s="37">
        <v>13.983333333333336</v>
      </c>
      <c r="K215" s="37">
        <v>13.65</v>
      </c>
      <c r="L215" s="37">
        <v>13.35</v>
      </c>
      <c r="M215" s="37">
        <v>957.89692000000002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283.2</v>
      </c>
      <c r="D216" s="37">
        <v>282.76666666666665</v>
      </c>
      <c r="E216" s="37">
        <v>278.98333333333329</v>
      </c>
      <c r="F216" s="37">
        <v>274.76666666666665</v>
      </c>
      <c r="G216" s="37">
        <v>270.98333333333329</v>
      </c>
      <c r="H216" s="37">
        <v>286.98333333333329</v>
      </c>
      <c r="I216" s="37">
        <v>290.76666666666659</v>
      </c>
      <c r="J216" s="37">
        <v>294.98333333333329</v>
      </c>
      <c r="K216" s="37">
        <v>286.55</v>
      </c>
      <c r="L216" s="37">
        <v>278.55</v>
      </c>
      <c r="M216" s="37">
        <v>108.06939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9"/>
      <c r="B1" s="47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36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44589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2" t="s">
        <v>16</v>
      </c>
      <c r="B9" s="464" t="s">
        <v>18</v>
      </c>
      <c r="C9" s="468" t="s">
        <v>20</v>
      </c>
      <c r="D9" s="468" t="s">
        <v>21</v>
      </c>
      <c r="E9" s="459" t="s">
        <v>22</v>
      </c>
      <c r="F9" s="460"/>
      <c r="G9" s="461"/>
      <c r="H9" s="459" t="s">
        <v>23</v>
      </c>
      <c r="I9" s="460"/>
      <c r="J9" s="461"/>
      <c r="K9" s="23"/>
      <c r="L9" s="24"/>
      <c r="M9" s="50"/>
      <c r="N9" s="1"/>
      <c r="O9" s="1"/>
    </row>
    <row r="10" spans="1:15" ht="42.75" customHeight="1">
      <c r="A10" s="466"/>
      <c r="B10" s="467"/>
      <c r="C10" s="467"/>
      <c r="D10" s="46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413" t="s">
        <v>289</v>
      </c>
      <c r="C11" s="365">
        <v>24060.65</v>
      </c>
      <c r="D11" s="366">
        <v>24309.55</v>
      </c>
      <c r="E11" s="366">
        <v>23651.1</v>
      </c>
      <c r="F11" s="366">
        <v>23241.55</v>
      </c>
      <c r="G11" s="366">
        <v>22583.1</v>
      </c>
      <c r="H11" s="366">
        <v>24719.1</v>
      </c>
      <c r="I11" s="366">
        <v>25377.550000000003</v>
      </c>
      <c r="J11" s="366">
        <v>25787.1</v>
      </c>
      <c r="K11" s="365">
        <v>24968</v>
      </c>
      <c r="L11" s="365">
        <v>23900</v>
      </c>
      <c r="M11" s="365">
        <v>3.1980000000000001E-2</v>
      </c>
      <c r="N11" s="1"/>
      <c r="O11" s="1"/>
    </row>
    <row r="12" spans="1:15" ht="12" customHeight="1">
      <c r="A12" s="30">
        <v>2</v>
      </c>
      <c r="B12" s="414" t="s">
        <v>294</v>
      </c>
      <c r="C12" s="365">
        <v>501</v>
      </c>
      <c r="D12" s="366">
        <v>500.33333333333331</v>
      </c>
      <c r="E12" s="366">
        <v>493.66666666666663</v>
      </c>
      <c r="F12" s="366">
        <v>486.33333333333331</v>
      </c>
      <c r="G12" s="366">
        <v>479.66666666666663</v>
      </c>
      <c r="H12" s="366">
        <v>507.66666666666663</v>
      </c>
      <c r="I12" s="366">
        <v>514.33333333333326</v>
      </c>
      <c r="J12" s="366">
        <v>521.66666666666663</v>
      </c>
      <c r="K12" s="365">
        <v>507</v>
      </c>
      <c r="L12" s="365">
        <v>493</v>
      </c>
      <c r="M12" s="365">
        <v>1.3594999999999999</v>
      </c>
      <c r="N12" s="1"/>
      <c r="O12" s="1"/>
    </row>
    <row r="13" spans="1:15" ht="12" customHeight="1">
      <c r="A13" s="30">
        <v>3</v>
      </c>
      <c r="B13" s="414" t="s">
        <v>39</v>
      </c>
      <c r="C13" s="365">
        <v>972.8</v>
      </c>
      <c r="D13" s="366">
        <v>969.26666666666677</v>
      </c>
      <c r="E13" s="366">
        <v>953.53333333333353</v>
      </c>
      <c r="F13" s="366">
        <v>934.26666666666677</v>
      </c>
      <c r="G13" s="366">
        <v>918.53333333333353</v>
      </c>
      <c r="H13" s="366">
        <v>988.53333333333353</v>
      </c>
      <c r="I13" s="366">
        <v>1004.2666666666669</v>
      </c>
      <c r="J13" s="366">
        <v>1023.5333333333335</v>
      </c>
      <c r="K13" s="365">
        <v>985</v>
      </c>
      <c r="L13" s="365">
        <v>950</v>
      </c>
      <c r="M13" s="365">
        <v>7.8998400000000002</v>
      </c>
      <c r="N13" s="1"/>
      <c r="O13" s="1"/>
    </row>
    <row r="14" spans="1:15" ht="12" customHeight="1">
      <c r="A14" s="30">
        <v>4</v>
      </c>
      <c r="B14" s="414" t="s">
        <v>295</v>
      </c>
      <c r="C14" s="365">
        <v>2831.8</v>
      </c>
      <c r="D14" s="366">
        <v>2813.0500000000006</v>
      </c>
      <c r="E14" s="366">
        <v>2764.5500000000011</v>
      </c>
      <c r="F14" s="366">
        <v>2697.3000000000006</v>
      </c>
      <c r="G14" s="366">
        <v>2648.8000000000011</v>
      </c>
      <c r="H14" s="366">
        <v>2880.3000000000011</v>
      </c>
      <c r="I14" s="366">
        <v>2928.8</v>
      </c>
      <c r="J14" s="366">
        <v>2996.0500000000011</v>
      </c>
      <c r="K14" s="365">
        <v>2861.55</v>
      </c>
      <c r="L14" s="365">
        <v>2745.8</v>
      </c>
      <c r="M14" s="365">
        <v>1.9852799999999999</v>
      </c>
      <c r="N14" s="1"/>
      <c r="O14" s="1"/>
    </row>
    <row r="15" spans="1:15" ht="12" customHeight="1">
      <c r="A15" s="30">
        <v>5</v>
      </c>
      <c r="B15" s="414" t="s">
        <v>290</v>
      </c>
      <c r="C15" s="365">
        <v>2224.4499999999998</v>
      </c>
      <c r="D15" s="366">
        <v>2255.1166666666668</v>
      </c>
      <c r="E15" s="366">
        <v>2105.2333333333336</v>
      </c>
      <c r="F15" s="366">
        <v>1986.0166666666669</v>
      </c>
      <c r="G15" s="366">
        <v>1836.1333333333337</v>
      </c>
      <c r="H15" s="366">
        <v>2374.3333333333335</v>
      </c>
      <c r="I15" s="366">
        <v>2524.2166666666667</v>
      </c>
      <c r="J15" s="366">
        <v>2643.4333333333334</v>
      </c>
      <c r="K15" s="365">
        <v>2405</v>
      </c>
      <c r="L15" s="365">
        <v>2135.9</v>
      </c>
      <c r="M15" s="365">
        <v>7.9447900000000002</v>
      </c>
      <c r="N15" s="1"/>
      <c r="O15" s="1"/>
    </row>
    <row r="16" spans="1:15" ht="12" customHeight="1">
      <c r="A16" s="30">
        <v>6</v>
      </c>
      <c r="B16" s="414" t="s">
        <v>239</v>
      </c>
      <c r="C16" s="365">
        <v>16219.2</v>
      </c>
      <c r="D16" s="366">
        <v>16255</v>
      </c>
      <c r="E16" s="366">
        <v>15915.25</v>
      </c>
      <c r="F16" s="366">
        <v>15611.3</v>
      </c>
      <c r="G16" s="366">
        <v>15271.55</v>
      </c>
      <c r="H16" s="366">
        <v>16558.95</v>
      </c>
      <c r="I16" s="366">
        <v>16898.7</v>
      </c>
      <c r="J16" s="366">
        <v>17202.650000000001</v>
      </c>
      <c r="K16" s="365">
        <v>16594.75</v>
      </c>
      <c r="L16" s="365">
        <v>15951.05</v>
      </c>
      <c r="M16" s="365">
        <v>0.35682999999999998</v>
      </c>
      <c r="N16" s="1"/>
      <c r="O16" s="1"/>
    </row>
    <row r="17" spans="1:15" ht="12" customHeight="1">
      <c r="A17" s="30">
        <v>7</v>
      </c>
      <c r="B17" s="414" t="s">
        <v>243</v>
      </c>
      <c r="C17" s="365">
        <v>116.95</v>
      </c>
      <c r="D17" s="366">
        <v>116.11666666666667</v>
      </c>
      <c r="E17" s="366">
        <v>113.83333333333334</v>
      </c>
      <c r="F17" s="366">
        <v>110.71666666666667</v>
      </c>
      <c r="G17" s="366">
        <v>108.43333333333334</v>
      </c>
      <c r="H17" s="366">
        <v>119.23333333333335</v>
      </c>
      <c r="I17" s="366">
        <v>121.51666666666668</v>
      </c>
      <c r="J17" s="366">
        <v>124.63333333333335</v>
      </c>
      <c r="K17" s="365">
        <v>118.4</v>
      </c>
      <c r="L17" s="365">
        <v>113</v>
      </c>
      <c r="M17" s="365">
        <v>86.839309999999998</v>
      </c>
      <c r="N17" s="1"/>
      <c r="O17" s="1"/>
    </row>
    <row r="18" spans="1:15" ht="12" customHeight="1">
      <c r="A18" s="30">
        <v>8</v>
      </c>
      <c r="B18" s="414" t="s">
        <v>41</v>
      </c>
      <c r="C18" s="365">
        <v>284.3</v>
      </c>
      <c r="D18" s="366">
        <v>286.13333333333333</v>
      </c>
      <c r="E18" s="366">
        <v>277.76666666666665</v>
      </c>
      <c r="F18" s="366">
        <v>271.23333333333335</v>
      </c>
      <c r="G18" s="366">
        <v>262.86666666666667</v>
      </c>
      <c r="H18" s="366">
        <v>292.66666666666663</v>
      </c>
      <c r="I18" s="366">
        <v>301.0333333333333</v>
      </c>
      <c r="J18" s="366">
        <v>307.56666666666661</v>
      </c>
      <c r="K18" s="365">
        <v>294.5</v>
      </c>
      <c r="L18" s="365">
        <v>279.60000000000002</v>
      </c>
      <c r="M18" s="365">
        <v>57.912529999999997</v>
      </c>
      <c r="N18" s="1"/>
      <c r="O18" s="1"/>
    </row>
    <row r="19" spans="1:15" ht="12" customHeight="1">
      <c r="A19" s="30">
        <v>9</v>
      </c>
      <c r="B19" s="414" t="s">
        <v>43</v>
      </c>
      <c r="C19" s="365">
        <v>2167.6999999999998</v>
      </c>
      <c r="D19" s="366">
        <v>2158.1166666666668</v>
      </c>
      <c r="E19" s="366">
        <v>2137.2333333333336</v>
      </c>
      <c r="F19" s="366">
        <v>2106.7666666666669</v>
      </c>
      <c r="G19" s="366">
        <v>2085.8833333333337</v>
      </c>
      <c r="H19" s="366">
        <v>2188.5833333333335</v>
      </c>
      <c r="I19" s="366">
        <v>2209.4666666666667</v>
      </c>
      <c r="J19" s="366">
        <v>2239.9333333333334</v>
      </c>
      <c r="K19" s="365">
        <v>2179</v>
      </c>
      <c r="L19" s="365">
        <v>2127.65</v>
      </c>
      <c r="M19" s="365">
        <v>2.9819300000000002</v>
      </c>
      <c r="N19" s="1"/>
      <c r="O19" s="1"/>
    </row>
    <row r="20" spans="1:15" ht="12" customHeight="1">
      <c r="A20" s="30">
        <v>10</v>
      </c>
      <c r="B20" s="414" t="s">
        <v>45</v>
      </c>
      <c r="C20" s="365">
        <v>1686</v>
      </c>
      <c r="D20" s="366">
        <v>1688.6833333333334</v>
      </c>
      <c r="E20" s="366">
        <v>1651.8166666666668</v>
      </c>
      <c r="F20" s="366">
        <v>1617.6333333333334</v>
      </c>
      <c r="G20" s="366">
        <v>1580.7666666666669</v>
      </c>
      <c r="H20" s="366">
        <v>1722.8666666666668</v>
      </c>
      <c r="I20" s="366">
        <v>1759.7333333333336</v>
      </c>
      <c r="J20" s="366">
        <v>1793.9166666666667</v>
      </c>
      <c r="K20" s="365">
        <v>1725.55</v>
      </c>
      <c r="L20" s="365">
        <v>1654.5</v>
      </c>
      <c r="M20" s="365">
        <v>35.495829999999998</v>
      </c>
      <c r="N20" s="1"/>
      <c r="O20" s="1"/>
    </row>
    <row r="21" spans="1:15" ht="12" customHeight="1">
      <c r="A21" s="30">
        <v>11</v>
      </c>
      <c r="B21" s="414" t="s">
        <v>240</v>
      </c>
      <c r="C21" s="365">
        <v>1910.25</v>
      </c>
      <c r="D21" s="366">
        <v>1920</v>
      </c>
      <c r="E21" s="366">
        <v>1875.3</v>
      </c>
      <c r="F21" s="366">
        <v>1840.35</v>
      </c>
      <c r="G21" s="366">
        <v>1795.6499999999999</v>
      </c>
      <c r="H21" s="366">
        <v>1954.95</v>
      </c>
      <c r="I21" s="366">
        <v>1999.6499999999999</v>
      </c>
      <c r="J21" s="366">
        <v>2034.6000000000001</v>
      </c>
      <c r="K21" s="365">
        <v>1964.7</v>
      </c>
      <c r="L21" s="365">
        <v>1885.05</v>
      </c>
      <c r="M21" s="365">
        <v>3.7975699999999999</v>
      </c>
      <c r="N21" s="1"/>
      <c r="O21" s="1"/>
    </row>
    <row r="22" spans="1:15" ht="12" customHeight="1">
      <c r="A22" s="30">
        <v>12</v>
      </c>
      <c r="B22" s="414" t="s">
        <v>46</v>
      </c>
      <c r="C22" s="365">
        <v>709.1</v>
      </c>
      <c r="D22" s="366">
        <v>704.13333333333333</v>
      </c>
      <c r="E22" s="366">
        <v>695.9666666666667</v>
      </c>
      <c r="F22" s="366">
        <v>682.83333333333337</v>
      </c>
      <c r="G22" s="366">
        <v>674.66666666666674</v>
      </c>
      <c r="H22" s="366">
        <v>717.26666666666665</v>
      </c>
      <c r="I22" s="366">
        <v>725.43333333333339</v>
      </c>
      <c r="J22" s="366">
        <v>738.56666666666661</v>
      </c>
      <c r="K22" s="365">
        <v>712.3</v>
      </c>
      <c r="L22" s="365">
        <v>691</v>
      </c>
      <c r="M22" s="365">
        <v>47.490830000000003</v>
      </c>
      <c r="N22" s="1"/>
      <c r="O22" s="1"/>
    </row>
    <row r="23" spans="1:15" ht="12.75" customHeight="1">
      <c r="A23" s="30">
        <v>13</v>
      </c>
      <c r="B23" s="414" t="s">
        <v>242</v>
      </c>
      <c r="C23" s="365">
        <v>2009.3</v>
      </c>
      <c r="D23" s="366">
        <v>1996.2</v>
      </c>
      <c r="E23" s="366">
        <v>1933.1</v>
      </c>
      <c r="F23" s="366">
        <v>1856.8999999999999</v>
      </c>
      <c r="G23" s="366">
        <v>1793.7999999999997</v>
      </c>
      <c r="H23" s="366">
        <v>2072.4</v>
      </c>
      <c r="I23" s="366">
        <v>2135.5</v>
      </c>
      <c r="J23" s="366">
        <v>2211.7000000000003</v>
      </c>
      <c r="K23" s="365">
        <v>2059.3000000000002</v>
      </c>
      <c r="L23" s="365">
        <v>1920</v>
      </c>
      <c r="M23" s="365">
        <v>0.94303999999999999</v>
      </c>
      <c r="N23" s="1"/>
      <c r="O23" s="1"/>
    </row>
    <row r="24" spans="1:15" ht="12.75" customHeight="1">
      <c r="A24" s="30">
        <v>14</v>
      </c>
      <c r="B24" s="414" t="s">
        <v>296</v>
      </c>
      <c r="C24" s="365">
        <v>314.14999999999998</v>
      </c>
      <c r="D24" s="366">
        <v>316.2</v>
      </c>
      <c r="E24" s="366">
        <v>310.45</v>
      </c>
      <c r="F24" s="366">
        <v>306.75</v>
      </c>
      <c r="G24" s="366">
        <v>301</v>
      </c>
      <c r="H24" s="366">
        <v>319.89999999999998</v>
      </c>
      <c r="I24" s="366">
        <v>325.64999999999998</v>
      </c>
      <c r="J24" s="366">
        <v>329.34999999999997</v>
      </c>
      <c r="K24" s="365">
        <v>321.95</v>
      </c>
      <c r="L24" s="365">
        <v>312.5</v>
      </c>
      <c r="M24" s="365">
        <v>1.1494500000000001</v>
      </c>
      <c r="N24" s="1"/>
      <c r="O24" s="1"/>
    </row>
    <row r="25" spans="1:15" ht="12.75" customHeight="1">
      <c r="A25" s="30">
        <v>15</v>
      </c>
      <c r="B25" s="414" t="s">
        <v>297</v>
      </c>
      <c r="C25" s="365">
        <v>202.45</v>
      </c>
      <c r="D25" s="366">
        <v>203.28333333333333</v>
      </c>
      <c r="E25" s="366">
        <v>196.66666666666666</v>
      </c>
      <c r="F25" s="366">
        <v>190.88333333333333</v>
      </c>
      <c r="G25" s="366">
        <v>184.26666666666665</v>
      </c>
      <c r="H25" s="366">
        <v>209.06666666666666</v>
      </c>
      <c r="I25" s="366">
        <v>215.68333333333334</v>
      </c>
      <c r="J25" s="366">
        <v>221.46666666666667</v>
      </c>
      <c r="K25" s="365">
        <v>209.9</v>
      </c>
      <c r="L25" s="365">
        <v>197.5</v>
      </c>
      <c r="M25" s="365">
        <v>4.5651900000000003</v>
      </c>
      <c r="N25" s="1"/>
      <c r="O25" s="1"/>
    </row>
    <row r="26" spans="1:15" ht="12.75" customHeight="1">
      <c r="A26" s="30">
        <v>16</v>
      </c>
      <c r="B26" s="414" t="s">
        <v>298</v>
      </c>
      <c r="C26" s="365">
        <v>1208.75</v>
      </c>
      <c r="D26" s="366">
        <v>1231.9166666666667</v>
      </c>
      <c r="E26" s="366">
        <v>1179.8333333333335</v>
      </c>
      <c r="F26" s="366">
        <v>1150.9166666666667</v>
      </c>
      <c r="G26" s="366">
        <v>1098.8333333333335</v>
      </c>
      <c r="H26" s="366">
        <v>1260.8333333333335</v>
      </c>
      <c r="I26" s="366">
        <v>1312.916666666667</v>
      </c>
      <c r="J26" s="366">
        <v>1341.8333333333335</v>
      </c>
      <c r="K26" s="365">
        <v>1284</v>
      </c>
      <c r="L26" s="365">
        <v>1203</v>
      </c>
      <c r="M26" s="365">
        <v>7.8410700000000002</v>
      </c>
      <c r="N26" s="1"/>
      <c r="O26" s="1"/>
    </row>
    <row r="27" spans="1:15" ht="12.75" customHeight="1">
      <c r="A27" s="30">
        <v>17</v>
      </c>
      <c r="B27" s="414" t="s">
        <v>292</v>
      </c>
      <c r="C27" s="365">
        <v>1868.95</v>
      </c>
      <c r="D27" s="366">
        <v>1868.4166666666667</v>
      </c>
      <c r="E27" s="366">
        <v>1792.8333333333335</v>
      </c>
      <c r="F27" s="366">
        <v>1716.7166666666667</v>
      </c>
      <c r="G27" s="366">
        <v>1641.1333333333334</v>
      </c>
      <c r="H27" s="366">
        <v>1944.5333333333335</v>
      </c>
      <c r="I27" s="366">
        <v>2020.116666666667</v>
      </c>
      <c r="J27" s="366">
        <v>2096.2333333333336</v>
      </c>
      <c r="K27" s="365">
        <v>1944</v>
      </c>
      <c r="L27" s="365">
        <v>1792.3</v>
      </c>
      <c r="M27" s="365">
        <v>0.87880000000000003</v>
      </c>
      <c r="N27" s="1"/>
      <c r="O27" s="1"/>
    </row>
    <row r="28" spans="1:15" ht="12.75" customHeight="1">
      <c r="A28" s="30">
        <v>18</v>
      </c>
      <c r="B28" s="414" t="s">
        <v>244</v>
      </c>
      <c r="C28" s="365">
        <v>2208.6</v>
      </c>
      <c r="D28" s="366">
        <v>2183.5500000000002</v>
      </c>
      <c r="E28" s="366">
        <v>2145.1000000000004</v>
      </c>
      <c r="F28" s="366">
        <v>2081.6000000000004</v>
      </c>
      <c r="G28" s="366">
        <v>2043.1500000000005</v>
      </c>
      <c r="H28" s="366">
        <v>2247.0500000000002</v>
      </c>
      <c r="I28" s="366">
        <v>2285.5</v>
      </c>
      <c r="J28" s="366">
        <v>2349</v>
      </c>
      <c r="K28" s="365">
        <v>2222</v>
      </c>
      <c r="L28" s="365">
        <v>2120.0500000000002</v>
      </c>
      <c r="M28" s="365">
        <v>0.39201000000000003</v>
      </c>
      <c r="N28" s="1"/>
      <c r="O28" s="1"/>
    </row>
    <row r="29" spans="1:15" ht="12.75" customHeight="1">
      <c r="A29" s="30">
        <v>19</v>
      </c>
      <c r="B29" s="414" t="s">
        <v>299</v>
      </c>
      <c r="C29" s="365">
        <v>99.85</v>
      </c>
      <c r="D29" s="366">
        <v>99.533333333333346</v>
      </c>
      <c r="E29" s="366">
        <v>98.316666666666691</v>
      </c>
      <c r="F29" s="366">
        <v>96.783333333333346</v>
      </c>
      <c r="G29" s="366">
        <v>95.566666666666691</v>
      </c>
      <c r="H29" s="366">
        <v>101.06666666666669</v>
      </c>
      <c r="I29" s="366">
        <v>102.28333333333336</v>
      </c>
      <c r="J29" s="366">
        <v>103.81666666666669</v>
      </c>
      <c r="K29" s="365">
        <v>100.75</v>
      </c>
      <c r="L29" s="365">
        <v>98</v>
      </c>
      <c r="M29" s="365">
        <v>1.3120400000000001</v>
      </c>
      <c r="N29" s="1"/>
      <c r="O29" s="1"/>
    </row>
    <row r="30" spans="1:15" ht="12.75" customHeight="1">
      <c r="A30" s="30">
        <v>20</v>
      </c>
      <c r="B30" s="414" t="s">
        <v>48</v>
      </c>
      <c r="C30" s="365">
        <v>3380.7</v>
      </c>
      <c r="D30" s="366">
        <v>3389.7666666666664</v>
      </c>
      <c r="E30" s="366">
        <v>3339.5333333333328</v>
      </c>
      <c r="F30" s="366">
        <v>3298.3666666666663</v>
      </c>
      <c r="G30" s="366">
        <v>3248.1333333333328</v>
      </c>
      <c r="H30" s="366">
        <v>3430.9333333333329</v>
      </c>
      <c r="I30" s="366">
        <v>3481.1666666666665</v>
      </c>
      <c r="J30" s="366">
        <v>3522.333333333333</v>
      </c>
      <c r="K30" s="365">
        <v>3440</v>
      </c>
      <c r="L30" s="365">
        <v>3348.6</v>
      </c>
      <c r="M30" s="365">
        <v>0.97167999999999999</v>
      </c>
      <c r="N30" s="1"/>
      <c r="O30" s="1"/>
    </row>
    <row r="31" spans="1:15" ht="12.75" customHeight="1">
      <c r="A31" s="30">
        <v>21</v>
      </c>
      <c r="B31" s="414" t="s">
        <v>300</v>
      </c>
      <c r="C31" s="365">
        <v>3335.05</v>
      </c>
      <c r="D31" s="366">
        <v>3370.6833333333329</v>
      </c>
      <c r="E31" s="366">
        <v>3274.3666666666659</v>
      </c>
      <c r="F31" s="366">
        <v>3213.6833333333329</v>
      </c>
      <c r="G31" s="366">
        <v>3117.3666666666659</v>
      </c>
      <c r="H31" s="366">
        <v>3431.3666666666659</v>
      </c>
      <c r="I31" s="366">
        <v>3527.6833333333325</v>
      </c>
      <c r="J31" s="366">
        <v>3588.3666666666659</v>
      </c>
      <c r="K31" s="365">
        <v>3467</v>
      </c>
      <c r="L31" s="365">
        <v>3310</v>
      </c>
      <c r="M31" s="365">
        <v>0.54196</v>
      </c>
      <c r="N31" s="1"/>
      <c r="O31" s="1"/>
    </row>
    <row r="32" spans="1:15" ht="12.75" customHeight="1">
      <c r="A32" s="30">
        <v>22</v>
      </c>
      <c r="B32" s="414" t="s">
        <v>301</v>
      </c>
      <c r="C32" s="365">
        <v>30.2</v>
      </c>
      <c r="D32" s="366">
        <v>29.849999999999998</v>
      </c>
      <c r="E32" s="366">
        <v>29.049999999999997</v>
      </c>
      <c r="F32" s="366">
        <v>27.9</v>
      </c>
      <c r="G32" s="366">
        <v>27.099999999999998</v>
      </c>
      <c r="H32" s="366">
        <v>30.999999999999996</v>
      </c>
      <c r="I32" s="366">
        <v>31.8</v>
      </c>
      <c r="J32" s="366">
        <v>32.949999999999996</v>
      </c>
      <c r="K32" s="365">
        <v>30.65</v>
      </c>
      <c r="L32" s="365">
        <v>28.7</v>
      </c>
      <c r="M32" s="365">
        <v>329.34935999999999</v>
      </c>
      <c r="N32" s="1"/>
      <c r="O32" s="1"/>
    </row>
    <row r="33" spans="1:15" ht="12.75" customHeight="1">
      <c r="A33" s="30">
        <v>23</v>
      </c>
      <c r="B33" s="414" t="s">
        <v>50</v>
      </c>
      <c r="C33" s="365">
        <v>599</v>
      </c>
      <c r="D33" s="366">
        <v>599.38333333333333</v>
      </c>
      <c r="E33" s="366">
        <v>592.01666666666665</v>
      </c>
      <c r="F33" s="366">
        <v>585.0333333333333</v>
      </c>
      <c r="G33" s="366">
        <v>577.66666666666663</v>
      </c>
      <c r="H33" s="366">
        <v>606.36666666666667</v>
      </c>
      <c r="I33" s="366">
        <v>613.73333333333323</v>
      </c>
      <c r="J33" s="366">
        <v>620.7166666666667</v>
      </c>
      <c r="K33" s="365">
        <v>606.75</v>
      </c>
      <c r="L33" s="365">
        <v>592.4</v>
      </c>
      <c r="M33" s="365">
        <v>9.8010400000000004</v>
      </c>
      <c r="N33" s="1"/>
      <c r="O33" s="1"/>
    </row>
    <row r="34" spans="1:15" ht="12.75" customHeight="1">
      <c r="A34" s="30">
        <v>24</v>
      </c>
      <c r="B34" s="414" t="s">
        <v>302</v>
      </c>
      <c r="C34" s="365">
        <v>3095</v>
      </c>
      <c r="D34" s="366">
        <v>3088.8333333333335</v>
      </c>
      <c r="E34" s="366">
        <v>3057.7166666666672</v>
      </c>
      <c r="F34" s="366">
        <v>3020.4333333333338</v>
      </c>
      <c r="G34" s="366">
        <v>2989.3166666666675</v>
      </c>
      <c r="H34" s="366">
        <v>3126.1166666666668</v>
      </c>
      <c r="I34" s="366">
        <v>3157.2333333333327</v>
      </c>
      <c r="J34" s="366">
        <v>3194.5166666666664</v>
      </c>
      <c r="K34" s="365">
        <v>3119.95</v>
      </c>
      <c r="L34" s="365">
        <v>3051.55</v>
      </c>
      <c r="M34" s="365">
        <v>0.54515999999999998</v>
      </c>
      <c r="N34" s="1"/>
      <c r="O34" s="1"/>
    </row>
    <row r="35" spans="1:15" ht="12.75" customHeight="1">
      <c r="A35" s="30">
        <v>25</v>
      </c>
      <c r="B35" s="414" t="s">
        <v>51</v>
      </c>
      <c r="C35" s="365">
        <v>351.65</v>
      </c>
      <c r="D35" s="366">
        <v>348.8</v>
      </c>
      <c r="E35" s="366">
        <v>343.3</v>
      </c>
      <c r="F35" s="366">
        <v>334.95</v>
      </c>
      <c r="G35" s="366">
        <v>329.45</v>
      </c>
      <c r="H35" s="366">
        <v>357.15000000000003</v>
      </c>
      <c r="I35" s="366">
        <v>362.65000000000003</v>
      </c>
      <c r="J35" s="366">
        <v>371.00000000000006</v>
      </c>
      <c r="K35" s="365">
        <v>354.3</v>
      </c>
      <c r="L35" s="365">
        <v>340.45</v>
      </c>
      <c r="M35" s="365">
        <v>28.525490000000001</v>
      </c>
      <c r="N35" s="1"/>
      <c r="O35" s="1"/>
    </row>
    <row r="36" spans="1:15" ht="12.75" customHeight="1">
      <c r="A36" s="30">
        <v>26</v>
      </c>
      <c r="B36" s="414" t="s">
        <v>859</v>
      </c>
      <c r="C36" s="365">
        <v>1405</v>
      </c>
      <c r="D36" s="366">
        <v>1404.9666666666665</v>
      </c>
      <c r="E36" s="366">
        <v>1379.9833333333329</v>
      </c>
      <c r="F36" s="366">
        <v>1354.9666666666665</v>
      </c>
      <c r="G36" s="366">
        <v>1329.9833333333329</v>
      </c>
      <c r="H36" s="366">
        <v>1429.9833333333329</v>
      </c>
      <c r="I36" s="366">
        <v>1454.9666666666665</v>
      </c>
      <c r="J36" s="366">
        <v>1479.9833333333329</v>
      </c>
      <c r="K36" s="365">
        <v>1429.95</v>
      </c>
      <c r="L36" s="365">
        <v>1379.95</v>
      </c>
      <c r="M36" s="365">
        <v>5.2582899999999997</v>
      </c>
      <c r="N36" s="1"/>
      <c r="O36" s="1"/>
    </row>
    <row r="37" spans="1:15" ht="12.75" customHeight="1">
      <c r="A37" s="30">
        <v>27</v>
      </c>
      <c r="B37" s="414" t="s">
        <v>817</v>
      </c>
      <c r="C37" s="365">
        <v>985</v>
      </c>
      <c r="D37" s="366">
        <v>987.63333333333321</v>
      </c>
      <c r="E37" s="366">
        <v>957.4166666666664</v>
      </c>
      <c r="F37" s="366">
        <v>929.83333333333314</v>
      </c>
      <c r="G37" s="366">
        <v>899.61666666666633</v>
      </c>
      <c r="H37" s="366">
        <v>1015.2166666666665</v>
      </c>
      <c r="I37" s="366">
        <v>1045.4333333333332</v>
      </c>
      <c r="J37" s="366">
        <v>1073.0166666666664</v>
      </c>
      <c r="K37" s="365">
        <v>1017.85</v>
      </c>
      <c r="L37" s="365">
        <v>960.05</v>
      </c>
      <c r="M37" s="365">
        <v>1.3683399999999999</v>
      </c>
      <c r="N37" s="1"/>
      <c r="O37" s="1"/>
    </row>
    <row r="38" spans="1:15" ht="12.75" customHeight="1">
      <c r="A38" s="30">
        <v>28</v>
      </c>
      <c r="B38" s="414" t="s">
        <v>293</v>
      </c>
      <c r="C38" s="365">
        <v>819.8</v>
      </c>
      <c r="D38" s="366">
        <v>821.01666666666677</v>
      </c>
      <c r="E38" s="366">
        <v>799.03333333333353</v>
      </c>
      <c r="F38" s="366">
        <v>778.26666666666677</v>
      </c>
      <c r="G38" s="366">
        <v>756.28333333333353</v>
      </c>
      <c r="H38" s="366">
        <v>841.78333333333353</v>
      </c>
      <c r="I38" s="366">
        <v>863.76666666666688</v>
      </c>
      <c r="J38" s="366">
        <v>884.53333333333353</v>
      </c>
      <c r="K38" s="365">
        <v>843</v>
      </c>
      <c r="L38" s="365">
        <v>800.25</v>
      </c>
      <c r="M38" s="365">
        <v>12.07405</v>
      </c>
      <c r="N38" s="1"/>
      <c r="O38" s="1"/>
    </row>
    <row r="39" spans="1:15" ht="12.75" customHeight="1">
      <c r="A39" s="30">
        <v>29</v>
      </c>
      <c r="B39" s="414" t="s">
        <v>52</v>
      </c>
      <c r="C39" s="365">
        <v>736.05</v>
      </c>
      <c r="D39" s="366">
        <v>741.94999999999993</v>
      </c>
      <c r="E39" s="366">
        <v>722.19999999999982</v>
      </c>
      <c r="F39" s="366">
        <v>708.34999999999991</v>
      </c>
      <c r="G39" s="366">
        <v>688.5999999999998</v>
      </c>
      <c r="H39" s="366">
        <v>755.79999999999984</v>
      </c>
      <c r="I39" s="366">
        <v>775.55000000000007</v>
      </c>
      <c r="J39" s="366">
        <v>789.39999999999986</v>
      </c>
      <c r="K39" s="365">
        <v>761.7</v>
      </c>
      <c r="L39" s="365">
        <v>728.1</v>
      </c>
      <c r="M39" s="365">
        <v>2.9272900000000002</v>
      </c>
      <c r="N39" s="1"/>
      <c r="O39" s="1"/>
    </row>
    <row r="40" spans="1:15" ht="12.75" customHeight="1">
      <c r="A40" s="30">
        <v>30</v>
      </c>
      <c r="B40" s="414" t="s">
        <v>53</v>
      </c>
      <c r="C40" s="365">
        <v>4292.25</v>
      </c>
      <c r="D40" s="366">
        <v>4289.75</v>
      </c>
      <c r="E40" s="366">
        <v>4152.5</v>
      </c>
      <c r="F40" s="366">
        <v>4012.75</v>
      </c>
      <c r="G40" s="366">
        <v>3875.5</v>
      </c>
      <c r="H40" s="366">
        <v>4429.5</v>
      </c>
      <c r="I40" s="366">
        <v>4566.75</v>
      </c>
      <c r="J40" s="366">
        <v>4706.5</v>
      </c>
      <c r="K40" s="365">
        <v>4427</v>
      </c>
      <c r="L40" s="365">
        <v>4150</v>
      </c>
      <c r="M40" s="365">
        <v>12.443300000000001</v>
      </c>
      <c r="N40" s="1"/>
      <c r="O40" s="1"/>
    </row>
    <row r="41" spans="1:15" ht="12.75" customHeight="1">
      <c r="A41" s="30">
        <v>31</v>
      </c>
      <c r="B41" s="414" t="s">
        <v>54</v>
      </c>
      <c r="C41" s="365">
        <v>213.05</v>
      </c>
      <c r="D41" s="366">
        <v>212.26666666666665</v>
      </c>
      <c r="E41" s="366">
        <v>206.2833333333333</v>
      </c>
      <c r="F41" s="366">
        <v>199.51666666666665</v>
      </c>
      <c r="G41" s="366">
        <v>193.5333333333333</v>
      </c>
      <c r="H41" s="366">
        <v>219.0333333333333</v>
      </c>
      <c r="I41" s="366">
        <v>225.01666666666665</v>
      </c>
      <c r="J41" s="366">
        <v>231.7833333333333</v>
      </c>
      <c r="K41" s="365">
        <v>218.25</v>
      </c>
      <c r="L41" s="365">
        <v>205.5</v>
      </c>
      <c r="M41" s="365">
        <v>38.666200000000003</v>
      </c>
      <c r="N41" s="1"/>
      <c r="O41" s="1"/>
    </row>
    <row r="42" spans="1:15" ht="12.75" customHeight="1">
      <c r="A42" s="30">
        <v>32</v>
      </c>
      <c r="B42" s="414" t="s">
        <v>303</v>
      </c>
      <c r="C42" s="365">
        <v>562.1</v>
      </c>
      <c r="D42" s="366">
        <v>565.58333333333337</v>
      </c>
      <c r="E42" s="366">
        <v>549.51666666666677</v>
      </c>
      <c r="F42" s="366">
        <v>536.93333333333339</v>
      </c>
      <c r="G42" s="366">
        <v>520.86666666666679</v>
      </c>
      <c r="H42" s="366">
        <v>578.16666666666674</v>
      </c>
      <c r="I42" s="366">
        <v>594.23333333333335</v>
      </c>
      <c r="J42" s="366">
        <v>606.81666666666672</v>
      </c>
      <c r="K42" s="365">
        <v>581.65</v>
      </c>
      <c r="L42" s="365">
        <v>553</v>
      </c>
      <c r="M42" s="365">
        <v>1.8506400000000001</v>
      </c>
      <c r="N42" s="1"/>
      <c r="O42" s="1"/>
    </row>
    <row r="43" spans="1:15" ht="12.75" customHeight="1">
      <c r="A43" s="30">
        <v>33</v>
      </c>
      <c r="B43" s="414" t="s">
        <v>304</v>
      </c>
      <c r="C43" s="365">
        <v>96.25</v>
      </c>
      <c r="D43" s="366">
        <v>95.7</v>
      </c>
      <c r="E43" s="366">
        <v>94.65</v>
      </c>
      <c r="F43" s="366">
        <v>93.05</v>
      </c>
      <c r="G43" s="366">
        <v>92</v>
      </c>
      <c r="H43" s="366">
        <v>97.300000000000011</v>
      </c>
      <c r="I43" s="366">
        <v>98.35</v>
      </c>
      <c r="J43" s="366">
        <v>99.950000000000017</v>
      </c>
      <c r="K43" s="365">
        <v>96.75</v>
      </c>
      <c r="L43" s="365">
        <v>94.1</v>
      </c>
      <c r="M43" s="365">
        <v>7.3559900000000003</v>
      </c>
      <c r="N43" s="1"/>
      <c r="O43" s="1"/>
    </row>
    <row r="44" spans="1:15" ht="12.75" customHeight="1">
      <c r="A44" s="30">
        <v>34</v>
      </c>
      <c r="B44" s="414" t="s">
        <v>55</v>
      </c>
      <c r="C44" s="365">
        <v>131</v>
      </c>
      <c r="D44" s="366">
        <v>129.46666666666667</v>
      </c>
      <c r="E44" s="366">
        <v>127.23333333333335</v>
      </c>
      <c r="F44" s="366">
        <v>123.46666666666668</v>
      </c>
      <c r="G44" s="366">
        <v>121.23333333333336</v>
      </c>
      <c r="H44" s="366">
        <v>133.23333333333335</v>
      </c>
      <c r="I44" s="366">
        <v>135.46666666666664</v>
      </c>
      <c r="J44" s="366">
        <v>139.23333333333332</v>
      </c>
      <c r="K44" s="365">
        <v>131.69999999999999</v>
      </c>
      <c r="L44" s="365">
        <v>125.7</v>
      </c>
      <c r="M44" s="365">
        <v>168.8074</v>
      </c>
      <c r="N44" s="1"/>
      <c r="O44" s="1"/>
    </row>
    <row r="45" spans="1:15" ht="12.75" customHeight="1">
      <c r="A45" s="30">
        <v>35</v>
      </c>
      <c r="B45" s="414" t="s">
        <v>57</v>
      </c>
      <c r="C45" s="365">
        <v>3116.95</v>
      </c>
      <c r="D45" s="366">
        <v>3110.4</v>
      </c>
      <c r="E45" s="366">
        <v>3077.8</v>
      </c>
      <c r="F45" s="366">
        <v>3038.65</v>
      </c>
      <c r="G45" s="366">
        <v>3006.05</v>
      </c>
      <c r="H45" s="366">
        <v>3149.55</v>
      </c>
      <c r="I45" s="366">
        <v>3182.1499999999996</v>
      </c>
      <c r="J45" s="366">
        <v>3221.3</v>
      </c>
      <c r="K45" s="365">
        <v>3143</v>
      </c>
      <c r="L45" s="365">
        <v>3071.25</v>
      </c>
      <c r="M45" s="365">
        <v>18.34684</v>
      </c>
      <c r="N45" s="1"/>
      <c r="O45" s="1"/>
    </row>
    <row r="46" spans="1:15" ht="12.75" customHeight="1">
      <c r="A46" s="30">
        <v>36</v>
      </c>
      <c r="B46" s="414" t="s">
        <v>305</v>
      </c>
      <c r="C46" s="365">
        <v>184.85</v>
      </c>
      <c r="D46" s="366">
        <v>184.5333333333333</v>
      </c>
      <c r="E46" s="366">
        <v>181.76666666666659</v>
      </c>
      <c r="F46" s="366">
        <v>178.68333333333328</v>
      </c>
      <c r="G46" s="366">
        <v>175.91666666666657</v>
      </c>
      <c r="H46" s="366">
        <v>187.61666666666662</v>
      </c>
      <c r="I46" s="366">
        <v>190.38333333333333</v>
      </c>
      <c r="J46" s="366">
        <v>193.46666666666664</v>
      </c>
      <c r="K46" s="365">
        <v>187.3</v>
      </c>
      <c r="L46" s="365">
        <v>181.45</v>
      </c>
      <c r="M46" s="365">
        <v>2.7964199999999999</v>
      </c>
      <c r="N46" s="1"/>
      <c r="O46" s="1"/>
    </row>
    <row r="47" spans="1:15" ht="12.75" customHeight="1">
      <c r="A47" s="30">
        <v>37</v>
      </c>
      <c r="B47" s="414" t="s">
        <v>307</v>
      </c>
      <c r="C47" s="365">
        <v>2073.75</v>
      </c>
      <c r="D47" s="366">
        <v>2077.9333333333334</v>
      </c>
      <c r="E47" s="366">
        <v>2045.8166666666666</v>
      </c>
      <c r="F47" s="366">
        <v>2017.8833333333332</v>
      </c>
      <c r="G47" s="366">
        <v>1985.7666666666664</v>
      </c>
      <c r="H47" s="366">
        <v>2105.8666666666668</v>
      </c>
      <c r="I47" s="366">
        <v>2137.9833333333336</v>
      </c>
      <c r="J47" s="366">
        <v>2165.916666666667</v>
      </c>
      <c r="K47" s="365">
        <v>2110.0500000000002</v>
      </c>
      <c r="L47" s="365">
        <v>2050</v>
      </c>
      <c r="M47" s="365">
        <v>5.6754300000000004</v>
      </c>
      <c r="N47" s="1"/>
      <c r="O47" s="1"/>
    </row>
    <row r="48" spans="1:15" ht="12.75" customHeight="1">
      <c r="A48" s="30">
        <v>38</v>
      </c>
      <c r="B48" s="414" t="s">
        <v>306</v>
      </c>
      <c r="C48" s="365">
        <v>2818.85</v>
      </c>
      <c r="D48" s="366">
        <v>2817.5</v>
      </c>
      <c r="E48" s="366">
        <v>2787.4</v>
      </c>
      <c r="F48" s="366">
        <v>2755.9500000000003</v>
      </c>
      <c r="G48" s="366">
        <v>2725.8500000000004</v>
      </c>
      <c r="H48" s="366">
        <v>2848.95</v>
      </c>
      <c r="I48" s="366">
        <v>2879.05</v>
      </c>
      <c r="J48" s="366">
        <v>2910.4999999999995</v>
      </c>
      <c r="K48" s="365">
        <v>2847.6</v>
      </c>
      <c r="L48" s="365">
        <v>2786.05</v>
      </c>
      <c r="M48" s="365">
        <v>0.11826</v>
      </c>
      <c r="N48" s="1"/>
      <c r="O48" s="1"/>
    </row>
    <row r="49" spans="1:15" ht="12.75" customHeight="1">
      <c r="A49" s="30">
        <v>39</v>
      </c>
      <c r="B49" s="414" t="s">
        <v>241</v>
      </c>
      <c r="C49" s="365">
        <v>1830.75</v>
      </c>
      <c r="D49" s="366">
        <v>1820.2666666666667</v>
      </c>
      <c r="E49" s="366">
        <v>1790.4833333333333</v>
      </c>
      <c r="F49" s="366">
        <v>1750.2166666666667</v>
      </c>
      <c r="G49" s="366">
        <v>1720.4333333333334</v>
      </c>
      <c r="H49" s="366">
        <v>1860.5333333333333</v>
      </c>
      <c r="I49" s="366">
        <v>1890.3166666666666</v>
      </c>
      <c r="J49" s="366">
        <v>1930.5833333333333</v>
      </c>
      <c r="K49" s="365">
        <v>1850.05</v>
      </c>
      <c r="L49" s="365">
        <v>1780</v>
      </c>
      <c r="M49" s="365">
        <v>2.8868800000000001</v>
      </c>
      <c r="N49" s="1"/>
      <c r="O49" s="1"/>
    </row>
    <row r="50" spans="1:15" ht="12.75" customHeight="1">
      <c r="A50" s="30">
        <v>40</v>
      </c>
      <c r="B50" s="414" t="s">
        <v>308</v>
      </c>
      <c r="C50" s="365">
        <v>9418.5</v>
      </c>
      <c r="D50" s="366">
        <v>9385.7833333333328</v>
      </c>
      <c r="E50" s="366">
        <v>9282.7166666666653</v>
      </c>
      <c r="F50" s="366">
        <v>9146.9333333333325</v>
      </c>
      <c r="G50" s="366">
        <v>9043.866666666665</v>
      </c>
      <c r="H50" s="366">
        <v>9521.5666666666657</v>
      </c>
      <c r="I50" s="366">
        <v>9624.6333333333314</v>
      </c>
      <c r="J50" s="366">
        <v>9760.4166666666661</v>
      </c>
      <c r="K50" s="365">
        <v>9488.85</v>
      </c>
      <c r="L50" s="365">
        <v>9250</v>
      </c>
      <c r="M50" s="365">
        <v>0.33638000000000001</v>
      </c>
      <c r="N50" s="1"/>
      <c r="O50" s="1"/>
    </row>
    <row r="51" spans="1:15" ht="12.75" customHeight="1">
      <c r="A51" s="30">
        <v>41</v>
      </c>
      <c r="B51" s="414" t="s">
        <v>59</v>
      </c>
      <c r="C51" s="365">
        <v>1275.7</v>
      </c>
      <c r="D51" s="366">
        <v>1262.4333333333334</v>
      </c>
      <c r="E51" s="366">
        <v>1240.4666666666667</v>
      </c>
      <c r="F51" s="366">
        <v>1205.2333333333333</v>
      </c>
      <c r="G51" s="366">
        <v>1183.2666666666667</v>
      </c>
      <c r="H51" s="366">
        <v>1297.6666666666667</v>
      </c>
      <c r="I51" s="366">
        <v>1319.6333333333334</v>
      </c>
      <c r="J51" s="366">
        <v>1354.8666666666668</v>
      </c>
      <c r="K51" s="365">
        <v>1284.4000000000001</v>
      </c>
      <c r="L51" s="365">
        <v>1227.2</v>
      </c>
      <c r="M51" s="365">
        <v>18.119879999999998</v>
      </c>
      <c r="N51" s="1"/>
      <c r="O51" s="1"/>
    </row>
    <row r="52" spans="1:15" ht="12.75" customHeight="1">
      <c r="A52" s="30">
        <v>42</v>
      </c>
      <c r="B52" s="414" t="s">
        <v>60</v>
      </c>
      <c r="C52" s="365">
        <v>608.79999999999995</v>
      </c>
      <c r="D52" s="366">
        <v>607.25</v>
      </c>
      <c r="E52" s="366">
        <v>595.54999999999995</v>
      </c>
      <c r="F52" s="366">
        <v>582.29999999999995</v>
      </c>
      <c r="G52" s="366">
        <v>570.59999999999991</v>
      </c>
      <c r="H52" s="366">
        <v>620.5</v>
      </c>
      <c r="I52" s="366">
        <v>632.20000000000005</v>
      </c>
      <c r="J52" s="366">
        <v>645.45000000000005</v>
      </c>
      <c r="K52" s="365">
        <v>618.95000000000005</v>
      </c>
      <c r="L52" s="365">
        <v>594</v>
      </c>
      <c r="M52" s="365">
        <v>33.494509999999998</v>
      </c>
      <c r="N52" s="1"/>
      <c r="O52" s="1"/>
    </row>
    <row r="53" spans="1:15" ht="12.75" customHeight="1">
      <c r="A53" s="30">
        <v>43</v>
      </c>
      <c r="B53" s="414" t="s">
        <v>309</v>
      </c>
      <c r="C53" s="365">
        <v>611.54999999999995</v>
      </c>
      <c r="D53" s="366">
        <v>611.31666666666661</v>
      </c>
      <c r="E53" s="366">
        <v>598.23333333333323</v>
      </c>
      <c r="F53" s="366">
        <v>584.91666666666663</v>
      </c>
      <c r="G53" s="366">
        <v>571.83333333333326</v>
      </c>
      <c r="H53" s="366">
        <v>624.63333333333321</v>
      </c>
      <c r="I53" s="366">
        <v>637.7166666666667</v>
      </c>
      <c r="J53" s="366">
        <v>651.03333333333319</v>
      </c>
      <c r="K53" s="365">
        <v>624.4</v>
      </c>
      <c r="L53" s="365">
        <v>598</v>
      </c>
      <c r="M53" s="365">
        <v>3.30193</v>
      </c>
      <c r="N53" s="1"/>
      <c r="O53" s="1"/>
    </row>
    <row r="54" spans="1:15" ht="12.75" customHeight="1">
      <c r="A54" s="30">
        <v>44</v>
      </c>
      <c r="B54" s="414" t="s">
        <v>61</v>
      </c>
      <c r="C54" s="365">
        <v>773.85</v>
      </c>
      <c r="D54" s="366">
        <v>762.98333333333323</v>
      </c>
      <c r="E54" s="366">
        <v>748.96666666666647</v>
      </c>
      <c r="F54" s="366">
        <v>724.08333333333326</v>
      </c>
      <c r="G54" s="366">
        <v>710.06666666666649</v>
      </c>
      <c r="H54" s="366">
        <v>787.86666666666645</v>
      </c>
      <c r="I54" s="366">
        <v>801.8833333333331</v>
      </c>
      <c r="J54" s="366">
        <v>826.76666666666642</v>
      </c>
      <c r="K54" s="365">
        <v>777</v>
      </c>
      <c r="L54" s="365">
        <v>738.1</v>
      </c>
      <c r="M54" s="365">
        <v>349.27773999999999</v>
      </c>
      <c r="N54" s="1"/>
      <c r="O54" s="1"/>
    </row>
    <row r="55" spans="1:15" ht="12.75" customHeight="1">
      <c r="A55" s="30">
        <v>45</v>
      </c>
      <c r="B55" s="414" t="s">
        <v>62</v>
      </c>
      <c r="C55" s="365">
        <v>3501.1</v>
      </c>
      <c r="D55" s="366">
        <v>3477.3666666666663</v>
      </c>
      <c r="E55" s="366">
        <v>3417.9333333333325</v>
      </c>
      <c r="F55" s="366">
        <v>3334.766666666666</v>
      </c>
      <c r="G55" s="366">
        <v>3275.3333333333321</v>
      </c>
      <c r="H55" s="366">
        <v>3560.5333333333328</v>
      </c>
      <c r="I55" s="366">
        <v>3619.9666666666662</v>
      </c>
      <c r="J55" s="366">
        <v>3703.1333333333332</v>
      </c>
      <c r="K55" s="365">
        <v>3536.8</v>
      </c>
      <c r="L55" s="365">
        <v>3394.2</v>
      </c>
      <c r="M55" s="365">
        <v>6.6433299999999997</v>
      </c>
      <c r="N55" s="1"/>
      <c r="O55" s="1"/>
    </row>
    <row r="56" spans="1:15" ht="12.75" customHeight="1">
      <c r="A56" s="30">
        <v>46</v>
      </c>
      <c r="B56" s="414" t="s">
        <v>313</v>
      </c>
      <c r="C56" s="365">
        <v>183.15</v>
      </c>
      <c r="D56" s="366">
        <v>183.56666666666669</v>
      </c>
      <c r="E56" s="366">
        <v>181.83333333333337</v>
      </c>
      <c r="F56" s="366">
        <v>180.51666666666668</v>
      </c>
      <c r="G56" s="366">
        <v>178.78333333333336</v>
      </c>
      <c r="H56" s="366">
        <v>184.88333333333338</v>
      </c>
      <c r="I56" s="366">
        <v>186.61666666666667</v>
      </c>
      <c r="J56" s="366">
        <v>187.93333333333339</v>
      </c>
      <c r="K56" s="365">
        <v>185.3</v>
      </c>
      <c r="L56" s="365">
        <v>182.25</v>
      </c>
      <c r="M56" s="365">
        <v>4.4679200000000003</v>
      </c>
      <c r="N56" s="1"/>
      <c r="O56" s="1"/>
    </row>
    <row r="57" spans="1:15" ht="12.75" customHeight="1">
      <c r="A57" s="30">
        <v>47</v>
      </c>
      <c r="B57" s="414" t="s">
        <v>314</v>
      </c>
      <c r="C57" s="365">
        <v>1118.6500000000001</v>
      </c>
      <c r="D57" s="366">
        <v>1130.45</v>
      </c>
      <c r="E57" s="366">
        <v>1099.2</v>
      </c>
      <c r="F57" s="366">
        <v>1079.75</v>
      </c>
      <c r="G57" s="366">
        <v>1048.5</v>
      </c>
      <c r="H57" s="366">
        <v>1149.9000000000001</v>
      </c>
      <c r="I57" s="366">
        <v>1181.1500000000001</v>
      </c>
      <c r="J57" s="366">
        <v>1200.6000000000001</v>
      </c>
      <c r="K57" s="365">
        <v>1161.7</v>
      </c>
      <c r="L57" s="365">
        <v>1111</v>
      </c>
      <c r="M57" s="365">
        <v>0.73438999999999999</v>
      </c>
      <c r="N57" s="1"/>
      <c r="O57" s="1"/>
    </row>
    <row r="58" spans="1:15" ht="12.75" customHeight="1">
      <c r="A58" s="30">
        <v>48</v>
      </c>
      <c r="B58" s="414" t="s">
        <v>64</v>
      </c>
      <c r="C58" s="365">
        <v>15359.85</v>
      </c>
      <c r="D58" s="366">
        <v>15314.083333333334</v>
      </c>
      <c r="E58" s="366">
        <v>15057.766666666668</v>
      </c>
      <c r="F58" s="366">
        <v>14755.683333333334</v>
      </c>
      <c r="G58" s="366">
        <v>14499.366666666669</v>
      </c>
      <c r="H58" s="366">
        <v>15616.166666666668</v>
      </c>
      <c r="I58" s="366">
        <v>15872.483333333334</v>
      </c>
      <c r="J58" s="366">
        <v>16174.566666666668</v>
      </c>
      <c r="K58" s="365">
        <v>15570.4</v>
      </c>
      <c r="L58" s="365">
        <v>15012</v>
      </c>
      <c r="M58" s="365">
        <v>3.4972699999999999</v>
      </c>
      <c r="N58" s="1"/>
      <c r="O58" s="1"/>
    </row>
    <row r="59" spans="1:15" ht="12" customHeight="1">
      <c r="A59" s="30">
        <v>49</v>
      </c>
      <c r="B59" s="414" t="s">
        <v>246</v>
      </c>
      <c r="C59" s="365">
        <v>5112.1000000000004</v>
      </c>
      <c r="D59" s="366">
        <v>5138.45</v>
      </c>
      <c r="E59" s="366">
        <v>5073.6499999999996</v>
      </c>
      <c r="F59" s="366">
        <v>5035.2</v>
      </c>
      <c r="G59" s="366">
        <v>4970.3999999999996</v>
      </c>
      <c r="H59" s="366">
        <v>5176.8999999999996</v>
      </c>
      <c r="I59" s="366">
        <v>5241.7000000000007</v>
      </c>
      <c r="J59" s="366">
        <v>5280.15</v>
      </c>
      <c r="K59" s="365">
        <v>5203.25</v>
      </c>
      <c r="L59" s="365">
        <v>5100</v>
      </c>
      <c r="M59" s="365">
        <v>2.72837</v>
      </c>
      <c r="N59" s="1"/>
      <c r="O59" s="1"/>
    </row>
    <row r="60" spans="1:15" ht="12.75" customHeight="1">
      <c r="A60" s="30">
        <v>50</v>
      </c>
      <c r="B60" s="414" t="s">
        <v>65</v>
      </c>
      <c r="C60" s="365">
        <v>6837</v>
      </c>
      <c r="D60" s="366">
        <v>6815.8166666666666</v>
      </c>
      <c r="E60" s="366">
        <v>6729.2833333333328</v>
      </c>
      <c r="F60" s="366">
        <v>6621.5666666666666</v>
      </c>
      <c r="G60" s="366">
        <v>6535.0333333333328</v>
      </c>
      <c r="H60" s="366">
        <v>6923.5333333333328</v>
      </c>
      <c r="I60" s="366">
        <v>7010.0666666666675</v>
      </c>
      <c r="J60" s="366">
        <v>7117.7833333333328</v>
      </c>
      <c r="K60" s="365">
        <v>6902.35</v>
      </c>
      <c r="L60" s="365">
        <v>6708.1</v>
      </c>
      <c r="M60" s="365">
        <v>17.610279999999999</v>
      </c>
      <c r="N60" s="1"/>
      <c r="O60" s="1"/>
    </row>
    <row r="61" spans="1:15" ht="12.75" customHeight="1">
      <c r="A61" s="30">
        <v>51</v>
      </c>
      <c r="B61" s="414" t="s">
        <v>315</v>
      </c>
      <c r="C61" s="365">
        <v>3089.55</v>
      </c>
      <c r="D61" s="366">
        <v>3113.2999999999997</v>
      </c>
      <c r="E61" s="366">
        <v>3057.6499999999996</v>
      </c>
      <c r="F61" s="366">
        <v>3025.75</v>
      </c>
      <c r="G61" s="366">
        <v>2970.1</v>
      </c>
      <c r="H61" s="366">
        <v>3145.1999999999994</v>
      </c>
      <c r="I61" s="366">
        <v>3200.85</v>
      </c>
      <c r="J61" s="366">
        <v>3232.7499999999991</v>
      </c>
      <c r="K61" s="365">
        <v>3168.95</v>
      </c>
      <c r="L61" s="365">
        <v>3081.4</v>
      </c>
      <c r="M61" s="365">
        <v>0.50822000000000001</v>
      </c>
      <c r="N61" s="1"/>
      <c r="O61" s="1"/>
    </row>
    <row r="62" spans="1:15" ht="12.75" customHeight="1">
      <c r="A62" s="30">
        <v>52</v>
      </c>
      <c r="B62" s="414" t="s">
        <v>66</v>
      </c>
      <c r="C62" s="365">
        <v>2251.75</v>
      </c>
      <c r="D62" s="366">
        <v>2265.9166666666665</v>
      </c>
      <c r="E62" s="366">
        <v>2207.8833333333332</v>
      </c>
      <c r="F62" s="366">
        <v>2164.0166666666669</v>
      </c>
      <c r="G62" s="366">
        <v>2105.9833333333336</v>
      </c>
      <c r="H62" s="366">
        <v>2309.7833333333328</v>
      </c>
      <c r="I62" s="366">
        <v>2367.8166666666666</v>
      </c>
      <c r="J62" s="366">
        <v>2411.6833333333325</v>
      </c>
      <c r="K62" s="365">
        <v>2323.9499999999998</v>
      </c>
      <c r="L62" s="365">
        <v>2222.0500000000002</v>
      </c>
      <c r="M62" s="365">
        <v>2.1373600000000001</v>
      </c>
      <c r="N62" s="1"/>
      <c r="O62" s="1"/>
    </row>
    <row r="63" spans="1:15" ht="12.75" customHeight="1">
      <c r="A63" s="30">
        <v>53</v>
      </c>
      <c r="B63" s="414" t="s">
        <v>316</v>
      </c>
      <c r="C63" s="365">
        <v>414.8</v>
      </c>
      <c r="D63" s="366">
        <v>411.8</v>
      </c>
      <c r="E63" s="366">
        <v>405.6</v>
      </c>
      <c r="F63" s="366">
        <v>396.40000000000003</v>
      </c>
      <c r="G63" s="366">
        <v>390.20000000000005</v>
      </c>
      <c r="H63" s="366">
        <v>421</v>
      </c>
      <c r="I63" s="366">
        <v>427.19999999999993</v>
      </c>
      <c r="J63" s="366">
        <v>436.4</v>
      </c>
      <c r="K63" s="365">
        <v>418</v>
      </c>
      <c r="L63" s="365">
        <v>402.6</v>
      </c>
      <c r="M63" s="365">
        <v>28.25273</v>
      </c>
      <c r="N63" s="1"/>
      <c r="O63" s="1"/>
    </row>
    <row r="64" spans="1:15" ht="12.75" customHeight="1">
      <c r="A64" s="30">
        <v>54</v>
      </c>
      <c r="B64" s="414" t="s">
        <v>67</v>
      </c>
      <c r="C64" s="365">
        <v>322.35000000000002</v>
      </c>
      <c r="D64" s="366">
        <v>322.28333333333336</v>
      </c>
      <c r="E64" s="366">
        <v>317.56666666666672</v>
      </c>
      <c r="F64" s="366">
        <v>312.78333333333336</v>
      </c>
      <c r="G64" s="366">
        <v>308.06666666666672</v>
      </c>
      <c r="H64" s="366">
        <v>327.06666666666672</v>
      </c>
      <c r="I64" s="366">
        <v>331.7833333333333</v>
      </c>
      <c r="J64" s="366">
        <v>336.56666666666672</v>
      </c>
      <c r="K64" s="365">
        <v>327</v>
      </c>
      <c r="L64" s="365">
        <v>317.5</v>
      </c>
      <c r="M64" s="365">
        <v>111.89926</v>
      </c>
      <c r="N64" s="1"/>
      <c r="O64" s="1"/>
    </row>
    <row r="65" spans="1:15" ht="12.75" customHeight="1">
      <c r="A65" s="30">
        <v>55</v>
      </c>
      <c r="B65" s="414" t="s">
        <v>68</v>
      </c>
      <c r="C65" s="365">
        <v>103.5</v>
      </c>
      <c r="D65" s="366">
        <v>101.2</v>
      </c>
      <c r="E65" s="366">
        <v>98.4</v>
      </c>
      <c r="F65" s="366">
        <v>93.3</v>
      </c>
      <c r="G65" s="366">
        <v>90.5</v>
      </c>
      <c r="H65" s="366">
        <v>106.30000000000001</v>
      </c>
      <c r="I65" s="366">
        <v>109.1</v>
      </c>
      <c r="J65" s="366">
        <v>114.20000000000002</v>
      </c>
      <c r="K65" s="365">
        <v>104</v>
      </c>
      <c r="L65" s="365">
        <v>96.1</v>
      </c>
      <c r="M65" s="365">
        <v>945.18499999999995</v>
      </c>
      <c r="N65" s="1"/>
      <c r="O65" s="1"/>
    </row>
    <row r="66" spans="1:15" ht="12.75" customHeight="1">
      <c r="A66" s="30">
        <v>56</v>
      </c>
      <c r="B66" s="414" t="s">
        <v>247</v>
      </c>
      <c r="C66" s="365">
        <v>55.15</v>
      </c>
      <c r="D66" s="366">
        <v>54.216666666666669</v>
      </c>
      <c r="E66" s="366">
        <v>52.433333333333337</v>
      </c>
      <c r="F66" s="366">
        <v>49.716666666666669</v>
      </c>
      <c r="G66" s="366">
        <v>47.933333333333337</v>
      </c>
      <c r="H66" s="366">
        <v>56.933333333333337</v>
      </c>
      <c r="I66" s="366">
        <v>58.716666666666669</v>
      </c>
      <c r="J66" s="366">
        <v>61.433333333333337</v>
      </c>
      <c r="K66" s="365">
        <v>56</v>
      </c>
      <c r="L66" s="365">
        <v>51.5</v>
      </c>
      <c r="M66" s="365">
        <v>123.18436</v>
      </c>
      <c r="N66" s="1"/>
      <c r="O66" s="1"/>
    </row>
    <row r="67" spans="1:15" ht="12.75" customHeight="1">
      <c r="A67" s="30">
        <v>57</v>
      </c>
      <c r="B67" s="414" t="s">
        <v>310</v>
      </c>
      <c r="C67" s="365">
        <v>3109.45</v>
      </c>
      <c r="D67" s="366">
        <v>3106.4833333333336</v>
      </c>
      <c r="E67" s="366">
        <v>3012.9666666666672</v>
      </c>
      <c r="F67" s="366">
        <v>2916.4833333333336</v>
      </c>
      <c r="G67" s="366">
        <v>2822.9666666666672</v>
      </c>
      <c r="H67" s="366">
        <v>3202.9666666666672</v>
      </c>
      <c r="I67" s="366">
        <v>3296.4833333333336</v>
      </c>
      <c r="J67" s="366">
        <v>3392.9666666666672</v>
      </c>
      <c r="K67" s="365">
        <v>3200</v>
      </c>
      <c r="L67" s="365">
        <v>3010</v>
      </c>
      <c r="M67" s="365">
        <v>0.47541</v>
      </c>
      <c r="N67" s="1"/>
      <c r="O67" s="1"/>
    </row>
    <row r="68" spans="1:15" ht="12.75" customHeight="1">
      <c r="A68" s="30">
        <v>58</v>
      </c>
      <c r="B68" s="414" t="s">
        <v>69</v>
      </c>
      <c r="C68" s="365">
        <v>1955.9</v>
      </c>
      <c r="D68" s="366">
        <v>1958.9333333333332</v>
      </c>
      <c r="E68" s="366">
        <v>1908.3166666666664</v>
      </c>
      <c r="F68" s="366">
        <v>1860.7333333333331</v>
      </c>
      <c r="G68" s="366">
        <v>1810.1166666666663</v>
      </c>
      <c r="H68" s="366">
        <v>2006.5166666666664</v>
      </c>
      <c r="I68" s="366">
        <v>2057.1333333333332</v>
      </c>
      <c r="J68" s="366">
        <v>2104.7166666666662</v>
      </c>
      <c r="K68" s="365">
        <v>2009.55</v>
      </c>
      <c r="L68" s="365">
        <v>1911.35</v>
      </c>
      <c r="M68" s="365">
        <v>5.2518700000000003</v>
      </c>
      <c r="N68" s="1"/>
      <c r="O68" s="1"/>
    </row>
    <row r="69" spans="1:15" ht="12.75" customHeight="1">
      <c r="A69" s="30">
        <v>59</v>
      </c>
      <c r="B69" s="414" t="s">
        <v>318</v>
      </c>
      <c r="C69" s="365">
        <v>5147.2</v>
      </c>
      <c r="D69" s="366">
        <v>5118.5166666666673</v>
      </c>
      <c r="E69" s="366">
        <v>5062.0333333333347</v>
      </c>
      <c r="F69" s="366">
        <v>4976.8666666666677</v>
      </c>
      <c r="G69" s="366">
        <v>4920.383333333335</v>
      </c>
      <c r="H69" s="366">
        <v>5203.6833333333343</v>
      </c>
      <c r="I69" s="366">
        <v>5260.1666666666661</v>
      </c>
      <c r="J69" s="366">
        <v>5345.3333333333339</v>
      </c>
      <c r="K69" s="365">
        <v>5175</v>
      </c>
      <c r="L69" s="365">
        <v>5033.3500000000004</v>
      </c>
      <c r="M69" s="365">
        <v>8.5889999999999994E-2</v>
      </c>
      <c r="N69" s="1"/>
      <c r="O69" s="1"/>
    </row>
    <row r="70" spans="1:15" ht="12.75" customHeight="1">
      <c r="A70" s="30">
        <v>60</v>
      </c>
      <c r="B70" s="414" t="s">
        <v>248</v>
      </c>
      <c r="C70" s="365">
        <v>1068.05</v>
      </c>
      <c r="D70" s="366">
        <v>1066.1000000000001</v>
      </c>
      <c r="E70" s="366">
        <v>1051.9500000000003</v>
      </c>
      <c r="F70" s="366">
        <v>1035.8500000000001</v>
      </c>
      <c r="G70" s="366">
        <v>1021.7000000000003</v>
      </c>
      <c r="H70" s="366">
        <v>1082.2000000000003</v>
      </c>
      <c r="I70" s="366">
        <v>1096.3500000000004</v>
      </c>
      <c r="J70" s="366">
        <v>1112.4500000000003</v>
      </c>
      <c r="K70" s="365">
        <v>1080.25</v>
      </c>
      <c r="L70" s="365">
        <v>1050</v>
      </c>
      <c r="M70" s="365">
        <v>0.31925999999999999</v>
      </c>
      <c r="N70" s="1"/>
      <c r="O70" s="1"/>
    </row>
    <row r="71" spans="1:15" ht="12.75" customHeight="1">
      <c r="A71" s="30">
        <v>61</v>
      </c>
      <c r="B71" s="414" t="s">
        <v>319</v>
      </c>
      <c r="C71" s="365">
        <v>488.55</v>
      </c>
      <c r="D71" s="366">
        <v>480.89999999999992</v>
      </c>
      <c r="E71" s="366">
        <v>462.79999999999984</v>
      </c>
      <c r="F71" s="366">
        <v>437.0499999999999</v>
      </c>
      <c r="G71" s="366">
        <v>418.94999999999982</v>
      </c>
      <c r="H71" s="366">
        <v>506.64999999999986</v>
      </c>
      <c r="I71" s="366">
        <v>524.74999999999989</v>
      </c>
      <c r="J71" s="366">
        <v>550.49999999999989</v>
      </c>
      <c r="K71" s="365">
        <v>499</v>
      </c>
      <c r="L71" s="365">
        <v>455.15</v>
      </c>
      <c r="M71" s="365">
        <v>17.419260000000001</v>
      </c>
      <c r="N71" s="1"/>
      <c r="O71" s="1"/>
    </row>
    <row r="72" spans="1:15" ht="12.75" customHeight="1">
      <c r="A72" s="30">
        <v>62</v>
      </c>
      <c r="B72" s="414" t="s">
        <v>71</v>
      </c>
      <c r="C72" s="365">
        <v>204.9</v>
      </c>
      <c r="D72" s="366">
        <v>203.11666666666667</v>
      </c>
      <c r="E72" s="366">
        <v>199.93333333333334</v>
      </c>
      <c r="F72" s="366">
        <v>194.96666666666667</v>
      </c>
      <c r="G72" s="366">
        <v>191.78333333333333</v>
      </c>
      <c r="H72" s="366">
        <v>208.08333333333334</v>
      </c>
      <c r="I72" s="366">
        <v>211.26666666666668</v>
      </c>
      <c r="J72" s="366">
        <v>216.23333333333335</v>
      </c>
      <c r="K72" s="365">
        <v>206.3</v>
      </c>
      <c r="L72" s="365">
        <v>198.15</v>
      </c>
      <c r="M72" s="365">
        <v>79.334370000000007</v>
      </c>
      <c r="N72" s="1"/>
      <c r="O72" s="1"/>
    </row>
    <row r="73" spans="1:15" ht="12.75" customHeight="1">
      <c r="A73" s="30">
        <v>63</v>
      </c>
      <c r="B73" s="414" t="s">
        <v>311</v>
      </c>
      <c r="C73" s="365">
        <v>1786.55</v>
      </c>
      <c r="D73" s="366">
        <v>1778.4333333333334</v>
      </c>
      <c r="E73" s="366">
        <v>1749.1166666666668</v>
      </c>
      <c r="F73" s="366">
        <v>1711.6833333333334</v>
      </c>
      <c r="G73" s="366">
        <v>1682.3666666666668</v>
      </c>
      <c r="H73" s="366">
        <v>1815.8666666666668</v>
      </c>
      <c r="I73" s="366">
        <v>1845.1833333333334</v>
      </c>
      <c r="J73" s="366">
        <v>1882.6166666666668</v>
      </c>
      <c r="K73" s="365">
        <v>1807.75</v>
      </c>
      <c r="L73" s="365">
        <v>1741</v>
      </c>
      <c r="M73" s="365">
        <v>0.95513000000000003</v>
      </c>
      <c r="N73" s="1"/>
      <c r="O73" s="1"/>
    </row>
    <row r="74" spans="1:15" ht="12.75" customHeight="1">
      <c r="A74" s="30">
        <v>64</v>
      </c>
      <c r="B74" s="414" t="s">
        <v>72</v>
      </c>
      <c r="C74" s="365">
        <v>714.2</v>
      </c>
      <c r="D74" s="366">
        <v>713.66666666666663</v>
      </c>
      <c r="E74" s="366">
        <v>704.33333333333326</v>
      </c>
      <c r="F74" s="366">
        <v>694.46666666666658</v>
      </c>
      <c r="G74" s="366">
        <v>685.13333333333321</v>
      </c>
      <c r="H74" s="366">
        <v>723.5333333333333</v>
      </c>
      <c r="I74" s="366">
        <v>732.86666666666656</v>
      </c>
      <c r="J74" s="366">
        <v>742.73333333333335</v>
      </c>
      <c r="K74" s="365">
        <v>723</v>
      </c>
      <c r="L74" s="365">
        <v>703.8</v>
      </c>
      <c r="M74" s="365">
        <v>4.7807000000000004</v>
      </c>
      <c r="N74" s="1"/>
      <c r="O74" s="1"/>
    </row>
    <row r="75" spans="1:15" ht="12.75" customHeight="1">
      <c r="A75" s="30">
        <v>65</v>
      </c>
      <c r="B75" s="414" t="s">
        <v>73</v>
      </c>
      <c r="C75" s="365">
        <v>719</v>
      </c>
      <c r="D75" s="366">
        <v>717.03333333333342</v>
      </c>
      <c r="E75" s="366">
        <v>705.41666666666686</v>
      </c>
      <c r="F75" s="366">
        <v>691.83333333333348</v>
      </c>
      <c r="G75" s="366">
        <v>680.21666666666692</v>
      </c>
      <c r="H75" s="366">
        <v>730.61666666666679</v>
      </c>
      <c r="I75" s="366">
        <v>742.23333333333335</v>
      </c>
      <c r="J75" s="366">
        <v>755.81666666666672</v>
      </c>
      <c r="K75" s="365">
        <v>728.65</v>
      </c>
      <c r="L75" s="365">
        <v>703.45</v>
      </c>
      <c r="M75" s="365">
        <v>11.670769999999999</v>
      </c>
      <c r="N75" s="1"/>
      <c r="O75" s="1"/>
    </row>
    <row r="76" spans="1:15" ht="12.75" customHeight="1">
      <c r="A76" s="30">
        <v>66</v>
      </c>
      <c r="B76" s="414" t="s">
        <v>320</v>
      </c>
      <c r="C76" s="365">
        <v>12597.05</v>
      </c>
      <c r="D76" s="366">
        <v>12452.766666666668</v>
      </c>
      <c r="E76" s="366">
        <v>11999.283333333336</v>
      </c>
      <c r="F76" s="366">
        <v>11401.516666666668</v>
      </c>
      <c r="G76" s="366">
        <v>10948.033333333336</v>
      </c>
      <c r="H76" s="366">
        <v>13050.533333333336</v>
      </c>
      <c r="I76" s="366">
        <v>13504.01666666667</v>
      </c>
      <c r="J76" s="366">
        <v>14101.783333333336</v>
      </c>
      <c r="K76" s="365">
        <v>12906.25</v>
      </c>
      <c r="L76" s="365">
        <v>11855</v>
      </c>
      <c r="M76" s="365">
        <v>7.9799999999999996E-2</v>
      </c>
      <c r="N76" s="1"/>
      <c r="O76" s="1"/>
    </row>
    <row r="77" spans="1:15" ht="12.75" customHeight="1">
      <c r="A77" s="30">
        <v>67</v>
      </c>
      <c r="B77" s="414" t="s">
        <v>75</v>
      </c>
      <c r="C77" s="365">
        <v>707.25</v>
      </c>
      <c r="D77" s="366">
        <v>708.25</v>
      </c>
      <c r="E77" s="366">
        <v>700.5</v>
      </c>
      <c r="F77" s="366">
        <v>693.75</v>
      </c>
      <c r="G77" s="366">
        <v>686</v>
      </c>
      <c r="H77" s="366">
        <v>715</v>
      </c>
      <c r="I77" s="366">
        <v>722.75</v>
      </c>
      <c r="J77" s="366">
        <v>729.5</v>
      </c>
      <c r="K77" s="365">
        <v>716</v>
      </c>
      <c r="L77" s="365">
        <v>701.5</v>
      </c>
      <c r="M77" s="365">
        <v>89.37312</v>
      </c>
      <c r="N77" s="1"/>
      <c r="O77" s="1"/>
    </row>
    <row r="78" spans="1:15" ht="12.75" customHeight="1">
      <c r="A78" s="30">
        <v>68</v>
      </c>
      <c r="B78" s="414" t="s">
        <v>76</v>
      </c>
      <c r="C78" s="365">
        <v>59.4</v>
      </c>
      <c r="D78" s="366">
        <v>58.916666666666664</v>
      </c>
      <c r="E78" s="366">
        <v>57.483333333333327</v>
      </c>
      <c r="F78" s="366">
        <v>55.566666666666663</v>
      </c>
      <c r="G78" s="366">
        <v>54.133333333333326</v>
      </c>
      <c r="H78" s="366">
        <v>60.833333333333329</v>
      </c>
      <c r="I78" s="366">
        <v>62.266666666666666</v>
      </c>
      <c r="J78" s="366">
        <v>64.183333333333337</v>
      </c>
      <c r="K78" s="365">
        <v>60.35</v>
      </c>
      <c r="L78" s="365">
        <v>57</v>
      </c>
      <c r="M78" s="365">
        <v>518.99167</v>
      </c>
      <c r="N78" s="1"/>
      <c r="O78" s="1"/>
    </row>
    <row r="79" spans="1:15" ht="12.75" customHeight="1">
      <c r="A79" s="30">
        <v>69</v>
      </c>
      <c r="B79" s="414" t="s">
        <v>77</v>
      </c>
      <c r="C79" s="365">
        <v>359.4</v>
      </c>
      <c r="D79" s="366">
        <v>363.51666666666665</v>
      </c>
      <c r="E79" s="366">
        <v>352.88333333333333</v>
      </c>
      <c r="F79" s="366">
        <v>346.36666666666667</v>
      </c>
      <c r="G79" s="366">
        <v>335.73333333333335</v>
      </c>
      <c r="H79" s="366">
        <v>370.0333333333333</v>
      </c>
      <c r="I79" s="366">
        <v>380.66666666666663</v>
      </c>
      <c r="J79" s="366">
        <v>387.18333333333328</v>
      </c>
      <c r="K79" s="365">
        <v>374.15</v>
      </c>
      <c r="L79" s="365">
        <v>357</v>
      </c>
      <c r="M79" s="365">
        <v>24.04382</v>
      </c>
      <c r="N79" s="1"/>
      <c r="O79" s="1"/>
    </row>
    <row r="80" spans="1:15" ht="12.75" customHeight="1">
      <c r="A80" s="30">
        <v>70</v>
      </c>
      <c r="B80" s="414" t="s">
        <v>321</v>
      </c>
      <c r="C80" s="365">
        <v>1342.15</v>
      </c>
      <c r="D80" s="366">
        <v>1339.05</v>
      </c>
      <c r="E80" s="366">
        <v>1324.1</v>
      </c>
      <c r="F80" s="366">
        <v>1306.05</v>
      </c>
      <c r="G80" s="366">
        <v>1291.0999999999999</v>
      </c>
      <c r="H80" s="366">
        <v>1357.1</v>
      </c>
      <c r="I80" s="366">
        <v>1372.0500000000002</v>
      </c>
      <c r="J80" s="366">
        <v>1390.1</v>
      </c>
      <c r="K80" s="365">
        <v>1354</v>
      </c>
      <c r="L80" s="365">
        <v>1321</v>
      </c>
      <c r="M80" s="365">
        <v>0.72541999999999995</v>
      </c>
      <c r="N80" s="1"/>
      <c r="O80" s="1"/>
    </row>
    <row r="81" spans="1:15" ht="12.75" customHeight="1">
      <c r="A81" s="30">
        <v>71</v>
      </c>
      <c r="B81" s="414" t="s">
        <v>323</v>
      </c>
      <c r="C81" s="365">
        <v>6681.45</v>
      </c>
      <c r="D81" s="366">
        <v>6662.8499999999995</v>
      </c>
      <c r="E81" s="366">
        <v>6580.7499999999991</v>
      </c>
      <c r="F81" s="366">
        <v>6480.0499999999993</v>
      </c>
      <c r="G81" s="366">
        <v>6397.9499999999989</v>
      </c>
      <c r="H81" s="366">
        <v>6763.5499999999993</v>
      </c>
      <c r="I81" s="366">
        <v>6845.65</v>
      </c>
      <c r="J81" s="366">
        <v>6946.3499999999995</v>
      </c>
      <c r="K81" s="365">
        <v>6744.95</v>
      </c>
      <c r="L81" s="365">
        <v>6562.15</v>
      </c>
      <c r="M81" s="365">
        <v>0.10052</v>
      </c>
      <c r="N81" s="1"/>
      <c r="O81" s="1"/>
    </row>
    <row r="82" spans="1:15" ht="12.75" customHeight="1">
      <c r="A82" s="30">
        <v>72</v>
      </c>
      <c r="B82" s="414" t="s">
        <v>324</v>
      </c>
      <c r="C82" s="365">
        <v>879.9</v>
      </c>
      <c r="D82" s="366">
        <v>889.98333333333323</v>
      </c>
      <c r="E82" s="366">
        <v>860.96666666666647</v>
      </c>
      <c r="F82" s="366">
        <v>842.03333333333319</v>
      </c>
      <c r="G82" s="366">
        <v>813.01666666666642</v>
      </c>
      <c r="H82" s="366">
        <v>908.91666666666652</v>
      </c>
      <c r="I82" s="366">
        <v>937.93333333333317</v>
      </c>
      <c r="J82" s="366">
        <v>956.86666666666656</v>
      </c>
      <c r="K82" s="365">
        <v>919</v>
      </c>
      <c r="L82" s="365">
        <v>871.05</v>
      </c>
      <c r="M82" s="365">
        <v>0.59926000000000001</v>
      </c>
      <c r="N82" s="1"/>
      <c r="O82" s="1"/>
    </row>
    <row r="83" spans="1:15" ht="12.75" customHeight="1">
      <c r="A83" s="30">
        <v>73</v>
      </c>
      <c r="B83" s="414" t="s">
        <v>78</v>
      </c>
      <c r="C83" s="365">
        <v>16232.95</v>
      </c>
      <c r="D83" s="366">
        <v>16125</v>
      </c>
      <c r="E83" s="366">
        <v>15930</v>
      </c>
      <c r="F83" s="366">
        <v>15627.05</v>
      </c>
      <c r="G83" s="366">
        <v>15432.05</v>
      </c>
      <c r="H83" s="366">
        <v>16427.95</v>
      </c>
      <c r="I83" s="366">
        <v>16622.95</v>
      </c>
      <c r="J83" s="366">
        <v>16925.900000000001</v>
      </c>
      <c r="K83" s="365">
        <v>16320</v>
      </c>
      <c r="L83" s="365">
        <v>15822.05</v>
      </c>
      <c r="M83" s="365">
        <v>0.36738999999999999</v>
      </c>
      <c r="N83" s="1"/>
      <c r="O83" s="1"/>
    </row>
    <row r="84" spans="1:15" ht="12.75" customHeight="1">
      <c r="A84" s="30">
        <v>74</v>
      </c>
      <c r="B84" s="414" t="s">
        <v>80</v>
      </c>
      <c r="C84" s="365">
        <v>382.2</v>
      </c>
      <c r="D84" s="366">
        <v>380.81666666666666</v>
      </c>
      <c r="E84" s="366">
        <v>376.38333333333333</v>
      </c>
      <c r="F84" s="366">
        <v>370.56666666666666</v>
      </c>
      <c r="G84" s="366">
        <v>366.13333333333333</v>
      </c>
      <c r="H84" s="366">
        <v>386.63333333333333</v>
      </c>
      <c r="I84" s="366">
        <v>391.06666666666661</v>
      </c>
      <c r="J84" s="366">
        <v>396.88333333333333</v>
      </c>
      <c r="K84" s="365">
        <v>385.25</v>
      </c>
      <c r="L84" s="365">
        <v>375</v>
      </c>
      <c r="M84" s="365">
        <v>57.373950000000001</v>
      </c>
      <c r="N84" s="1"/>
      <c r="O84" s="1"/>
    </row>
    <row r="85" spans="1:15" ht="12.75" customHeight="1">
      <c r="A85" s="30">
        <v>75</v>
      </c>
      <c r="B85" s="414" t="s">
        <v>325</v>
      </c>
      <c r="C85" s="365">
        <v>471.25</v>
      </c>
      <c r="D85" s="366">
        <v>477.18333333333334</v>
      </c>
      <c r="E85" s="366">
        <v>461.31666666666666</v>
      </c>
      <c r="F85" s="366">
        <v>451.38333333333333</v>
      </c>
      <c r="G85" s="366">
        <v>435.51666666666665</v>
      </c>
      <c r="H85" s="366">
        <v>487.11666666666667</v>
      </c>
      <c r="I85" s="366">
        <v>502.98333333333335</v>
      </c>
      <c r="J85" s="366">
        <v>512.91666666666674</v>
      </c>
      <c r="K85" s="365">
        <v>493.05</v>
      </c>
      <c r="L85" s="365">
        <v>467.25</v>
      </c>
      <c r="M85" s="365">
        <v>2.6033400000000002</v>
      </c>
      <c r="N85" s="1"/>
      <c r="O85" s="1"/>
    </row>
    <row r="86" spans="1:15" ht="12.75" customHeight="1">
      <c r="A86" s="30">
        <v>76</v>
      </c>
      <c r="B86" s="414" t="s">
        <v>81</v>
      </c>
      <c r="C86" s="365">
        <v>3494.15</v>
      </c>
      <c r="D86" s="366">
        <v>3488.2666666666664</v>
      </c>
      <c r="E86" s="366">
        <v>3441.5333333333328</v>
      </c>
      <c r="F86" s="366">
        <v>3388.9166666666665</v>
      </c>
      <c r="G86" s="366">
        <v>3342.1833333333329</v>
      </c>
      <c r="H86" s="366">
        <v>3540.8833333333328</v>
      </c>
      <c r="I86" s="366">
        <v>3587.6166666666663</v>
      </c>
      <c r="J86" s="366">
        <v>3640.2333333333327</v>
      </c>
      <c r="K86" s="365">
        <v>3535</v>
      </c>
      <c r="L86" s="365">
        <v>3435.65</v>
      </c>
      <c r="M86" s="365">
        <v>3.5361199999999999</v>
      </c>
      <c r="N86" s="1"/>
      <c r="O86" s="1"/>
    </row>
    <row r="87" spans="1:15" ht="12.75" customHeight="1">
      <c r="A87" s="30">
        <v>77</v>
      </c>
      <c r="B87" s="414" t="s">
        <v>312</v>
      </c>
      <c r="C87" s="365">
        <v>1987.5</v>
      </c>
      <c r="D87" s="366">
        <v>1989.4833333333333</v>
      </c>
      <c r="E87" s="366">
        <v>1954.0166666666667</v>
      </c>
      <c r="F87" s="366">
        <v>1920.5333333333333</v>
      </c>
      <c r="G87" s="366">
        <v>1885.0666666666666</v>
      </c>
      <c r="H87" s="366">
        <v>2022.9666666666667</v>
      </c>
      <c r="I87" s="366">
        <v>2058.4333333333334</v>
      </c>
      <c r="J87" s="366">
        <v>2091.916666666667</v>
      </c>
      <c r="K87" s="365">
        <v>2024.95</v>
      </c>
      <c r="L87" s="365">
        <v>1956</v>
      </c>
      <c r="M87" s="365">
        <v>10.360239999999999</v>
      </c>
      <c r="N87" s="1"/>
      <c r="O87" s="1"/>
    </row>
    <row r="88" spans="1:15" ht="12.75" customHeight="1">
      <c r="A88" s="30">
        <v>78</v>
      </c>
      <c r="B88" s="414" t="s">
        <v>322</v>
      </c>
      <c r="C88" s="365">
        <v>437.9</v>
      </c>
      <c r="D88" s="366">
        <v>443.63333333333338</v>
      </c>
      <c r="E88" s="366">
        <v>425.26666666666677</v>
      </c>
      <c r="F88" s="366">
        <v>412.63333333333338</v>
      </c>
      <c r="G88" s="366">
        <v>394.26666666666677</v>
      </c>
      <c r="H88" s="366">
        <v>456.26666666666677</v>
      </c>
      <c r="I88" s="366">
        <v>474.63333333333344</v>
      </c>
      <c r="J88" s="366">
        <v>487.26666666666677</v>
      </c>
      <c r="K88" s="365">
        <v>462</v>
      </c>
      <c r="L88" s="365">
        <v>431</v>
      </c>
      <c r="M88" s="365">
        <v>47.198740000000001</v>
      </c>
      <c r="N88" s="1"/>
      <c r="O88" s="1"/>
    </row>
    <row r="89" spans="1:15" ht="12.75" customHeight="1">
      <c r="A89" s="30">
        <v>79</v>
      </c>
      <c r="B89" s="414" t="s">
        <v>326</v>
      </c>
      <c r="C89" s="365">
        <v>130.25</v>
      </c>
      <c r="D89" s="366">
        <v>130.95000000000002</v>
      </c>
      <c r="E89" s="366">
        <v>128.60000000000002</v>
      </c>
      <c r="F89" s="366">
        <v>126.95000000000002</v>
      </c>
      <c r="G89" s="366">
        <v>124.60000000000002</v>
      </c>
      <c r="H89" s="366">
        <v>132.60000000000002</v>
      </c>
      <c r="I89" s="366">
        <v>134.94999999999999</v>
      </c>
      <c r="J89" s="366">
        <v>136.60000000000002</v>
      </c>
      <c r="K89" s="365">
        <v>133.30000000000001</v>
      </c>
      <c r="L89" s="365">
        <v>129.30000000000001</v>
      </c>
      <c r="M89" s="365">
        <v>13.481909999999999</v>
      </c>
      <c r="N89" s="1"/>
      <c r="O89" s="1"/>
    </row>
    <row r="90" spans="1:15" ht="12.75" customHeight="1">
      <c r="A90" s="30">
        <v>80</v>
      </c>
      <c r="B90" s="414" t="s">
        <v>82</v>
      </c>
      <c r="C90" s="365">
        <v>384.4</v>
      </c>
      <c r="D90" s="366">
        <v>386.18333333333334</v>
      </c>
      <c r="E90" s="366">
        <v>378.4666666666667</v>
      </c>
      <c r="F90" s="366">
        <v>372.53333333333336</v>
      </c>
      <c r="G90" s="366">
        <v>364.81666666666672</v>
      </c>
      <c r="H90" s="366">
        <v>392.11666666666667</v>
      </c>
      <c r="I90" s="366">
        <v>399.83333333333326</v>
      </c>
      <c r="J90" s="366">
        <v>405.76666666666665</v>
      </c>
      <c r="K90" s="365">
        <v>393.9</v>
      </c>
      <c r="L90" s="365">
        <v>380.25</v>
      </c>
      <c r="M90" s="365">
        <v>27.533560000000001</v>
      </c>
      <c r="N90" s="1"/>
      <c r="O90" s="1"/>
    </row>
    <row r="91" spans="1:15" ht="12.75" customHeight="1">
      <c r="A91" s="30">
        <v>81</v>
      </c>
      <c r="B91" s="414" t="s">
        <v>344</v>
      </c>
      <c r="C91" s="365">
        <v>2641.2</v>
      </c>
      <c r="D91" s="366">
        <v>2616.6</v>
      </c>
      <c r="E91" s="366">
        <v>2575.85</v>
      </c>
      <c r="F91" s="366">
        <v>2510.5</v>
      </c>
      <c r="G91" s="366">
        <v>2469.75</v>
      </c>
      <c r="H91" s="366">
        <v>2681.95</v>
      </c>
      <c r="I91" s="366">
        <v>2722.7</v>
      </c>
      <c r="J91" s="366">
        <v>2788.0499999999997</v>
      </c>
      <c r="K91" s="365">
        <v>2657.35</v>
      </c>
      <c r="L91" s="365">
        <v>2551.25</v>
      </c>
      <c r="M91" s="365">
        <v>2.1623299999999999</v>
      </c>
      <c r="N91" s="1"/>
      <c r="O91" s="1"/>
    </row>
    <row r="92" spans="1:15" ht="12.75" customHeight="1">
      <c r="A92" s="30">
        <v>82</v>
      </c>
      <c r="B92" s="414" t="s">
        <v>83</v>
      </c>
      <c r="C92" s="365">
        <v>240.8</v>
      </c>
      <c r="D92" s="366">
        <v>233.01666666666665</v>
      </c>
      <c r="E92" s="366">
        <v>223.7833333333333</v>
      </c>
      <c r="F92" s="366">
        <v>206.76666666666665</v>
      </c>
      <c r="G92" s="366">
        <v>197.5333333333333</v>
      </c>
      <c r="H92" s="366">
        <v>250.0333333333333</v>
      </c>
      <c r="I92" s="366">
        <v>259.26666666666665</v>
      </c>
      <c r="J92" s="366">
        <v>276.2833333333333</v>
      </c>
      <c r="K92" s="365">
        <v>242.25</v>
      </c>
      <c r="L92" s="365">
        <v>216</v>
      </c>
      <c r="M92" s="365">
        <v>469.41086999999999</v>
      </c>
      <c r="N92" s="1"/>
      <c r="O92" s="1"/>
    </row>
    <row r="93" spans="1:15" ht="12.75" customHeight="1">
      <c r="A93" s="30">
        <v>83</v>
      </c>
      <c r="B93" s="414" t="s">
        <v>330</v>
      </c>
      <c r="C93" s="365">
        <v>576.25</v>
      </c>
      <c r="D93" s="366">
        <v>587.05000000000007</v>
      </c>
      <c r="E93" s="366">
        <v>559.20000000000016</v>
      </c>
      <c r="F93" s="366">
        <v>542.15000000000009</v>
      </c>
      <c r="G93" s="366">
        <v>514.30000000000018</v>
      </c>
      <c r="H93" s="366">
        <v>604.10000000000014</v>
      </c>
      <c r="I93" s="366">
        <v>631.95000000000005</v>
      </c>
      <c r="J93" s="366">
        <v>649.00000000000011</v>
      </c>
      <c r="K93" s="365">
        <v>614.9</v>
      </c>
      <c r="L93" s="365">
        <v>570</v>
      </c>
      <c r="M93" s="365">
        <v>22.428439999999998</v>
      </c>
      <c r="N93" s="1"/>
      <c r="O93" s="1"/>
    </row>
    <row r="94" spans="1:15" ht="12.75" customHeight="1">
      <c r="A94" s="30">
        <v>84</v>
      </c>
      <c r="B94" s="414" t="s">
        <v>331</v>
      </c>
      <c r="C94" s="365">
        <v>812.85</v>
      </c>
      <c r="D94" s="366">
        <v>818.0333333333333</v>
      </c>
      <c r="E94" s="366">
        <v>802.31666666666661</v>
      </c>
      <c r="F94" s="366">
        <v>791.7833333333333</v>
      </c>
      <c r="G94" s="366">
        <v>776.06666666666661</v>
      </c>
      <c r="H94" s="366">
        <v>828.56666666666661</v>
      </c>
      <c r="I94" s="366">
        <v>844.2833333333333</v>
      </c>
      <c r="J94" s="366">
        <v>854.81666666666661</v>
      </c>
      <c r="K94" s="365">
        <v>833.75</v>
      </c>
      <c r="L94" s="365">
        <v>807.5</v>
      </c>
      <c r="M94" s="365">
        <v>0.78276999999999997</v>
      </c>
      <c r="N94" s="1"/>
      <c r="O94" s="1"/>
    </row>
    <row r="95" spans="1:15" ht="12.75" customHeight="1">
      <c r="A95" s="30">
        <v>85</v>
      </c>
      <c r="B95" s="414" t="s">
        <v>333</v>
      </c>
      <c r="C95" s="365">
        <v>828.95</v>
      </c>
      <c r="D95" s="366">
        <v>828.5</v>
      </c>
      <c r="E95" s="366">
        <v>812.55</v>
      </c>
      <c r="F95" s="366">
        <v>796.15</v>
      </c>
      <c r="G95" s="366">
        <v>780.19999999999993</v>
      </c>
      <c r="H95" s="366">
        <v>844.9</v>
      </c>
      <c r="I95" s="366">
        <v>860.85</v>
      </c>
      <c r="J95" s="366">
        <v>877.25</v>
      </c>
      <c r="K95" s="365">
        <v>844.45</v>
      </c>
      <c r="L95" s="365">
        <v>812.1</v>
      </c>
      <c r="M95" s="365">
        <v>2.1998500000000001</v>
      </c>
      <c r="N95" s="1"/>
      <c r="O95" s="1"/>
    </row>
    <row r="96" spans="1:15" ht="12.75" customHeight="1">
      <c r="A96" s="30">
        <v>86</v>
      </c>
      <c r="B96" s="414" t="s">
        <v>250</v>
      </c>
      <c r="C96" s="365">
        <v>119.85</v>
      </c>
      <c r="D96" s="366">
        <v>119.81666666666666</v>
      </c>
      <c r="E96" s="366">
        <v>118.28333333333333</v>
      </c>
      <c r="F96" s="366">
        <v>116.71666666666667</v>
      </c>
      <c r="G96" s="366">
        <v>115.18333333333334</v>
      </c>
      <c r="H96" s="366">
        <v>121.38333333333333</v>
      </c>
      <c r="I96" s="366">
        <v>122.91666666666666</v>
      </c>
      <c r="J96" s="366">
        <v>124.48333333333332</v>
      </c>
      <c r="K96" s="365">
        <v>121.35</v>
      </c>
      <c r="L96" s="365">
        <v>118.25</v>
      </c>
      <c r="M96" s="365">
        <v>8.5022800000000007</v>
      </c>
      <c r="N96" s="1"/>
      <c r="O96" s="1"/>
    </row>
    <row r="97" spans="1:15" ht="12.75" customHeight="1">
      <c r="A97" s="30">
        <v>87</v>
      </c>
      <c r="B97" s="414" t="s">
        <v>327</v>
      </c>
      <c r="C97" s="365">
        <v>455.55</v>
      </c>
      <c r="D97" s="366">
        <v>450.83333333333331</v>
      </c>
      <c r="E97" s="366">
        <v>443.01666666666665</v>
      </c>
      <c r="F97" s="366">
        <v>430.48333333333335</v>
      </c>
      <c r="G97" s="366">
        <v>422.66666666666669</v>
      </c>
      <c r="H97" s="366">
        <v>463.36666666666662</v>
      </c>
      <c r="I97" s="366">
        <v>471.18333333333334</v>
      </c>
      <c r="J97" s="366">
        <v>483.71666666666658</v>
      </c>
      <c r="K97" s="365">
        <v>458.65</v>
      </c>
      <c r="L97" s="365">
        <v>438.3</v>
      </c>
      <c r="M97" s="365">
        <v>4.76694</v>
      </c>
      <c r="N97" s="1"/>
      <c r="O97" s="1"/>
    </row>
    <row r="98" spans="1:15" ht="12.75" customHeight="1">
      <c r="A98" s="30">
        <v>88</v>
      </c>
      <c r="B98" s="414" t="s">
        <v>336</v>
      </c>
      <c r="C98" s="365">
        <v>1487.3</v>
      </c>
      <c r="D98" s="366">
        <v>1501.7666666666667</v>
      </c>
      <c r="E98" s="366">
        <v>1466.5333333333333</v>
      </c>
      <c r="F98" s="366">
        <v>1445.7666666666667</v>
      </c>
      <c r="G98" s="366">
        <v>1410.5333333333333</v>
      </c>
      <c r="H98" s="366">
        <v>1522.5333333333333</v>
      </c>
      <c r="I98" s="366">
        <v>1557.7666666666664</v>
      </c>
      <c r="J98" s="366">
        <v>1578.5333333333333</v>
      </c>
      <c r="K98" s="365">
        <v>1537</v>
      </c>
      <c r="L98" s="365">
        <v>1481</v>
      </c>
      <c r="M98" s="365">
        <v>6.1218399999999997</v>
      </c>
      <c r="N98" s="1"/>
      <c r="O98" s="1"/>
    </row>
    <row r="99" spans="1:15" ht="12.75" customHeight="1">
      <c r="A99" s="30">
        <v>89</v>
      </c>
      <c r="B99" s="414" t="s">
        <v>334</v>
      </c>
      <c r="C99" s="365">
        <v>1081.0999999999999</v>
      </c>
      <c r="D99" s="366">
        <v>1077.5166666666667</v>
      </c>
      <c r="E99" s="366">
        <v>1063.0833333333333</v>
      </c>
      <c r="F99" s="366">
        <v>1045.0666666666666</v>
      </c>
      <c r="G99" s="366">
        <v>1030.6333333333332</v>
      </c>
      <c r="H99" s="366">
        <v>1095.5333333333333</v>
      </c>
      <c r="I99" s="366">
        <v>1109.9666666666667</v>
      </c>
      <c r="J99" s="366">
        <v>1127.9833333333333</v>
      </c>
      <c r="K99" s="365">
        <v>1091.95</v>
      </c>
      <c r="L99" s="365">
        <v>1059.5</v>
      </c>
      <c r="M99" s="365">
        <v>0.90468999999999999</v>
      </c>
      <c r="N99" s="1"/>
      <c r="O99" s="1"/>
    </row>
    <row r="100" spans="1:15" ht="12.75" customHeight="1">
      <c r="A100" s="30">
        <v>90</v>
      </c>
      <c r="B100" s="414" t="s">
        <v>335</v>
      </c>
      <c r="C100" s="365">
        <v>21.75</v>
      </c>
      <c r="D100" s="366">
        <v>21.383333333333336</v>
      </c>
      <c r="E100" s="366">
        <v>20.866666666666674</v>
      </c>
      <c r="F100" s="366">
        <v>19.983333333333338</v>
      </c>
      <c r="G100" s="366">
        <v>19.466666666666676</v>
      </c>
      <c r="H100" s="366">
        <v>22.266666666666673</v>
      </c>
      <c r="I100" s="366">
        <v>22.783333333333331</v>
      </c>
      <c r="J100" s="366">
        <v>23.666666666666671</v>
      </c>
      <c r="K100" s="365">
        <v>21.9</v>
      </c>
      <c r="L100" s="365">
        <v>20.5</v>
      </c>
      <c r="M100" s="365">
        <v>81.815259999999995</v>
      </c>
      <c r="N100" s="1"/>
      <c r="O100" s="1"/>
    </row>
    <row r="101" spans="1:15" ht="12.75" customHeight="1">
      <c r="A101" s="30">
        <v>91</v>
      </c>
      <c r="B101" s="414" t="s">
        <v>337</v>
      </c>
      <c r="C101" s="365">
        <v>607</v>
      </c>
      <c r="D101" s="366">
        <v>604.13333333333333</v>
      </c>
      <c r="E101" s="366">
        <v>595.11666666666667</v>
      </c>
      <c r="F101" s="366">
        <v>583.23333333333335</v>
      </c>
      <c r="G101" s="366">
        <v>574.2166666666667</v>
      </c>
      <c r="H101" s="366">
        <v>616.01666666666665</v>
      </c>
      <c r="I101" s="366">
        <v>625.0333333333333</v>
      </c>
      <c r="J101" s="366">
        <v>636.91666666666663</v>
      </c>
      <c r="K101" s="365">
        <v>613.15</v>
      </c>
      <c r="L101" s="365">
        <v>592.25</v>
      </c>
      <c r="M101" s="365">
        <v>0.95782999999999996</v>
      </c>
      <c r="N101" s="1"/>
      <c r="O101" s="1"/>
    </row>
    <row r="102" spans="1:15" ht="12.75" customHeight="1">
      <c r="A102" s="30">
        <v>92</v>
      </c>
      <c r="B102" s="414" t="s">
        <v>338</v>
      </c>
      <c r="C102" s="365">
        <v>859.3</v>
      </c>
      <c r="D102" s="366">
        <v>861.6</v>
      </c>
      <c r="E102" s="366">
        <v>839.25</v>
      </c>
      <c r="F102" s="366">
        <v>819.19999999999993</v>
      </c>
      <c r="G102" s="366">
        <v>796.84999999999991</v>
      </c>
      <c r="H102" s="366">
        <v>881.65000000000009</v>
      </c>
      <c r="I102" s="366">
        <v>904.00000000000023</v>
      </c>
      <c r="J102" s="366">
        <v>924.05000000000018</v>
      </c>
      <c r="K102" s="365">
        <v>883.95</v>
      </c>
      <c r="L102" s="365">
        <v>841.55</v>
      </c>
      <c r="M102" s="365">
        <v>4.6487699999999998</v>
      </c>
      <c r="N102" s="1"/>
      <c r="O102" s="1"/>
    </row>
    <row r="103" spans="1:15" ht="12.75" customHeight="1">
      <c r="A103" s="30">
        <v>93</v>
      </c>
      <c r="B103" s="414" t="s">
        <v>339</v>
      </c>
      <c r="C103" s="365">
        <v>4579.2</v>
      </c>
      <c r="D103" s="366">
        <v>4587.416666666667</v>
      </c>
      <c r="E103" s="366">
        <v>4454.8333333333339</v>
      </c>
      <c r="F103" s="366">
        <v>4330.4666666666672</v>
      </c>
      <c r="G103" s="366">
        <v>4197.8833333333341</v>
      </c>
      <c r="H103" s="366">
        <v>4711.7833333333338</v>
      </c>
      <c r="I103" s="366">
        <v>4844.3666666666677</v>
      </c>
      <c r="J103" s="366">
        <v>4968.7333333333336</v>
      </c>
      <c r="K103" s="365">
        <v>4720</v>
      </c>
      <c r="L103" s="365">
        <v>4463.05</v>
      </c>
      <c r="M103" s="365">
        <v>0.51885000000000003</v>
      </c>
      <c r="N103" s="1"/>
      <c r="O103" s="1"/>
    </row>
    <row r="104" spans="1:15" ht="12.75" customHeight="1">
      <c r="A104" s="30">
        <v>94</v>
      </c>
      <c r="B104" s="414" t="s">
        <v>249</v>
      </c>
      <c r="C104" s="365">
        <v>83.95</v>
      </c>
      <c r="D104" s="366">
        <v>84.916666666666671</v>
      </c>
      <c r="E104" s="366">
        <v>82.233333333333348</v>
      </c>
      <c r="F104" s="366">
        <v>80.51666666666668</v>
      </c>
      <c r="G104" s="366">
        <v>77.833333333333357</v>
      </c>
      <c r="H104" s="366">
        <v>86.63333333333334</v>
      </c>
      <c r="I104" s="366">
        <v>89.316666666666649</v>
      </c>
      <c r="J104" s="366">
        <v>91.033333333333331</v>
      </c>
      <c r="K104" s="365">
        <v>87.6</v>
      </c>
      <c r="L104" s="365">
        <v>83.2</v>
      </c>
      <c r="M104" s="365">
        <v>49.2774</v>
      </c>
      <c r="N104" s="1"/>
      <c r="O104" s="1"/>
    </row>
    <row r="105" spans="1:15" ht="12.75" customHeight="1">
      <c r="A105" s="30">
        <v>95</v>
      </c>
      <c r="B105" s="414" t="s">
        <v>332</v>
      </c>
      <c r="C105" s="365">
        <v>538.1</v>
      </c>
      <c r="D105" s="366">
        <v>537.36666666666667</v>
      </c>
      <c r="E105" s="366">
        <v>530.73333333333335</v>
      </c>
      <c r="F105" s="366">
        <v>523.36666666666667</v>
      </c>
      <c r="G105" s="366">
        <v>516.73333333333335</v>
      </c>
      <c r="H105" s="366">
        <v>544.73333333333335</v>
      </c>
      <c r="I105" s="366">
        <v>551.36666666666679</v>
      </c>
      <c r="J105" s="366">
        <v>558.73333333333335</v>
      </c>
      <c r="K105" s="365">
        <v>544</v>
      </c>
      <c r="L105" s="365">
        <v>530</v>
      </c>
      <c r="M105" s="365">
        <v>0.13120000000000001</v>
      </c>
      <c r="N105" s="1"/>
      <c r="O105" s="1"/>
    </row>
    <row r="106" spans="1:15" ht="12.75" customHeight="1">
      <c r="A106" s="30">
        <v>96</v>
      </c>
      <c r="B106" s="414" t="s">
        <v>837</v>
      </c>
      <c r="C106" s="365">
        <v>184.8</v>
      </c>
      <c r="D106" s="366">
        <v>184.35</v>
      </c>
      <c r="E106" s="366">
        <v>178.14999999999998</v>
      </c>
      <c r="F106" s="366">
        <v>171.49999999999997</v>
      </c>
      <c r="G106" s="366">
        <v>165.29999999999995</v>
      </c>
      <c r="H106" s="366">
        <v>191</v>
      </c>
      <c r="I106" s="366">
        <v>197.2</v>
      </c>
      <c r="J106" s="366">
        <v>203.85000000000002</v>
      </c>
      <c r="K106" s="365">
        <v>190.55</v>
      </c>
      <c r="L106" s="365">
        <v>177.7</v>
      </c>
      <c r="M106" s="365">
        <v>30.178360000000001</v>
      </c>
      <c r="N106" s="1"/>
      <c r="O106" s="1"/>
    </row>
    <row r="107" spans="1:15" ht="12.75" customHeight="1">
      <c r="A107" s="30">
        <v>97</v>
      </c>
      <c r="B107" s="414" t="s">
        <v>340</v>
      </c>
      <c r="C107" s="365">
        <v>241</v>
      </c>
      <c r="D107" s="366">
        <v>239.15</v>
      </c>
      <c r="E107" s="366">
        <v>232.60000000000002</v>
      </c>
      <c r="F107" s="366">
        <v>224.20000000000002</v>
      </c>
      <c r="G107" s="366">
        <v>217.65000000000003</v>
      </c>
      <c r="H107" s="366">
        <v>247.55</v>
      </c>
      <c r="I107" s="366">
        <v>254.10000000000002</v>
      </c>
      <c r="J107" s="366">
        <v>262.5</v>
      </c>
      <c r="K107" s="365">
        <v>245.7</v>
      </c>
      <c r="L107" s="365">
        <v>230.75</v>
      </c>
      <c r="M107" s="365">
        <v>1.68137</v>
      </c>
      <c r="N107" s="1"/>
      <c r="O107" s="1"/>
    </row>
    <row r="108" spans="1:15" ht="12.75" customHeight="1">
      <c r="A108" s="30">
        <v>98</v>
      </c>
      <c r="B108" s="414" t="s">
        <v>341</v>
      </c>
      <c r="C108" s="365">
        <v>455</v>
      </c>
      <c r="D108" s="366">
        <v>452.16666666666669</v>
      </c>
      <c r="E108" s="366">
        <v>444.83333333333337</v>
      </c>
      <c r="F108" s="366">
        <v>434.66666666666669</v>
      </c>
      <c r="G108" s="366">
        <v>427.33333333333337</v>
      </c>
      <c r="H108" s="366">
        <v>462.33333333333337</v>
      </c>
      <c r="I108" s="366">
        <v>469.66666666666674</v>
      </c>
      <c r="J108" s="366">
        <v>479.83333333333337</v>
      </c>
      <c r="K108" s="365">
        <v>459.5</v>
      </c>
      <c r="L108" s="365">
        <v>442</v>
      </c>
      <c r="M108" s="365">
        <v>16.429960000000001</v>
      </c>
      <c r="N108" s="1"/>
      <c r="O108" s="1"/>
    </row>
    <row r="109" spans="1:15" ht="12.75" customHeight="1">
      <c r="A109" s="30">
        <v>99</v>
      </c>
      <c r="B109" s="414" t="s">
        <v>84</v>
      </c>
      <c r="C109" s="365">
        <v>654.9</v>
      </c>
      <c r="D109" s="366">
        <v>648.20000000000005</v>
      </c>
      <c r="E109" s="366">
        <v>637.40000000000009</v>
      </c>
      <c r="F109" s="366">
        <v>619.90000000000009</v>
      </c>
      <c r="G109" s="366">
        <v>609.10000000000014</v>
      </c>
      <c r="H109" s="366">
        <v>665.7</v>
      </c>
      <c r="I109" s="366">
        <v>676.5</v>
      </c>
      <c r="J109" s="366">
        <v>694</v>
      </c>
      <c r="K109" s="365">
        <v>659</v>
      </c>
      <c r="L109" s="365">
        <v>630.70000000000005</v>
      </c>
      <c r="M109" s="365">
        <v>39.163229999999999</v>
      </c>
      <c r="N109" s="1"/>
      <c r="O109" s="1"/>
    </row>
    <row r="110" spans="1:15" ht="12.75" customHeight="1">
      <c r="A110" s="30">
        <v>100</v>
      </c>
      <c r="B110" s="414" t="s">
        <v>342</v>
      </c>
      <c r="C110" s="365">
        <v>701.5</v>
      </c>
      <c r="D110" s="366">
        <v>707.11666666666667</v>
      </c>
      <c r="E110" s="366">
        <v>685.38333333333333</v>
      </c>
      <c r="F110" s="366">
        <v>669.26666666666665</v>
      </c>
      <c r="G110" s="366">
        <v>647.5333333333333</v>
      </c>
      <c r="H110" s="366">
        <v>723.23333333333335</v>
      </c>
      <c r="I110" s="366">
        <v>744.9666666666667</v>
      </c>
      <c r="J110" s="366">
        <v>761.08333333333337</v>
      </c>
      <c r="K110" s="365">
        <v>728.85</v>
      </c>
      <c r="L110" s="365">
        <v>691</v>
      </c>
      <c r="M110" s="365">
        <v>1.8717200000000001</v>
      </c>
      <c r="N110" s="1"/>
      <c r="O110" s="1"/>
    </row>
    <row r="111" spans="1:15" ht="12.75" customHeight="1">
      <c r="A111" s="30">
        <v>101</v>
      </c>
      <c r="B111" s="414" t="s">
        <v>85</v>
      </c>
      <c r="C111" s="365">
        <v>927.6</v>
      </c>
      <c r="D111" s="366">
        <v>915.36666666666667</v>
      </c>
      <c r="E111" s="366">
        <v>899.23333333333335</v>
      </c>
      <c r="F111" s="366">
        <v>870.86666666666667</v>
      </c>
      <c r="G111" s="366">
        <v>854.73333333333335</v>
      </c>
      <c r="H111" s="366">
        <v>943.73333333333335</v>
      </c>
      <c r="I111" s="366">
        <v>959.86666666666679</v>
      </c>
      <c r="J111" s="366">
        <v>988.23333333333335</v>
      </c>
      <c r="K111" s="365">
        <v>931.5</v>
      </c>
      <c r="L111" s="365">
        <v>887</v>
      </c>
      <c r="M111" s="365">
        <v>78.594009999999997</v>
      </c>
      <c r="N111" s="1"/>
      <c r="O111" s="1"/>
    </row>
    <row r="112" spans="1:15" ht="12.75" customHeight="1">
      <c r="A112" s="30">
        <v>102</v>
      </c>
      <c r="B112" s="414" t="s">
        <v>86</v>
      </c>
      <c r="C112" s="365">
        <v>160.55000000000001</v>
      </c>
      <c r="D112" s="366">
        <v>159.95000000000002</v>
      </c>
      <c r="E112" s="366">
        <v>158.60000000000002</v>
      </c>
      <c r="F112" s="366">
        <v>156.65</v>
      </c>
      <c r="G112" s="366">
        <v>155.30000000000001</v>
      </c>
      <c r="H112" s="366">
        <v>161.90000000000003</v>
      </c>
      <c r="I112" s="366">
        <v>163.25</v>
      </c>
      <c r="J112" s="366">
        <v>165.20000000000005</v>
      </c>
      <c r="K112" s="365">
        <v>161.30000000000001</v>
      </c>
      <c r="L112" s="365">
        <v>158</v>
      </c>
      <c r="M112" s="365">
        <v>92.690619999999996</v>
      </c>
      <c r="N112" s="1"/>
      <c r="O112" s="1"/>
    </row>
    <row r="113" spans="1:15" ht="12.75" customHeight="1">
      <c r="A113" s="30">
        <v>103</v>
      </c>
      <c r="B113" s="414" t="s">
        <v>343</v>
      </c>
      <c r="C113" s="365">
        <v>339.4</v>
      </c>
      <c r="D113" s="366">
        <v>337.5</v>
      </c>
      <c r="E113" s="366">
        <v>334.9</v>
      </c>
      <c r="F113" s="366">
        <v>330.4</v>
      </c>
      <c r="G113" s="366">
        <v>327.79999999999995</v>
      </c>
      <c r="H113" s="366">
        <v>342</v>
      </c>
      <c r="I113" s="366">
        <v>344.6</v>
      </c>
      <c r="J113" s="366">
        <v>349.1</v>
      </c>
      <c r="K113" s="365">
        <v>340.1</v>
      </c>
      <c r="L113" s="365">
        <v>333</v>
      </c>
      <c r="M113" s="365">
        <v>1.35775</v>
      </c>
      <c r="N113" s="1"/>
      <c r="O113" s="1"/>
    </row>
    <row r="114" spans="1:15" ht="12.75" customHeight="1">
      <c r="A114" s="30">
        <v>104</v>
      </c>
      <c r="B114" s="414" t="s">
        <v>88</v>
      </c>
      <c r="C114" s="365">
        <v>4400.8</v>
      </c>
      <c r="D114" s="366">
        <v>4515.5999999999995</v>
      </c>
      <c r="E114" s="366">
        <v>4256.1999999999989</v>
      </c>
      <c r="F114" s="366">
        <v>4111.5999999999995</v>
      </c>
      <c r="G114" s="366">
        <v>3852.1999999999989</v>
      </c>
      <c r="H114" s="366">
        <v>4660.1999999999989</v>
      </c>
      <c r="I114" s="366">
        <v>4919.5999999999985</v>
      </c>
      <c r="J114" s="366">
        <v>5064.1999999999989</v>
      </c>
      <c r="K114" s="365">
        <v>4775</v>
      </c>
      <c r="L114" s="365">
        <v>4371</v>
      </c>
      <c r="M114" s="365">
        <v>5.4355099999999998</v>
      </c>
      <c r="N114" s="1"/>
      <c r="O114" s="1"/>
    </row>
    <row r="115" spans="1:15" ht="12.75" customHeight="1">
      <c r="A115" s="30">
        <v>105</v>
      </c>
      <c r="B115" s="414" t="s">
        <v>89</v>
      </c>
      <c r="C115" s="365">
        <v>1394.15</v>
      </c>
      <c r="D115" s="366">
        <v>1398.7</v>
      </c>
      <c r="E115" s="366">
        <v>1379.45</v>
      </c>
      <c r="F115" s="366">
        <v>1364.75</v>
      </c>
      <c r="G115" s="366">
        <v>1345.5</v>
      </c>
      <c r="H115" s="366">
        <v>1413.4</v>
      </c>
      <c r="I115" s="366">
        <v>1432.65</v>
      </c>
      <c r="J115" s="366">
        <v>1447.3500000000001</v>
      </c>
      <c r="K115" s="365">
        <v>1417.95</v>
      </c>
      <c r="L115" s="365">
        <v>1384</v>
      </c>
      <c r="M115" s="365">
        <v>5.5671400000000002</v>
      </c>
      <c r="N115" s="1"/>
      <c r="O115" s="1"/>
    </row>
    <row r="116" spans="1:15" ht="12.75" customHeight="1">
      <c r="A116" s="30">
        <v>106</v>
      </c>
      <c r="B116" s="414" t="s">
        <v>90</v>
      </c>
      <c r="C116" s="365">
        <v>616.15</v>
      </c>
      <c r="D116" s="366">
        <v>613.65</v>
      </c>
      <c r="E116" s="366">
        <v>603.04999999999995</v>
      </c>
      <c r="F116" s="366">
        <v>589.94999999999993</v>
      </c>
      <c r="G116" s="366">
        <v>579.34999999999991</v>
      </c>
      <c r="H116" s="366">
        <v>626.75</v>
      </c>
      <c r="I116" s="366">
        <v>637.35000000000014</v>
      </c>
      <c r="J116" s="366">
        <v>650.45000000000005</v>
      </c>
      <c r="K116" s="365">
        <v>624.25</v>
      </c>
      <c r="L116" s="365">
        <v>600.54999999999995</v>
      </c>
      <c r="M116" s="365">
        <v>14.052199999999999</v>
      </c>
      <c r="N116" s="1"/>
      <c r="O116" s="1"/>
    </row>
    <row r="117" spans="1:15" ht="12.75" customHeight="1">
      <c r="A117" s="30">
        <v>107</v>
      </c>
      <c r="B117" s="414" t="s">
        <v>91</v>
      </c>
      <c r="C117" s="365">
        <v>759.2</v>
      </c>
      <c r="D117" s="366">
        <v>753.08333333333337</v>
      </c>
      <c r="E117" s="366">
        <v>741.26666666666677</v>
      </c>
      <c r="F117" s="366">
        <v>723.33333333333337</v>
      </c>
      <c r="G117" s="366">
        <v>711.51666666666677</v>
      </c>
      <c r="H117" s="366">
        <v>771.01666666666677</v>
      </c>
      <c r="I117" s="366">
        <v>782.83333333333337</v>
      </c>
      <c r="J117" s="366">
        <v>800.76666666666677</v>
      </c>
      <c r="K117" s="365">
        <v>764.9</v>
      </c>
      <c r="L117" s="365">
        <v>735.15</v>
      </c>
      <c r="M117" s="365">
        <v>4.1158599999999996</v>
      </c>
      <c r="N117" s="1"/>
      <c r="O117" s="1"/>
    </row>
    <row r="118" spans="1:15" ht="12.75" customHeight="1">
      <c r="A118" s="30">
        <v>108</v>
      </c>
      <c r="B118" s="414" t="s">
        <v>345</v>
      </c>
      <c r="C118" s="365">
        <v>601.20000000000005</v>
      </c>
      <c r="D118" s="366">
        <v>605.4666666666667</v>
      </c>
      <c r="E118" s="366">
        <v>589.93333333333339</v>
      </c>
      <c r="F118" s="366">
        <v>578.66666666666674</v>
      </c>
      <c r="G118" s="366">
        <v>563.13333333333344</v>
      </c>
      <c r="H118" s="366">
        <v>616.73333333333335</v>
      </c>
      <c r="I118" s="366">
        <v>632.26666666666665</v>
      </c>
      <c r="J118" s="366">
        <v>643.5333333333333</v>
      </c>
      <c r="K118" s="365">
        <v>621</v>
      </c>
      <c r="L118" s="365">
        <v>594.20000000000005</v>
      </c>
      <c r="M118" s="365">
        <v>0.64768999999999999</v>
      </c>
      <c r="N118" s="1"/>
      <c r="O118" s="1"/>
    </row>
    <row r="119" spans="1:15" ht="12.75" customHeight="1">
      <c r="A119" s="30">
        <v>109</v>
      </c>
      <c r="B119" s="414" t="s">
        <v>328</v>
      </c>
      <c r="C119" s="365">
        <v>2748.55</v>
      </c>
      <c r="D119" s="366">
        <v>2744.5166666666664</v>
      </c>
      <c r="E119" s="366">
        <v>2710.0333333333328</v>
      </c>
      <c r="F119" s="366">
        <v>2671.5166666666664</v>
      </c>
      <c r="G119" s="366">
        <v>2637.0333333333328</v>
      </c>
      <c r="H119" s="366">
        <v>2783.0333333333328</v>
      </c>
      <c r="I119" s="366">
        <v>2817.5166666666664</v>
      </c>
      <c r="J119" s="366">
        <v>2856.0333333333328</v>
      </c>
      <c r="K119" s="365">
        <v>2779</v>
      </c>
      <c r="L119" s="365">
        <v>2706</v>
      </c>
      <c r="M119" s="365">
        <v>0.18543000000000001</v>
      </c>
      <c r="N119" s="1"/>
      <c r="O119" s="1"/>
    </row>
    <row r="120" spans="1:15" ht="12.75" customHeight="1">
      <c r="A120" s="30">
        <v>110</v>
      </c>
      <c r="B120" s="414" t="s">
        <v>251</v>
      </c>
      <c r="C120" s="365">
        <v>411.95</v>
      </c>
      <c r="D120" s="366">
        <v>412.7833333333333</v>
      </c>
      <c r="E120" s="366">
        <v>407.66666666666663</v>
      </c>
      <c r="F120" s="366">
        <v>403.38333333333333</v>
      </c>
      <c r="G120" s="366">
        <v>398.26666666666665</v>
      </c>
      <c r="H120" s="366">
        <v>417.06666666666661</v>
      </c>
      <c r="I120" s="366">
        <v>422.18333333333328</v>
      </c>
      <c r="J120" s="366">
        <v>426.46666666666658</v>
      </c>
      <c r="K120" s="365">
        <v>417.9</v>
      </c>
      <c r="L120" s="365">
        <v>408.5</v>
      </c>
      <c r="M120" s="365">
        <v>22.38682</v>
      </c>
      <c r="N120" s="1"/>
      <c r="O120" s="1"/>
    </row>
    <row r="121" spans="1:15" ht="12.75" customHeight="1">
      <c r="A121" s="30">
        <v>111</v>
      </c>
      <c r="B121" s="414" t="s">
        <v>329</v>
      </c>
      <c r="C121" s="365">
        <v>243.5</v>
      </c>
      <c r="D121" s="366">
        <v>244.20000000000002</v>
      </c>
      <c r="E121" s="366">
        <v>239.40000000000003</v>
      </c>
      <c r="F121" s="366">
        <v>235.3</v>
      </c>
      <c r="G121" s="366">
        <v>230.50000000000003</v>
      </c>
      <c r="H121" s="366">
        <v>248.30000000000004</v>
      </c>
      <c r="I121" s="366">
        <v>253.10000000000005</v>
      </c>
      <c r="J121" s="366">
        <v>257.20000000000005</v>
      </c>
      <c r="K121" s="365">
        <v>249</v>
      </c>
      <c r="L121" s="365">
        <v>240.1</v>
      </c>
      <c r="M121" s="365">
        <v>5.1208099999999996</v>
      </c>
      <c r="N121" s="1"/>
      <c r="O121" s="1"/>
    </row>
    <row r="122" spans="1:15" ht="12.75" customHeight="1">
      <c r="A122" s="30">
        <v>112</v>
      </c>
      <c r="B122" s="414" t="s">
        <v>92</v>
      </c>
      <c r="C122" s="365">
        <v>143.25</v>
      </c>
      <c r="D122" s="366">
        <v>142.68333333333331</v>
      </c>
      <c r="E122" s="366">
        <v>141.21666666666661</v>
      </c>
      <c r="F122" s="366">
        <v>139.18333333333331</v>
      </c>
      <c r="G122" s="366">
        <v>137.71666666666661</v>
      </c>
      <c r="H122" s="366">
        <v>144.71666666666661</v>
      </c>
      <c r="I122" s="366">
        <v>146.18333333333331</v>
      </c>
      <c r="J122" s="366">
        <v>148.21666666666661</v>
      </c>
      <c r="K122" s="365">
        <v>144.15</v>
      </c>
      <c r="L122" s="365">
        <v>140.65</v>
      </c>
      <c r="M122" s="365">
        <v>31.990459999999999</v>
      </c>
      <c r="N122" s="1"/>
      <c r="O122" s="1"/>
    </row>
    <row r="123" spans="1:15" ht="12.75" customHeight="1">
      <c r="A123" s="30">
        <v>113</v>
      </c>
      <c r="B123" s="414" t="s">
        <v>93</v>
      </c>
      <c r="C123" s="365">
        <v>906.55</v>
      </c>
      <c r="D123" s="366">
        <v>911.61666666666667</v>
      </c>
      <c r="E123" s="366">
        <v>894.7833333333333</v>
      </c>
      <c r="F123" s="366">
        <v>883.01666666666665</v>
      </c>
      <c r="G123" s="366">
        <v>866.18333333333328</v>
      </c>
      <c r="H123" s="366">
        <v>923.38333333333333</v>
      </c>
      <c r="I123" s="366">
        <v>940.21666666666658</v>
      </c>
      <c r="J123" s="366">
        <v>951.98333333333335</v>
      </c>
      <c r="K123" s="365">
        <v>928.45</v>
      </c>
      <c r="L123" s="365">
        <v>899.85</v>
      </c>
      <c r="M123" s="365">
        <v>4.3559000000000001</v>
      </c>
      <c r="N123" s="1"/>
      <c r="O123" s="1"/>
    </row>
    <row r="124" spans="1:15" ht="12.75" customHeight="1">
      <c r="A124" s="30">
        <v>114</v>
      </c>
      <c r="B124" s="414" t="s">
        <v>346</v>
      </c>
      <c r="C124" s="365">
        <v>908.6</v>
      </c>
      <c r="D124" s="366">
        <v>912.86666666666667</v>
      </c>
      <c r="E124" s="366">
        <v>897.73333333333335</v>
      </c>
      <c r="F124" s="366">
        <v>886.86666666666667</v>
      </c>
      <c r="G124" s="366">
        <v>871.73333333333335</v>
      </c>
      <c r="H124" s="366">
        <v>923.73333333333335</v>
      </c>
      <c r="I124" s="366">
        <v>938.86666666666679</v>
      </c>
      <c r="J124" s="366">
        <v>949.73333333333335</v>
      </c>
      <c r="K124" s="365">
        <v>928</v>
      </c>
      <c r="L124" s="365">
        <v>902</v>
      </c>
      <c r="M124" s="365">
        <v>3.2684000000000002</v>
      </c>
      <c r="N124" s="1"/>
      <c r="O124" s="1"/>
    </row>
    <row r="125" spans="1:15" ht="12.75" customHeight="1">
      <c r="A125" s="30">
        <v>115</v>
      </c>
      <c r="B125" s="414" t="s">
        <v>94</v>
      </c>
      <c r="C125" s="365">
        <v>529.04999999999995</v>
      </c>
      <c r="D125" s="366">
        <v>532.69999999999993</v>
      </c>
      <c r="E125" s="366">
        <v>523.39999999999986</v>
      </c>
      <c r="F125" s="366">
        <v>517.74999999999989</v>
      </c>
      <c r="G125" s="366">
        <v>508.44999999999982</v>
      </c>
      <c r="H125" s="366">
        <v>538.34999999999991</v>
      </c>
      <c r="I125" s="366">
        <v>547.64999999999986</v>
      </c>
      <c r="J125" s="366">
        <v>553.29999999999995</v>
      </c>
      <c r="K125" s="365">
        <v>542</v>
      </c>
      <c r="L125" s="365">
        <v>527.04999999999995</v>
      </c>
      <c r="M125" s="365">
        <v>21.837759999999999</v>
      </c>
      <c r="N125" s="1"/>
      <c r="O125" s="1"/>
    </row>
    <row r="126" spans="1:15" ht="12.75" customHeight="1">
      <c r="A126" s="30">
        <v>116</v>
      </c>
      <c r="B126" s="414" t="s">
        <v>252</v>
      </c>
      <c r="C126" s="365">
        <v>1726.35</v>
      </c>
      <c r="D126" s="366">
        <v>1742.3999999999999</v>
      </c>
      <c r="E126" s="366">
        <v>1649.9499999999998</v>
      </c>
      <c r="F126" s="366">
        <v>1573.55</v>
      </c>
      <c r="G126" s="366">
        <v>1481.1</v>
      </c>
      <c r="H126" s="366">
        <v>1818.7999999999997</v>
      </c>
      <c r="I126" s="366">
        <v>1911.25</v>
      </c>
      <c r="J126" s="366">
        <v>1987.6499999999996</v>
      </c>
      <c r="K126" s="365">
        <v>1834.85</v>
      </c>
      <c r="L126" s="365">
        <v>1666</v>
      </c>
      <c r="M126" s="365">
        <v>3.9926699999999999</v>
      </c>
      <c r="N126" s="1"/>
      <c r="O126" s="1"/>
    </row>
    <row r="127" spans="1:15" ht="12.75" customHeight="1">
      <c r="A127" s="30">
        <v>117</v>
      </c>
      <c r="B127" s="414" t="s">
        <v>351</v>
      </c>
      <c r="C127" s="365">
        <v>356.15</v>
      </c>
      <c r="D127" s="366">
        <v>354.86666666666662</v>
      </c>
      <c r="E127" s="366">
        <v>348.63333333333321</v>
      </c>
      <c r="F127" s="366">
        <v>341.11666666666662</v>
      </c>
      <c r="G127" s="366">
        <v>334.88333333333321</v>
      </c>
      <c r="H127" s="366">
        <v>362.38333333333321</v>
      </c>
      <c r="I127" s="366">
        <v>368.61666666666667</v>
      </c>
      <c r="J127" s="366">
        <v>376.13333333333321</v>
      </c>
      <c r="K127" s="365">
        <v>361.1</v>
      </c>
      <c r="L127" s="365">
        <v>347.35</v>
      </c>
      <c r="M127" s="365">
        <v>6.5558199999999998</v>
      </c>
      <c r="N127" s="1"/>
      <c r="O127" s="1"/>
    </row>
    <row r="128" spans="1:15" ht="12.75" customHeight="1">
      <c r="A128" s="30">
        <v>118</v>
      </c>
      <c r="B128" s="414" t="s">
        <v>347</v>
      </c>
      <c r="C128" s="365">
        <v>84.1</v>
      </c>
      <c r="D128" s="366">
        <v>83.283333333333331</v>
      </c>
      <c r="E128" s="366">
        <v>81.816666666666663</v>
      </c>
      <c r="F128" s="366">
        <v>79.533333333333331</v>
      </c>
      <c r="G128" s="366">
        <v>78.066666666666663</v>
      </c>
      <c r="H128" s="366">
        <v>85.566666666666663</v>
      </c>
      <c r="I128" s="366">
        <v>87.033333333333331</v>
      </c>
      <c r="J128" s="366">
        <v>89.316666666666663</v>
      </c>
      <c r="K128" s="365">
        <v>84.75</v>
      </c>
      <c r="L128" s="365">
        <v>81</v>
      </c>
      <c r="M128" s="365">
        <v>8.75319</v>
      </c>
      <c r="N128" s="1"/>
      <c r="O128" s="1"/>
    </row>
    <row r="129" spans="1:15" ht="12.75" customHeight="1">
      <c r="A129" s="30">
        <v>119</v>
      </c>
      <c r="B129" s="414" t="s">
        <v>348</v>
      </c>
      <c r="C129" s="365">
        <v>1095.9000000000001</v>
      </c>
      <c r="D129" s="366">
        <v>1099</v>
      </c>
      <c r="E129" s="366">
        <v>1058.2</v>
      </c>
      <c r="F129" s="366">
        <v>1020.5</v>
      </c>
      <c r="G129" s="366">
        <v>979.7</v>
      </c>
      <c r="H129" s="366">
        <v>1136.7</v>
      </c>
      <c r="I129" s="366">
        <v>1177.5000000000002</v>
      </c>
      <c r="J129" s="366">
        <v>1215.2</v>
      </c>
      <c r="K129" s="365">
        <v>1139.8</v>
      </c>
      <c r="L129" s="365">
        <v>1061.3</v>
      </c>
      <c r="M129" s="365">
        <v>6.23163</v>
      </c>
      <c r="N129" s="1"/>
      <c r="O129" s="1"/>
    </row>
    <row r="130" spans="1:15" ht="12.75" customHeight="1">
      <c r="A130" s="30">
        <v>120</v>
      </c>
      <c r="B130" s="414" t="s">
        <v>95</v>
      </c>
      <c r="C130" s="365">
        <v>2126.9</v>
      </c>
      <c r="D130" s="366">
        <v>2149.7666666666669</v>
      </c>
      <c r="E130" s="366">
        <v>2083.1333333333337</v>
      </c>
      <c r="F130" s="366">
        <v>2039.3666666666668</v>
      </c>
      <c r="G130" s="366">
        <v>1972.7333333333336</v>
      </c>
      <c r="H130" s="366">
        <v>2193.5333333333338</v>
      </c>
      <c r="I130" s="366">
        <v>2260.166666666667</v>
      </c>
      <c r="J130" s="366">
        <v>2303.9333333333338</v>
      </c>
      <c r="K130" s="365">
        <v>2216.4</v>
      </c>
      <c r="L130" s="365">
        <v>2106</v>
      </c>
      <c r="M130" s="365">
        <v>10.97311</v>
      </c>
      <c r="N130" s="1"/>
      <c r="O130" s="1"/>
    </row>
    <row r="131" spans="1:15" ht="12.75" customHeight="1">
      <c r="A131" s="30">
        <v>121</v>
      </c>
      <c r="B131" s="414" t="s">
        <v>349</v>
      </c>
      <c r="C131" s="365">
        <v>272.39999999999998</v>
      </c>
      <c r="D131" s="366">
        <v>271.09999999999997</v>
      </c>
      <c r="E131" s="366">
        <v>267.79999999999995</v>
      </c>
      <c r="F131" s="366">
        <v>263.2</v>
      </c>
      <c r="G131" s="366">
        <v>259.89999999999998</v>
      </c>
      <c r="H131" s="366">
        <v>275.69999999999993</v>
      </c>
      <c r="I131" s="366">
        <v>279</v>
      </c>
      <c r="J131" s="366">
        <v>283.59999999999991</v>
      </c>
      <c r="K131" s="365">
        <v>274.39999999999998</v>
      </c>
      <c r="L131" s="365">
        <v>266.5</v>
      </c>
      <c r="M131" s="365">
        <v>34.967480000000002</v>
      </c>
      <c r="N131" s="1"/>
      <c r="O131" s="1"/>
    </row>
    <row r="132" spans="1:15" ht="12.75" customHeight="1">
      <c r="A132" s="30">
        <v>122</v>
      </c>
      <c r="B132" s="414" t="s">
        <v>253</v>
      </c>
      <c r="C132" s="365">
        <v>134.05000000000001</v>
      </c>
      <c r="D132" s="366">
        <v>133.38333333333333</v>
      </c>
      <c r="E132" s="366">
        <v>129.16666666666666</v>
      </c>
      <c r="F132" s="366">
        <v>124.28333333333333</v>
      </c>
      <c r="G132" s="366">
        <v>120.06666666666666</v>
      </c>
      <c r="H132" s="366">
        <v>138.26666666666665</v>
      </c>
      <c r="I132" s="366">
        <v>142.48333333333335</v>
      </c>
      <c r="J132" s="366">
        <v>147.36666666666665</v>
      </c>
      <c r="K132" s="365">
        <v>137.6</v>
      </c>
      <c r="L132" s="365">
        <v>128.5</v>
      </c>
      <c r="M132" s="365">
        <v>16.595120000000001</v>
      </c>
      <c r="N132" s="1"/>
      <c r="O132" s="1"/>
    </row>
    <row r="133" spans="1:15" ht="12.75" customHeight="1">
      <c r="A133" s="30">
        <v>123</v>
      </c>
      <c r="B133" s="414" t="s">
        <v>350</v>
      </c>
      <c r="C133" s="365">
        <v>733.85</v>
      </c>
      <c r="D133" s="366">
        <v>731.83333333333337</v>
      </c>
      <c r="E133" s="366">
        <v>718.2166666666667</v>
      </c>
      <c r="F133" s="366">
        <v>702.58333333333337</v>
      </c>
      <c r="G133" s="366">
        <v>688.9666666666667</v>
      </c>
      <c r="H133" s="366">
        <v>747.4666666666667</v>
      </c>
      <c r="I133" s="366">
        <v>761.08333333333326</v>
      </c>
      <c r="J133" s="366">
        <v>776.7166666666667</v>
      </c>
      <c r="K133" s="365">
        <v>745.45</v>
      </c>
      <c r="L133" s="365">
        <v>716.2</v>
      </c>
      <c r="M133" s="365">
        <v>0.69820000000000004</v>
      </c>
      <c r="N133" s="1"/>
      <c r="O133" s="1"/>
    </row>
    <row r="134" spans="1:15" ht="12.75" customHeight="1">
      <c r="A134" s="30">
        <v>124</v>
      </c>
      <c r="B134" s="414" t="s">
        <v>96</v>
      </c>
      <c r="C134" s="365">
        <v>3939.85</v>
      </c>
      <c r="D134" s="366">
        <v>3968.15</v>
      </c>
      <c r="E134" s="366">
        <v>3891.7000000000003</v>
      </c>
      <c r="F134" s="366">
        <v>3843.55</v>
      </c>
      <c r="G134" s="366">
        <v>3767.1000000000004</v>
      </c>
      <c r="H134" s="366">
        <v>4016.3</v>
      </c>
      <c r="I134" s="366">
        <v>4092.75</v>
      </c>
      <c r="J134" s="366">
        <v>4140.8999999999996</v>
      </c>
      <c r="K134" s="365">
        <v>4044.6</v>
      </c>
      <c r="L134" s="365">
        <v>3920</v>
      </c>
      <c r="M134" s="365">
        <v>8.6477000000000004</v>
      </c>
      <c r="N134" s="1"/>
      <c r="O134" s="1"/>
    </row>
    <row r="135" spans="1:15" ht="12.75" customHeight="1">
      <c r="A135" s="30">
        <v>125</v>
      </c>
      <c r="B135" s="414" t="s">
        <v>254</v>
      </c>
      <c r="C135" s="365">
        <v>4390.55</v>
      </c>
      <c r="D135" s="366">
        <v>4431.5333333333328</v>
      </c>
      <c r="E135" s="366">
        <v>4338.0666666666657</v>
      </c>
      <c r="F135" s="366">
        <v>4285.583333333333</v>
      </c>
      <c r="G135" s="366">
        <v>4192.1166666666659</v>
      </c>
      <c r="H135" s="366">
        <v>4484.0166666666655</v>
      </c>
      <c r="I135" s="366">
        <v>4577.4833333333327</v>
      </c>
      <c r="J135" s="366">
        <v>4629.9666666666653</v>
      </c>
      <c r="K135" s="365">
        <v>4525</v>
      </c>
      <c r="L135" s="365">
        <v>4379.05</v>
      </c>
      <c r="M135" s="365">
        <v>5.28674</v>
      </c>
      <c r="N135" s="1"/>
      <c r="O135" s="1"/>
    </row>
    <row r="136" spans="1:15" ht="12.75" customHeight="1">
      <c r="A136" s="30">
        <v>126</v>
      </c>
      <c r="B136" s="414" t="s">
        <v>98</v>
      </c>
      <c r="C136" s="365">
        <v>374.15</v>
      </c>
      <c r="D136" s="366">
        <v>371.16666666666669</v>
      </c>
      <c r="E136" s="366">
        <v>364.98333333333335</v>
      </c>
      <c r="F136" s="366">
        <v>355.81666666666666</v>
      </c>
      <c r="G136" s="366">
        <v>349.63333333333333</v>
      </c>
      <c r="H136" s="366">
        <v>380.33333333333337</v>
      </c>
      <c r="I136" s="366">
        <v>386.51666666666665</v>
      </c>
      <c r="J136" s="366">
        <v>395.68333333333339</v>
      </c>
      <c r="K136" s="365">
        <v>377.35</v>
      </c>
      <c r="L136" s="365">
        <v>362</v>
      </c>
      <c r="M136" s="365">
        <v>71.343029999999999</v>
      </c>
      <c r="N136" s="1"/>
      <c r="O136" s="1"/>
    </row>
    <row r="137" spans="1:15" ht="12.75" customHeight="1">
      <c r="A137" s="30">
        <v>127</v>
      </c>
      <c r="B137" s="414" t="s">
        <v>245</v>
      </c>
      <c r="C137" s="365">
        <v>4063.3</v>
      </c>
      <c r="D137" s="366">
        <v>4067.4500000000007</v>
      </c>
      <c r="E137" s="366">
        <v>3990.8000000000011</v>
      </c>
      <c r="F137" s="366">
        <v>3918.3</v>
      </c>
      <c r="G137" s="366">
        <v>3841.6500000000005</v>
      </c>
      <c r="H137" s="366">
        <v>4139.9500000000016</v>
      </c>
      <c r="I137" s="366">
        <v>4216.6000000000013</v>
      </c>
      <c r="J137" s="366">
        <v>4289.1000000000022</v>
      </c>
      <c r="K137" s="365">
        <v>4144.1000000000004</v>
      </c>
      <c r="L137" s="365">
        <v>3994.95</v>
      </c>
      <c r="M137" s="365">
        <v>6.7565200000000001</v>
      </c>
      <c r="N137" s="1"/>
      <c r="O137" s="1"/>
    </row>
    <row r="138" spans="1:15" ht="12.75" customHeight="1">
      <c r="A138" s="30">
        <v>128</v>
      </c>
      <c r="B138" s="414" t="s">
        <v>99</v>
      </c>
      <c r="C138" s="365">
        <v>4256.3500000000004</v>
      </c>
      <c r="D138" s="366">
        <v>4284.5</v>
      </c>
      <c r="E138" s="366">
        <v>4203.8500000000004</v>
      </c>
      <c r="F138" s="366">
        <v>4151.3500000000004</v>
      </c>
      <c r="G138" s="366">
        <v>4070.7000000000007</v>
      </c>
      <c r="H138" s="366">
        <v>4337</v>
      </c>
      <c r="I138" s="366">
        <v>4417.6499999999996</v>
      </c>
      <c r="J138" s="366">
        <v>4470.1499999999996</v>
      </c>
      <c r="K138" s="365">
        <v>4365.1499999999996</v>
      </c>
      <c r="L138" s="365">
        <v>4232</v>
      </c>
      <c r="M138" s="365">
        <v>7.0550600000000001</v>
      </c>
      <c r="N138" s="1"/>
      <c r="O138" s="1"/>
    </row>
    <row r="139" spans="1:15" ht="12.75" customHeight="1">
      <c r="A139" s="30">
        <v>129</v>
      </c>
      <c r="B139" s="414" t="s">
        <v>565</v>
      </c>
      <c r="C139" s="365">
        <v>2374.1</v>
      </c>
      <c r="D139" s="366">
        <v>2399.7000000000003</v>
      </c>
      <c r="E139" s="366">
        <v>2326.4000000000005</v>
      </c>
      <c r="F139" s="366">
        <v>2278.7000000000003</v>
      </c>
      <c r="G139" s="366">
        <v>2205.4000000000005</v>
      </c>
      <c r="H139" s="366">
        <v>2447.4000000000005</v>
      </c>
      <c r="I139" s="366">
        <v>2520.7000000000007</v>
      </c>
      <c r="J139" s="366">
        <v>2568.4000000000005</v>
      </c>
      <c r="K139" s="365">
        <v>2473</v>
      </c>
      <c r="L139" s="365">
        <v>2352</v>
      </c>
      <c r="M139" s="365">
        <v>0.50890000000000002</v>
      </c>
      <c r="N139" s="1"/>
      <c r="O139" s="1"/>
    </row>
    <row r="140" spans="1:15" ht="12.75" customHeight="1">
      <c r="A140" s="30">
        <v>130</v>
      </c>
      <c r="B140" s="414" t="s">
        <v>355</v>
      </c>
      <c r="C140" s="365">
        <v>67.95</v>
      </c>
      <c r="D140" s="366">
        <v>67.88333333333334</v>
      </c>
      <c r="E140" s="366">
        <v>67.366666666666674</v>
      </c>
      <c r="F140" s="366">
        <v>66.783333333333331</v>
      </c>
      <c r="G140" s="366">
        <v>66.266666666666666</v>
      </c>
      <c r="H140" s="366">
        <v>68.466666666666683</v>
      </c>
      <c r="I140" s="366">
        <v>68.983333333333363</v>
      </c>
      <c r="J140" s="366">
        <v>69.566666666666691</v>
      </c>
      <c r="K140" s="365">
        <v>68.400000000000006</v>
      </c>
      <c r="L140" s="365">
        <v>67.3</v>
      </c>
      <c r="M140" s="365">
        <v>6.1681600000000003</v>
      </c>
      <c r="N140" s="1"/>
      <c r="O140" s="1"/>
    </row>
    <row r="141" spans="1:15" ht="12.75" customHeight="1">
      <c r="A141" s="30">
        <v>131</v>
      </c>
      <c r="B141" s="414" t="s">
        <v>100</v>
      </c>
      <c r="C141" s="365">
        <v>2643.85</v>
      </c>
      <c r="D141" s="366">
        <v>2634.7000000000003</v>
      </c>
      <c r="E141" s="366">
        <v>2579.4000000000005</v>
      </c>
      <c r="F141" s="366">
        <v>2514.9500000000003</v>
      </c>
      <c r="G141" s="366">
        <v>2459.6500000000005</v>
      </c>
      <c r="H141" s="366">
        <v>2699.1500000000005</v>
      </c>
      <c r="I141" s="366">
        <v>2754.4500000000007</v>
      </c>
      <c r="J141" s="366">
        <v>2818.9000000000005</v>
      </c>
      <c r="K141" s="365">
        <v>2690</v>
      </c>
      <c r="L141" s="365">
        <v>2570.25</v>
      </c>
      <c r="M141" s="365">
        <v>9.8582699999999992</v>
      </c>
      <c r="N141" s="1"/>
      <c r="O141" s="1"/>
    </row>
    <row r="142" spans="1:15" ht="12.75" customHeight="1">
      <c r="A142" s="30">
        <v>132</v>
      </c>
      <c r="B142" s="414" t="s">
        <v>352</v>
      </c>
      <c r="C142" s="365">
        <v>468.45</v>
      </c>
      <c r="D142" s="366">
        <v>466.05</v>
      </c>
      <c r="E142" s="366">
        <v>458.65000000000003</v>
      </c>
      <c r="F142" s="366">
        <v>448.85</v>
      </c>
      <c r="G142" s="366">
        <v>441.45000000000005</v>
      </c>
      <c r="H142" s="366">
        <v>475.85</v>
      </c>
      <c r="I142" s="366">
        <v>483.25</v>
      </c>
      <c r="J142" s="366">
        <v>493.05</v>
      </c>
      <c r="K142" s="365">
        <v>473.45</v>
      </c>
      <c r="L142" s="365">
        <v>456.25</v>
      </c>
      <c r="M142" s="365">
        <v>1.8083499999999999</v>
      </c>
      <c r="N142" s="1"/>
      <c r="O142" s="1"/>
    </row>
    <row r="143" spans="1:15" ht="12.75" customHeight="1">
      <c r="A143" s="30">
        <v>133</v>
      </c>
      <c r="B143" s="414" t="s">
        <v>353</v>
      </c>
      <c r="C143" s="365">
        <v>135.30000000000001</v>
      </c>
      <c r="D143" s="366">
        <v>133.98333333333335</v>
      </c>
      <c r="E143" s="366">
        <v>131.9666666666667</v>
      </c>
      <c r="F143" s="366">
        <v>128.63333333333335</v>
      </c>
      <c r="G143" s="366">
        <v>126.6166666666667</v>
      </c>
      <c r="H143" s="366">
        <v>137.31666666666669</v>
      </c>
      <c r="I143" s="366">
        <v>139.33333333333334</v>
      </c>
      <c r="J143" s="366">
        <v>142.66666666666669</v>
      </c>
      <c r="K143" s="365">
        <v>136</v>
      </c>
      <c r="L143" s="365">
        <v>130.65</v>
      </c>
      <c r="M143" s="365">
        <v>1.8736699999999999</v>
      </c>
      <c r="N143" s="1"/>
      <c r="O143" s="1"/>
    </row>
    <row r="144" spans="1:15" ht="12.75" customHeight="1">
      <c r="A144" s="30">
        <v>134</v>
      </c>
      <c r="B144" s="414" t="s">
        <v>356</v>
      </c>
      <c r="C144" s="365">
        <v>319.25</v>
      </c>
      <c r="D144" s="366">
        <v>323.45</v>
      </c>
      <c r="E144" s="366">
        <v>310.79999999999995</v>
      </c>
      <c r="F144" s="366">
        <v>302.34999999999997</v>
      </c>
      <c r="G144" s="366">
        <v>289.69999999999993</v>
      </c>
      <c r="H144" s="366">
        <v>331.9</v>
      </c>
      <c r="I144" s="366">
        <v>344.54999999999995</v>
      </c>
      <c r="J144" s="366">
        <v>353</v>
      </c>
      <c r="K144" s="365">
        <v>336.1</v>
      </c>
      <c r="L144" s="365">
        <v>315</v>
      </c>
      <c r="M144" s="365">
        <v>4.4432700000000001</v>
      </c>
      <c r="N144" s="1"/>
      <c r="O144" s="1"/>
    </row>
    <row r="145" spans="1:15" ht="12.75" customHeight="1">
      <c r="A145" s="30">
        <v>135</v>
      </c>
      <c r="B145" s="414" t="s">
        <v>255</v>
      </c>
      <c r="C145" s="365">
        <v>479.15</v>
      </c>
      <c r="D145" s="366">
        <v>480.2</v>
      </c>
      <c r="E145" s="366">
        <v>470.9</v>
      </c>
      <c r="F145" s="366">
        <v>462.65</v>
      </c>
      <c r="G145" s="366">
        <v>453.34999999999997</v>
      </c>
      <c r="H145" s="366">
        <v>488.45</v>
      </c>
      <c r="I145" s="366">
        <v>497.75000000000006</v>
      </c>
      <c r="J145" s="366">
        <v>506</v>
      </c>
      <c r="K145" s="365">
        <v>489.5</v>
      </c>
      <c r="L145" s="365">
        <v>471.95</v>
      </c>
      <c r="M145" s="365">
        <v>3.3517800000000002</v>
      </c>
      <c r="N145" s="1"/>
      <c r="O145" s="1"/>
    </row>
    <row r="146" spans="1:15" ht="12.75" customHeight="1">
      <c r="A146" s="30">
        <v>136</v>
      </c>
      <c r="B146" s="414" t="s">
        <v>256</v>
      </c>
      <c r="C146" s="365">
        <v>1574.55</v>
      </c>
      <c r="D146" s="366">
        <v>1589.8500000000001</v>
      </c>
      <c r="E146" s="366">
        <v>1549.7000000000003</v>
      </c>
      <c r="F146" s="366">
        <v>1524.8500000000001</v>
      </c>
      <c r="G146" s="366">
        <v>1484.7000000000003</v>
      </c>
      <c r="H146" s="366">
        <v>1614.7000000000003</v>
      </c>
      <c r="I146" s="366">
        <v>1654.8500000000004</v>
      </c>
      <c r="J146" s="366">
        <v>1679.7000000000003</v>
      </c>
      <c r="K146" s="365">
        <v>1630</v>
      </c>
      <c r="L146" s="365">
        <v>1565</v>
      </c>
      <c r="M146" s="365">
        <v>0.53474999999999995</v>
      </c>
      <c r="N146" s="1"/>
      <c r="O146" s="1"/>
    </row>
    <row r="147" spans="1:15" ht="12.75" customHeight="1">
      <c r="A147" s="30">
        <v>137</v>
      </c>
      <c r="B147" s="414" t="s">
        <v>357</v>
      </c>
      <c r="C147" s="365">
        <v>68.7</v>
      </c>
      <c r="D147" s="366">
        <v>68.650000000000006</v>
      </c>
      <c r="E147" s="366">
        <v>68.200000000000017</v>
      </c>
      <c r="F147" s="366">
        <v>67.700000000000017</v>
      </c>
      <c r="G147" s="366">
        <v>67.250000000000028</v>
      </c>
      <c r="H147" s="366">
        <v>69.150000000000006</v>
      </c>
      <c r="I147" s="366">
        <v>69.599999999999994</v>
      </c>
      <c r="J147" s="366">
        <v>70.099999999999994</v>
      </c>
      <c r="K147" s="365">
        <v>69.099999999999994</v>
      </c>
      <c r="L147" s="365">
        <v>68.150000000000006</v>
      </c>
      <c r="M147" s="365">
        <v>7.2335399999999996</v>
      </c>
      <c r="N147" s="1"/>
      <c r="O147" s="1"/>
    </row>
    <row r="148" spans="1:15" ht="12.75" customHeight="1">
      <c r="A148" s="30">
        <v>138</v>
      </c>
      <c r="B148" s="414" t="s">
        <v>354</v>
      </c>
      <c r="C148" s="365">
        <v>186</v>
      </c>
      <c r="D148" s="366">
        <v>187.46666666666667</v>
      </c>
      <c r="E148" s="366">
        <v>183.93333333333334</v>
      </c>
      <c r="F148" s="366">
        <v>181.86666666666667</v>
      </c>
      <c r="G148" s="366">
        <v>178.33333333333334</v>
      </c>
      <c r="H148" s="366">
        <v>189.53333333333333</v>
      </c>
      <c r="I148" s="366">
        <v>193.06666666666669</v>
      </c>
      <c r="J148" s="366">
        <v>195.13333333333333</v>
      </c>
      <c r="K148" s="365">
        <v>191</v>
      </c>
      <c r="L148" s="365">
        <v>185.4</v>
      </c>
      <c r="M148" s="365">
        <v>1.7581899999999999</v>
      </c>
      <c r="N148" s="1"/>
      <c r="O148" s="1"/>
    </row>
    <row r="149" spans="1:15" ht="12.75" customHeight="1">
      <c r="A149" s="30">
        <v>139</v>
      </c>
      <c r="B149" s="414" t="s">
        <v>358</v>
      </c>
      <c r="C149" s="365">
        <v>108.55</v>
      </c>
      <c r="D149" s="366">
        <v>107.11666666666667</v>
      </c>
      <c r="E149" s="366">
        <v>104.33333333333334</v>
      </c>
      <c r="F149" s="366">
        <v>100.11666666666667</v>
      </c>
      <c r="G149" s="366">
        <v>97.333333333333343</v>
      </c>
      <c r="H149" s="366">
        <v>111.33333333333334</v>
      </c>
      <c r="I149" s="366">
        <v>114.11666666666667</v>
      </c>
      <c r="J149" s="366">
        <v>118.33333333333334</v>
      </c>
      <c r="K149" s="365">
        <v>109.9</v>
      </c>
      <c r="L149" s="365">
        <v>102.9</v>
      </c>
      <c r="M149" s="365">
        <v>10.230790000000001</v>
      </c>
      <c r="N149" s="1"/>
      <c r="O149" s="1"/>
    </row>
    <row r="150" spans="1:15" ht="12.75" customHeight="1">
      <c r="A150" s="30">
        <v>140</v>
      </c>
      <c r="B150" s="414" t="s">
        <v>838</v>
      </c>
      <c r="C150" s="365">
        <v>54.35</v>
      </c>
      <c r="D150" s="366">
        <v>54.449999999999996</v>
      </c>
      <c r="E150" s="366">
        <v>53.649999999999991</v>
      </c>
      <c r="F150" s="366">
        <v>52.949999999999996</v>
      </c>
      <c r="G150" s="366">
        <v>52.149999999999991</v>
      </c>
      <c r="H150" s="366">
        <v>55.149999999999991</v>
      </c>
      <c r="I150" s="366">
        <v>55.949999999999989</v>
      </c>
      <c r="J150" s="366">
        <v>56.649999999999991</v>
      </c>
      <c r="K150" s="365">
        <v>55.25</v>
      </c>
      <c r="L150" s="365">
        <v>53.75</v>
      </c>
      <c r="M150" s="365">
        <v>3.9748100000000002</v>
      </c>
      <c r="N150" s="1"/>
      <c r="O150" s="1"/>
    </row>
    <row r="151" spans="1:15" ht="12.75" customHeight="1">
      <c r="A151" s="30">
        <v>141</v>
      </c>
      <c r="B151" s="414" t="s">
        <v>359</v>
      </c>
      <c r="C151" s="365">
        <v>710.7</v>
      </c>
      <c r="D151" s="366">
        <v>714.85</v>
      </c>
      <c r="E151" s="366">
        <v>700.85</v>
      </c>
      <c r="F151" s="366">
        <v>691</v>
      </c>
      <c r="G151" s="366">
        <v>677</v>
      </c>
      <c r="H151" s="366">
        <v>724.7</v>
      </c>
      <c r="I151" s="366">
        <v>738.7</v>
      </c>
      <c r="J151" s="366">
        <v>748.55000000000007</v>
      </c>
      <c r="K151" s="365">
        <v>728.85</v>
      </c>
      <c r="L151" s="365">
        <v>705</v>
      </c>
      <c r="M151" s="365">
        <v>0.30155999999999999</v>
      </c>
      <c r="N151" s="1"/>
      <c r="O151" s="1"/>
    </row>
    <row r="152" spans="1:15" ht="12.75" customHeight="1">
      <c r="A152" s="30">
        <v>142</v>
      </c>
      <c r="B152" s="414" t="s">
        <v>101</v>
      </c>
      <c r="C152" s="365">
        <v>1851.15</v>
      </c>
      <c r="D152" s="366">
        <v>1851.0666666666666</v>
      </c>
      <c r="E152" s="366">
        <v>1842.1333333333332</v>
      </c>
      <c r="F152" s="366">
        <v>1833.1166666666666</v>
      </c>
      <c r="G152" s="366">
        <v>1824.1833333333332</v>
      </c>
      <c r="H152" s="366">
        <v>1860.0833333333333</v>
      </c>
      <c r="I152" s="366">
        <v>1869.0166666666667</v>
      </c>
      <c r="J152" s="366">
        <v>1878.0333333333333</v>
      </c>
      <c r="K152" s="365">
        <v>1860</v>
      </c>
      <c r="L152" s="365">
        <v>1842.05</v>
      </c>
      <c r="M152" s="365">
        <v>6.0103499999999999</v>
      </c>
      <c r="N152" s="1"/>
      <c r="O152" s="1"/>
    </row>
    <row r="153" spans="1:15" ht="12.75" customHeight="1">
      <c r="A153" s="30">
        <v>143</v>
      </c>
      <c r="B153" s="414" t="s">
        <v>102</v>
      </c>
      <c r="C153" s="365">
        <v>173.65</v>
      </c>
      <c r="D153" s="366">
        <v>174.08333333333334</v>
      </c>
      <c r="E153" s="366">
        <v>171.31666666666669</v>
      </c>
      <c r="F153" s="366">
        <v>168.98333333333335</v>
      </c>
      <c r="G153" s="366">
        <v>166.2166666666667</v>
      </c>
      <c r="H153" s="366">
        <v>176.41666666666669</v>
      </c>
      <c r="I153" s="366">
        <v>179.18333333333334</v>
      </c>
      <c r="J153" s="366">
        <v>181.51666666666668</v>
      </c>
      <c r="K153" s="365">
        <v>176.85</v>
      </c>
      <c r="L153" s="365">
        <v>171.75</v>
      </c>
      <c r="M153" s="365">
        <v>33.673470000000002</v>
      </c>
      <c r="N153" s="1"/>
      <c r="O153" s="1"/>
    </row>
    <row r="154" spans="1:15" ht="12.75" customHeight="1">
      <c r="A154" s="30">
        <v>144</v>
      </c>
      <c r="B154" s="414" t="s">
        <v>839</v>
      </c>
      <c r="C154" s="365">
        <v>144.30000000000001</v>
      </c>
      <c r="D154" s="366">
        <v>143.78333333333333</v>
      </c>
      <c r="E154" s="366">
        <v>138.76666666666665</v>
      </c>
      <c r="F154" s="366">
        <v>133.23333333333332</v>
      </c>
      <c r="G154" s="366">
        <v>128.21666666666664</v>
      </c>
      <c r="H154" s="366">
        <v>149.31666666666666</v>
      </c>
      <c r="I154" s="366">
        <v>154.33333333333337</v>
      </c>
      <c r="J154" s="366">
        <v>159.86666666666667</v>
      </c>
      <c r="K154" s="365">
        <v>148.80000000000001</v>
      </c>
      <c r="L154" s="365">
        <v>138.25</v>
      </c>
      <c r="M154" s="365">
        <v>8.8587500000000006</v>
      </c>
      <c r="N154" s="1"/>
      <c r="O154" s="1"/>
    </row>
    <row r="155" spans="1:15" ht="12.75" customHeight="1">
      <c r="A155" s="30">
        <v>145</v>
      </c>
      <c r="B155" s="414" t="s">
        <v>360</v>
      </c>
      <c r="C155" s="365">
        <v>286.14999999999998</v>
      </c>
      <c r="D155" s="366">
        <v>285.41666666666669</v>
      </c>
      <c r="E155" s="366">
        <v>280.83333333333337</v>
      </c>
      <c r="F155" s="366">
        <v>275.51666666666671</v>
      </c>
      <c r="G155" s="366">
        <v>270.93333333333339</v>
      </c>
      <c r="H155" s="366">
        <v>290.73333333333335</v>
      </c>
      <c r="I155" s="366">
        <v>295.31666666666672</v>
      </c>
      <c r="J155" s="366">
        <v>300.63333333333333</v>
      </c>
      <c r="K155" s="365">
        <v>290</v>
      </c>
      <c r="L155" s="365">
        <v>280.10000000000002</v>
      </c>
      <c r="M155" s="365">
        <v>0.71357000000000004</v>
      </c>
      <c r="N155" s="1"/>
      <c r="O155" s="1"/>
    </row>
    <row r="156" spans="1:15" ht="12.75" customHeight="1">
      <c r="A156" s="30">
        <v>146</v>
      </c>
      <c r="B156" s="414" t="s">
        <v>103</v>
      </c>
      <c r="C156" s="365">
        <v>100.1</v>
      </c>
      <c r="D156" s="366">
        <v>98.2</v>
      </c>
      <c r="E156" s="366">
        <v>95.9</v>
      </c>
      <c r="F156" s="366">
        <v>91.7</v>
      </c>
      <c r="G156" s="366">
        <v>89.4</v>
      </c>
      <c r="H156" s="366">
        <v>102.4</v>
      </c>
      <c r="I156" s="366">
        <v>104.69999999999999</v>
      </c>
      <c r="J156" s="366">
        <v>108.9</v>
      </c>
      <c r="K156" s="365">
        <v>100.5</v>
      </c>
      <c r="L156" s="365">
        <v>94</v>
      </c>
      <c r="M156" s="365">
        <v>310.55664000000002</v>
      </c>
      <c r="N156" s="1"/>
      <c r="O156" s="1"/>
    </row>
    <row r="157" spans="1:15" ht="12.75" customHeight="1">
      <c r="A157" s="30">
        <v>147</v>
      </c>
      <c r="B157" s="414" t="s">
        <v>362</v>
      </c>
      <c r="C157" s="365">
        <v>490.3</v>
      </c>
      <c r="D157" s="366">
        <v>482.56666666666666</v>
      </c>
      <c r="E157" s="366">
        <v>472.73333333333335</v>
      </c>
      <c r="F157" s="366">
        <v>455.16666666666669</v>
      </c>
      <c r="G157" s="366">
        <v>445.33333333333337</v>
      </c>
      <c r="H157" s="366">
        <v>500.13333333333333</v>
      </c>
      <c r="I157" s="366">
        <v>509.9666666666667</v>
      </c>
      <c r="J157" s="366">
        <v>527.5333333333333</v>
      </c>
      <c r="K157" s="365">
        <v>492.4</v>
      </c>
      <c r="L157" s="365">
        <v>465</v>
      </c>
      <c r="M157" s="365">
        <v>1.6870000000000001</v>
      </c>
      <c r="N157" s="1"/>
      <c r="O157" s="1"/>
    </row>
    <row r="158" spans="1:15" ht="12.75" customHeight="1">
      <c r="A158" s="30">
        <v>148</v>
      </c>
      <c r="B158" s="414" t="s">
        <v>361</v>
      </c>
      <c r="C158" s="365">
        <v>3733.65</v>
      </c>
      <c r="D158" s="366">
        <v>3710.5499999999997</v>
      </c>
      <c r="E158" s="366">
        <v>3651.0999999999995</v>
      </c>
      <c r="F158" s="366">
        <v>3568.5499999999997</v>
      </c>
      <c r="G158" s="366">
        <v>3509.0999999999995</v>
      </c>
      <c r="H158" s="366">
        <v>3793.0999999999995</v>
      </c>
      <c r="I158" s="366">
        <v>3852.5499999999993</v>
      </c>
      <c r="J158" s="366">
        <v>3935.0999999999995</v>
      </c>
      <c r="K158" s="365">
        <v>3770</v>
      </c>
      <c r="L158" s="365">
        <v>3628</v>
      </c>
      <c r="M158" s="365">
        <v>0.14044000000000001</v>
      </c>
      <c r="N158" s="1"/>
      <c r="O158" s="1"/>
    </row>
    <row r="159" spans="1:15" ht="12.75" customHeight="1">
      <c r="A159" s="30">
        <v>149</v>
      </c>
      <c r="B159" s="414" t="s">
        <v>363</v>
      </c>
      <c r="C159" s="365">
        <v>179.8</v>
      </c>
      <c r="D159" s="366">
        <v>178.35</v>
      </c>
      <c r="E159" s="366">
        <v>174.45</v>
      </c>
      <c r="F159" s="366">
        <v>169.1</v>
      </c>
      <c r="G159" s="366">
        <v>165.2</v>
      </c>
      <c r="H159" s="366">
        <v>183.7</v>
      </c>
      <c r="I159" s="366">
        <v>187.60000000000002</v>
      </c>
      <c r="J159" s="366">
        <v>192.95</v>
      </c>
      <c r="K159" s="365">
        <v>182.25</v>
      </c>
      <c r="L159" s="365">
        <v>173</v>
      </c>
      <c r="M159" s="365">
        <v>12.989570000000001</v>
      </c>
      <c r="N159" s="1"/>
      <c r="O159" s="1"/>
    </row>
    <row r="160" spans="1:15" ht="12.75" customHeight="1">
      <c r="A160" s="30">
        <v>150</v>
      </c>
      <c r="B160" s="414" t="s">
        <v>380</v>
      </c>
      <c r="C160" s="365">
        <v>2466.0500000000002</v>
      </c>
      <c r="D160" s="366">
        <v>2512.6</v>
      </c>
      <c r="E160" s="366">
        <v>2397.85</v>
      </c>
      <c r="F160" s="366">
        <v>2329.65</v>
      </c>
      <c r="G160" s="366">
        <v>2214.9</v>
      </c>
      <c r="H160" s="366">
        <v>2580.7999999999997</v>
      </c>
      <c r="I160" s="366">
        <v>2695.5499999999997</v>
      </c>
      <c r="J160" s="366">
        <v>2763.7499999999995</v>
      </c>
      <c r="K160" s="365">
        <v>2627.35</v>
      </c>
      <c r="L160" s="365">
        <v>2444.4</v>
      </c>
      <c r="M160" s="365">
        <v>1.0557000000000001</v>
      </c>
      <c r="N160" s="1"/>
      <c r="O160" s="1"/>
    </row>
    <row r="161" spans="1:15" ht="12.75" customHeight="1">
      <c r="A161" s="30">
        <v>151</v>
      </c>
      <c r="B161" s="414" t="s">
        <v>257</v>
      </c>
      <c r="C161" s="365">
        <v>262.60000000000002</v>
      </c>
      <c r="D161" s="366">
        <v>264.64999999999998</v>
      </c>
      <c r="E161" s="366">
        <v>259.59999999999997</v>
      </c>
      <c r="F161" s="366">
        <v>256.59999999999997</v>
      </c>
      <c r="G161" s="366">
        <v>251.54999999999995</v>
      </c>
      <c r="H161" s="366">
        <v>267.64999999999998</v>
      </c>
      <c r="I161" s="366">
        <v>272.69999999999993</v>
      </c>
      <c r="J161" s="366">
        <v>275.7</v>
      </c>
      <c r="K161" s="365">
        <v>269.7</v>
      </c>
      <c r="L161" s="365">
        <v>261.64999999999998</v>
      </c>
      <c r="M161" s="365">
        <v>8.6923100000000009</v>
      </c>
      <c r="N161" s="1"/>
      <c r="O161" s="1"/>
    </row>
    <row r="162" spans="1:15" ht="12.75" customHeight="1">
      <c r="A162" s="30">
        <v>152</v>
      </c>
      <c r="B162" s="414" t="s">
        <v>366</v>
      </c>
      <c r="C162" s="365">
        <v>48.2</v>
      </c>
      <c r="D162" s="366">
        <v>48.216666666666669</v>
      </c>
      <c r="E162" s="366">
        <v>46.983333333333334</v>
      </c>
      <c r="F162" s="366">
        <v>45.766666666666666</v>
      </c>
      <c r="G162" s="366">
        <v>44.533333333333331</v>
      </c>
      <c r="H162" s="366">
        <v>49.433333333333337</v>
      </c>
      <c r="I162" s="366">
        <v>50.666666666666671</v>
      </c>
      <c r="J162" s="366">
        <v>51.88333333333334</v>
      </c>
      <c r="K162" s="365">
        <v>49.45</v>
      </c>
      <c r="L162" s="365">
        <v>47</v>
      </c>
      <c r="M162" s="365">
        <v>13.527329999999999</v>
      </c>
      <c r="N162" s="1"/>
      <c r="O162" s="1"/>
    </row>
    <row r="163" spans="1:15" ht="12.75" customHeight="1">
      <c r="A163" s="30">
        <v>153</v>
      </c>
      <c r="B163" s="414" t="s">
        <v>364</v>
      </c>
      <c r="C163" s="365">
        <v>149.75</v>
      </c>
      <c r="D163" s="366">
        <v>150.86666666666667</v>
      </c>
      <c r="E163" s="366">
        <v>146.88333333333335</v>
      </c>
      <c r="F163" s="366">
        <v>144.01666666666668</v>
      </c>
      <c r="G163" s="366">
        <v>140.03333333333336</v>
      </c>
      <c r="H163" s="366">
        <v>153.73333333333335</v>
      </c>
      <c r="I163" s="366">
        <v>157.7166666666667</v>
      </c>
      <c r="J163" s="366">
        <v>160.58333333333334</v>
      </c>
      <c r="K163" s="365">
        <v>154.85</v>
      </c>
      <c r="L163" s="365">
        <v>148</v>
      </c>
      <c r="M163" s="365">
        <v>47.694130000000001</v>
      </c>
      <c r="N163" s="1"/>
      <c r="O163" s="1"/>
    </row>
    <row r="164" spans="1:15" ht="12.75" customHeight="1">
      <c r="A164" s="30">
        <v>154</v>
      </c>
      <c r="B164" s="414" t="s">
        <v>379</v>
      </c>
      <c r="C164" s="365">
        <v>216.65</v>
      </c>
      <c r="D164" s="366">
        <v>208.18333333333337</v>
      </c>
      <c r="E164" s="366">
        <v>195.56666666666672</v>
      </c>
      <c r="F164" s="366">
        <v>174.48333333333335</v>
      </c>
      <c r="G164" s="366">
        <v>161.8666666666667</v>
      </c>
      <c r="H164" s="366">
        <v>229.26666666666674</v>
      </c>
      <c r="I164" s="366">
        <v>241.88333333333335</v>
      </c>
      <c r="J164" s="366">
        <v>262.96666666666675</v>
      </c>
      <c r="K164" s="365">
        <v>220.8</v>
      </c>
      <c r="L164" s="365">
        <v>187.1</v>
      </c>
      <c r="M164" s="365">
        <v>55.802079999999997</v>
      </c>
      <c r="N164" s="1"/>
      <c r="O164" s="1"/>
    </row>
    <row r="165" spans="1:15" ht="12.75" customHeight="1">
      <c r="A165" s="30">
        <v>155</v>
      </c>
      <c r="B165" s="414" t="s">
        <v>104</v>
      </c>
      <c r="C165" s="365">
        <v>141.30000000000001</v>
      </c>
      <c r="D165" s="366">
        <v>142.1</v>
      </c>
      <c r="E165" s="366">
        <v>140.14999999999998</v>
      </c>
      <c r="F165" s="366">
        <v>138.99999999999997</v>
      </c>
      <c r="G165" s="366">
        <v>137.04999999999995</v>
      </c>
      <c r="H165" s="366">
        <v>143.25</v>
      </c>
      <c r="I165" s="366">
        <v>145.19999999999999</v>
      </c>
      <c r="J165" s="366">
        <v>146.35000000000002</v>
      </c>
      <c r="K165" s="365">
        <v>144.05000000000001</v>
      </c>
      <c r="L165" s="365">
        <v>140.94999999999999</v>
      </c>
      <c r="M165" s="365">
        <v>123.10614</v>
      </c>
      <c r="N165" s="1"/>
      <c r="O165" s="1"/>
    </row>
    <row r="166" spans="1:15" ht="12.75" customHeight="1">
      <c r="A166" s="30">
        <v>156</v>
      </c>
      <c r="B166" s="414" t="s">
        <v>368</v>
      </c>
      <c r="C166" s="365">
        <v>3137.5</v>
      </c>
      <c r="D166" s="366">
        <v>3145.9</v>
      </c>
      <c r="E166" s="366">
        <v>3093.8500000000004</v>
      </c>
      <c r="F166" s="366">
        <v>3050.2000000000003</v>
      </c>
      <c r="G166" s="366">
        <v>2998.1500000000005</v>
      </c>
      <c r="H166" s="366">
        <v>3189.55</v>
      </c>
      <c r="I166" s="366">
        <v>3241.6000000000004</v>
      </c>
      <c r="J166" s="366">
        <v>3285.25</v>
      </c>
      <c r="K166" s="365">
        <v>3197.95</v>
      </c>
      <c r="L166" s="365">
        <v>3102.25</v>
      </c>
      <c r="M166" s="365">
        <v>0.24668000000000001</v>
      </c>
      <c r="N166" s="1"/>
      <c r="O166" s="1"/>
    </row>
    <row r="167" spans="1:15" ht="12.75" customHeight="1">
      <c r="A167" s="30">
        <v>157</v>
      </c>
      <c r="B167" s="414" t="s">
        <v>369</v>
      </c>
      <c r="C167" s="365">
        <v>3077.45</v>
      </c>
      <c r="D167" s="366">
        <v>3029.0333333333333</v>
      </c>
      <c r="E167" s="366">
        <v>2958.0666666666666</v>
      </c>
      <c r="F167" s="366">
        <v>2838.6833333333334</v>
      </c>
      <c r="G167" s="366">
        <v>2767.7166666666667</v>
      </c>
      <c r="H167" s="366">
        <v>3148.4166666666665</v>
      </c>
      <c r="I167" s="366">
        <v>3219.3833333333328</v>
      </c>
      <c r="J167" s="366">
        <v>3338.7666666666664</v>
      </c>
      <c r="K167" s="365">
        <v>3100</v>
      </c>
      <c r="L167" s="365">
        <v>2909.65</v>
      </c>
      <c r="M167" s="365">
        <v>0.16939000000000001</v>
      </c>
      <c r="N167" s="1"/>
      <c r="O167" s="1"/>
    </row>
    <row r="168" spans="1:15" ht="12.75" customHeight="1">
      <c r="A168" s="30">
        <v>158</v>
      </c>
      <c r="B168" s="414" t="s">
        <v>375</v>
      </c>
      <c r="C168" s="365">
        <v>319.75</v>
      </c>
      <c r="D168" s="366">
        <v>316.0333333333333</v>
      </c>
      <c r="E168" s="366">
        <v>309.16666666666663</v>
      </c>
      <c r="F168" s="366">
        <v>298.58333333333331</v>
      </c>
      <c r="G168" s="366">
        <v>291.71666666666664</v>
      </c>
      <c r="H168" s="366">
        <v>326.61666666666662</v>
      </c>
      <c r="I168" s="366">
        <v>333.48333333333329</v>
      </c>
      <c r="J168" s="366">
        <v>344.06666666666661</v>
      </c>
      <c r="K168" s="365">
        <v>322.89999999999998</v>
      </c>
      <c r="L168" s="365">
        <v>305.45</v>
      </c>
      <c r="M168" s="365">
        <v>2.3356499999999998</v>
      </c>
      <c r="N168" s="1"/>
      <c r="O168" s="1"/>
    </row>
    <row r="169" spans="1:15" ht="12.75" customHeight="1">
      <c r="A169" s="30">
        <v>159</v>
      </c>
      <c r="B169" s="414" t="s">
        <v>370</v>
      </c>
      <c r="C169" s="365">
        <v>135.25</v>
      </c>
      <c r="D169" s="366">
        <v>135.28333333333333</v>
      </c>
      <c r="E169" s="366">
        <v>132.41666666666666</v>
      </c>
      <c r="F169" s="366">
        <v>129.58333333333331</v>
      </c>
      <c r="G169" s="366">
        <v>126.71666666666664</v>
      </c>
      <c r="H169" s="366">
        <v>138.11666666666667</v>
      </c>
      <c r="I169" s="366">
        <v>140.98333333333335</v>
      </c>
      <c r="J169" s="366">
        <v>143.81666666666669</v>
      </c>
      <c r="K169" s="365">
        <v>138.15</v>
      </c>
      <c r="L169" s="365">
        <v>132.44999999999999</v>
      </c>
      <c r="M169" s="365">
        <v>13.347860000000001</v>
      </c>
      <c r="N169" s="1"/>
      <c r="O169" s="1"/>
    </row>
    <row r="170" spans="1:15" ht="12.75" customHeight="1">
      <c r="A170" s="30">
        <v>160</v>
      </c>
      <c r="B170" s="414" t="s">
        <v>371</v>
      </c>
      <c r="C170" s="365">
        <v>5209.8</v>
      </c>
      <c r="D170" s="366">
        <v>5226.5999999999995</v>
      </c>
      <c r="E170" s="366">
        <v>5158.1999999999989</v>
      </c>
      <c r="F170" s="366">
        <v>5106.5999999999995</v>
      </c>
      <c r="G170" s="366">
        <v>5038.1999999999989</v>
      </c>
      <c r="H170" s="366">
        <v>5278.1999999999989</v>
      </c>
      <c r="I170" s="366">
        <v>5346.5999999999985</v>
      </c>
      <c r="J170" s="366">
        <v>5398.1999999999989</v>
      </c>
      <c r="K170" s="365">
        <v>5295</v>
      </c>
      <c r="L170" s="365">
        <v>5175</v>
      </c>
      <c r="M170" s="365">
        <v>5.5640000000000002E-2</v>
      </c>
      <c r="N170" s="1"/>
      <c r="O170" s="1"/>
    </row>
    <row r="171" spans="1:15" ht="12.75" customHeight="1">
      <c r="A171" s="30">
        <v>161</v>
      </c>
      <c r="B171" s="414" t="s">
        <v>258</v>
      </c>
      <c r="C171" s="365">
        <v>3379.25</v>
      </c>
      <c r="D171" s="366">
        <v>3365.4666666666667</v>
      </c>
      <c r="E171" s="366">
        <v>3255.9333333333334</v>
      </c>
      <c r="F171" s="366">
        <v>3132.6166666666668</v>
      </c>
      <c r="G171" s="366">
        <v>3023.0833333333335</v>
      </c>
      <c r="H171" s="366">
        <v>3488.7833333333333</v>
      </c>
      <c r="I171" s="366">
        <v>3598.3166666666671</v>
      </c>
      <c r="J171" s="366">
        <v>3721.6333333333332</v>
      </c>
      <c r="K171" s="365">
        <v>3475</v>
      </c>
      <c r="L171" s="365">
        <v>3242.15</v>
      </c>
      <c r="M171" s="365">
        <v>2.9336899999999999</v>
      </c>
      <c r="N171" s="1"/>
      <c r="O171" s="1"/>
    </row>
    <row r="172" spans="1:15" ht="12.75" customHeight="1">
      <c r="A172" s="30">
        <v>162</v>
      </c>
      <c r="B172" s="414" t="s">
        <v>372</v>
      </c>
      <c r="C172" s="365">
        <v>1638.1</v>
      </c>
      <c r="D172" s="366">
        <v>1637.6833333333334</v>
      </c>
      <c r="E172" s="366">
        <v>1610.4166666666667</v>
      </c>
      <c r="F172" s="366">
        <v>1582.7333333333333</v>
      </c>
      <c r="G172" s="366">
        <v>1555.4666666666667</v>
      </c>
      <c r="H172" s="366">
        <v>1665.3666666666668</v>
      </c>
      <c r="I172" s="366">
        <v>1692.6333333333332</v>
      </c>
      <c r="J172" s="366">
        <v>1720.3166666666668</v>
      </c>
      <c r="K172" s="365">
        <v>1664.95</v>
      </c>
      <c r="L172" s="365">
        <v>1610</v>
      </c>
      <c r="M172" s="365">
        <v>1.63913</v>
      </c>
      <c r="N172" s="1"/>
      <c r="O172" s="1"/>
    </row>
    <row r="173" spans="1:15" ht="12.75" customHeight="1">
      <c r="A173" s="30">
        <v>163</v>
      </c>
      <c r="B173" s="414" t="s">
        <v>105</v>
      </c>
      <c r="C173" s="365">
        <v>476.35</v>
      </c>
      <c r="D173" s="366">
        <v>478.63333333333338</v>
      </c>
      <c r="E173" s="366">
        <v>471.76666666666677</v>
      </c>
      <c r="F173" s="366">
        <v>467.18333333333339</v>
      </c>
      <c r="G173" s="366">
        <v>460.31666666666678</v>
      </c>
      <c r="H173" s="366">
        <v>483.21666666666675</v>
      </c>
      <c r="I173" s="366">
        <v>490.08333333333343</v>
      </c>
      <c r="J173" s="366">
        <v>494.66666666666674</v>
      </c>
      <c r="K173" s="365">
        <v>485.5</v>
      </c>
      <c r="L173" s="365">
        <v>474.05</v>
      </c>
      <c r="M173" s="365">
        <v>13.944470000000001</v>
      </c>
      <c r="N173" s="1"/>
      <c r="O173" s="1"/>
    </row>
    <row r="174" spans="1:15" ht="12.75" customHeight="1">
      <c r="A174" s="30">
        <v>164</v>
      </c>
      <c r="B174" s="414" t="s">
        <v>367</v>
      </c>
      <c r="C174" s="365">
        <v>4680.3</v>
      </c>
      <c r="D174" s="366">
        <v>4690.2166666666662</v>
      </c>
      <c r="E174" s="366">
        <v>4632.4333333333325</v>
      </c>
      <c r="F174" s="366">
        <v>4584.5666666666666</v>
      </c>
      <c r="G174" s="366">
        <v>4526.7833333333328</v>
      </c>
      <c r="H174" s="366">
        <v>4738.0833333333321</v>
      </c>
      <c r="I174" s="366">
        <v>4795.8666666666668</v>
      </c>
      <c r="J174" s="366">
        <v>4843.7333333333318</v>
      </c>
      <c r="K174" s="365">
        <v>4748</v>
      </c>
      <c r="L174" s="365">
        <v>4642.3500000000004</v>
      </c>
      <c r="M174" s="365">
        <v>0.17910999999999999</v>
      </c>
      <c r="N174" s="1"/>
      <c r="O174" s="1"/>
    </row>
    <row r="175" spans="1:15" ht="12.75" customHeight="1">
      <c r="A175" s="30">
        <v>165</v>
      </c>
      <c r="B175" s="414" t="s">
        <v>107</v>
      </c>
      <c r="C175" s="365">
        <v>40</v>
      </c>
      <c r="D175" s="366">
        <v>39.783333333333331</v>
      </c>
      <c r="E175" s="366">
        <v>39.266666666666666</v>
      </c>
      <c r="F175" s="366">
        <v>38.533333333333331</v>
      </c>
      <c r="G175" s="366">
        <v>38.016666666666666</v>
      </c>
      <c r="H175" s="366">
        <v>40.516666666666666</v>
      </c>
      <c r="I175" s="366">
        <v>41.033333333333331</v>
      </c>
      <c r="J175" s="366">
        <v>41.766666666666666</v>
      </c>
      <c r="K175" s="365">
        <v>40.299999999999997</v>
      </c>
      <c r="L175" s="365">
        <v>39.049999999999997</v>
      </c>
      <c r="M175" s="365">
        <v>167.24976000000001</v>
      </c>
      <c r="N175" s="1"/>
      <c r="O175" s="1"/>
    </row>
    <row r="176" spans="1:15" ht="12.75" customHeight="1">
      <c r="A176" s="30">
        <v>166</v>
      </c>
      <c r="B176" s="414" t="s">
        <v>381</v>
      </c>
      <c r="C176" s="365">
        <v>467.3</v>
      </c>
      <c r="D176" s="366">
        <v>463.40000000000003</v>
      </c>
      <c r="E176" s="366">
        <v>455.00000000000006</v>
      </c>
      <c r="F176" s="366">
        <v>442.70000000000005</v>
      </c>
      <c r="G176" s="366">
        <v>434.30000000000007</v>
      </c>
      <c r="H176" s="366">
        <v>475.70000000000005</v>
      </c>
      <c r="I176" s="366">
        <v>484.1</v>
      </c>
      <c r="J176" s="366">
        <v>496.40000000000003</v>
      </c>
      <c r="K176" s="365">
        <v>471.8</v>
      </c>
      <c r="L176" s="365">
        <v>451.1</v>
      </c>
      <c r="M176" s="365">
        <v>11.310499999999999</v>
      </c>
      <c r="N176" s="1"/>
      <c r="O176" s="1"/>
    </row>
    <row r="177" spans="1:15" ht="12.75" customHeight="1">
      <c r="A177" s="30">
        <v>167</v>
      </c>
      <c r="B177" s="414" t="s">
        <v>373</v>
      </c>
      <c r="C177" s="365">
        <v>1094.0999999999999</v>
      </c>
      <c r="D177" s="366">
        <v>1104.1666666666667</v>
      </c>
      <c r="E177" s="366">
        <v>1064.9333333333334</v>
      </c>
      <c r="F177" s="366">
        <v>1035.7666666666667</v>
      </c>
      <c r="G177" s="366">
        <v>996.5333333333333</v>
      </c>
      <c r="H177" s="366">
        <v>1133.3333333333335</v>
      </c>
      <c r="I177" s="366">
        <v>1172.5666666666666</v>
      </c>
      <c r="J177" s="366">
        <v>1201.7333333333336</v>
      </c>
      <c r="K177" s="365">
        <v>1143.4000000000001</v>
      </c>
      <c r="L177" s="365">
        <v>1075</v>
      </c>
      <c r="M177" s="365">
        <v>0.31761</v>
      </c>
      <c r="N177" s="1"/>
      <c r="O177" s="1"/>
    </row>
    <row r="178" spans="1:15" ht="12.75" customHeight="1">
      <c r="A178" s="30">
        <v>168</v>
      </c>
      <c r="B178" s="414" t="s">
        <v>259</v>
      </c>
      <c r="C178" s="365">
        <v>519.29999999999995</v>
      </c>
      <c r="D178" s="366">
        <v>516.9666666666667</v>
      </c>
      <c r="E178" s="366">
        <v>508.43333333333339</v>
      </c>
      <c r="F178" s="366">
        <v>497.56666666666672</v>
      </c>
      <c r="G178" s="366">
        <v>489.03333333333342</v>
      </c>
      <c r="H178" s="366">
        <v>527.83333333333337</v>
      </c>
      <c r="I178" s="366">
        <v>536.36666666666667</v>
      </c>
      <c r="J178" s="366">
        <v>547.23333333333335</v>
      </c>
      <c r="K178" s="365">
        <v>525.5</v>
      </c>
      <c r="L178" s="365">
        <v>506.1</v>
      </c>
      <c r="M178" s="365">
        <v>1.20462</v>
      </c>
      <c r="N178" s="1"/>
      <c r="O178" s="1"/>
    </row>
    <row r="179" spans="1:15" ht="12.75" customHeight="1">
      <c r="A179" s="30">
        <v>169</v>
      </c>
      <c r="B179" s="414" t="s">
        <v>108</v>
      </c>
      <c r="C179" s="365">
        <v>879.4</v>
      </c>
      <c r="D179" s="366">
        <v>880.28333333333342</v>
      </c>
      <c r="E179" s="366">
        <v>869.56666666666683</v>
      </c>
      <c r="F179" s="366">
        <v>859.73333333333346</v>
      </c>
      <c r="G179" s="366">
        <v>849.01666666666688</v>
      </c>
      <c r="H179" s="366">
        <v>890.11666666666679</v>
      </c>
      <c r="I179" s="366">
        <v>900.83333333333326</v>
      </c>
      <c r="J179" s="366">
        <v>910.66666666666674</v>
      </c>
      <c r="K179" s="365">
        <v>891</v>
      </c>
      <c r="L179" s="365">
        <v>870.45</v>
      </c>
      <c r="M179" s="365">
        <v>8.0163200000000003</v>
      </c>
      <c r="N179" s="1"/>
      <c r="O179" s="1"/>
    </row>
    <row r="180" spans="1:15" ht="12.75" customHeight="1">
      <c r="A180" s="30">
        <v>170</v>
      </c>
      <c r="B180" s="414" t="s">
        <v>260</v>
      </c>
      <c r="C180" s="365">
        <v>622.1</v>
      </c>
      <c r="D180" s="366">
        <v>622.51666666666677</v>
      </c>
      <c r="E180" s="366">
        <v>613.68333333333351</v>
      </c>
      <c r="F180" s="366">
        <v>605.26666666666677</v>
      </c>
      <c r="G180" s="366">
        <v>596.43333333333351</v>
      </c>
      <c r="H180" s="366">
        <v>630.93333333333351</v>
      </c>
      <c r="I180" s="366">
        <v>639.76666666666677</v>
      </c>
      <c r="J180" s="366">
        <v>648.18333333333351</v>
      </c>
      <c r="K180" s="365">
        <v>631.35</v>
      </c>
      <c r="L180" s="365">
        <v>614.1</v>
      </c>
      <c r="M180" s="365">
        <v>1.27139</v>
      </c>
      <c r="N180" s="1"/>
      <c r="O180" s="1"/>
    </row>
    <row r="181" spans="1:15" ht="12.75" customHeight="1">
      <c r="A181" s="30">
        <v>171</v>
      </c>
      <c r="B181" s="414" t="s">
        <v>109</v>
      </c>
      <c r="C181" s="365">
        <v>1609.95</v>
      </c>
      <c r="D181" s="366">
        <v>1594.0166666666667</v>
      </c>
      <c r="E181" s="366">
        <v>1563.9333333333334</v>
      </c>
      <c r="F181" s="366">
        <v>1517.9166666666667</v>
      </c>
      <c r="G181" s="366">
        <v>1487.8333333333335</v>
      </c>
      <c r="H181" s="366">
        <v>1640.0333333333333</v>
      </c>
      <c r="I181" s="366">
        <v>1670.1166666666668</v>
      </c>
      <c r="J181" s="366">
        <v>1716.1333333333332</v>
      </c>
      <c r="K181" s="365">
        <v>1624.1</v>
      </c>
      <c r="L181" s="365">
        <v>1548</v>
      </c>
      <c r="M181" s="365">
        <v>15.053710000000001</v>
      </c>
      <c r="N181" s="1"/>
      <c r="O181" s="1"/>
    </row>
    <row r="182" spans="1:15" ht="12.75" customHeight="1">
      <c r="A182" s="30">
        <v>172</v>
      </c>
      <c r="B182" s="414" t="s">
        <v>382</v>
      </c>
      <c r="C182" s="365">
        <v>93.4</v>
      </c>
      <c r="D182" s="366">
        <v>93.783333333333346</v>
      </c>
      <c r="E182" s="366">
        <v>91.866666666666688</v>
      </c>
      <c r="F182" s="366">
        <v>90.333333333333343</v>
      </c>
      <c r="G182" s="366">
        <v>88.416666666666686</v>
      </c>
      <c r="H182" s="366">
        <v>95.316666666666691</v>
      </c>
      <c r="I182" s="366">
        <v>97.233333333333348</v>
      </c>
      <c r="J182" s="366">
        <v>98.766666666666694</v>
      </c>
      <c r="K182" s="365">
        <v>95.7</v>
      </c>
      <c r="L182" s="365">
        <v>92.25</v>
      </c>
      <c r="M182" s="365">
        <v>6.8345399999999996</v>
      </c>
      <c r="N182" s="1"/>
      <c r="O182" s="1"/>
    </row>
    <row r="183" spans="1:15" ht="12.75" customHeight="1">
      <c r="A183" s="30">
        <v>173</v>
      </c>
      <c r="B183" s="414" t="s">
        <v>110</v>
      </c>
      <c r="C183" s="365">
        <v>294</v>
      </c>
      <c r="D183" s="366">
        <v>294.66666666666669</v>
      </c>
      <c r="E183" s="366">
        <v>289.33333333333337</v>
      </c>
      <c r="F183" s="366">
        <v>284.66666666666669</v>
      </c>
      <c r="G183" s="366">
        <v>279.33333333333337</v>
      </c>
      <c r="H183" s="366">
        <v>299.33333333333337</v>
      </c>
      <c r="I183" s="366">
        <v>304.66666666666674</v>
      </c>
      <c r="J183" s="366">
        <v>309.33333333333337</v>
      </c>
      <c r="K183" s="365">
        <v>300</v>
      </c>
      <c r="L183" s="365">
        <v>290</v>
      </c>
      <c r="M183" s="365">
        <v>20.533339999999999</v>
      </c>
      <c r="N183" s="1"/>
      <c r="O183" s="1"/>
    </row>
    <row r="184" spans="1:15" ht="12.75" customHeight="1">
      <c r="A184" s="30">
        <v>174</v>
      </c>
      <c r="B184" s="414" t="s">
        <v>374</v>
      </c>
      <c r="C184" s="365">
        <v>487.65</v>
      </c>
      <c r="D184" s="366">
        <v>490.38333333333338</v>
      </c>
      <c r="E184" s="366">
        <v>479.76666666666677</v>
      </c>
      <c r="F184" s="366">
        <v>471.88333333333338</v>
      </c>
      <c r="G184" s="366">
        <v>461.26666666666677</v>
      </c>
      <c r="H184" s="366">
        <v>498.26666666666677</v>
      </c>
      <c r="I184" s="366">
        <v>508.88333333333344</v>
      </c>
      <c r="J184" s="366">
        <v>516.76666666666677</v>
      </c>
      <c r="K184" s="365">
        <v>501</v>
      </c>
      <c r="L184" s="365">
        <v>482.5</v>
      </c>
      <c r="M184" s="365">
        <v>7.0770600000000004</v>
      </c>
      <c r="N184" s="1"/>
      <c r="O184" s="1"/>
    </row>
    <row r="185" spans="1:15" ht="12.75" customHeight="1">
      <c r="A185" s="30">
        <v>175</v>
      </c>
      <c r="B185" s="414" t="s">
        <v>111</v>
      </c>
      <c r="C185" s="365">
        <v>1687.05</v>
      </c>
      <c r="D185" s="366">
        <v>1682.3833333333332</v>
      </c>
      <c r="E185" s="366">
        <v>1664.7666666666664</v>
      </c>
      <c r="F185" s="366">
        <v>1642.4833333333331</v>
      </c>
      <c r="G185" s="366">
        <v>1624.8666666666663</v>
      </c>
      <c r="H185" s="366">
        <v>1704.6666666666665</v>
      </c>
      <c r="I185" s="366">
        <v>1722.2833333333333</v>
      </c>
      <c r="J185" s="366">
        <v>1744.5666666666666</v>
      </c>
      <c r="K185" s="365">
        <v>1700</v>
      </c>
      <c r="L185" s="365">
        <v>1660.1</v>
      </c>
      <c r="M185" s="365">
        <v>8.14635</v>
      </c>
      <c r="N185" s="1"/>
      <c r="O185" s="1"/>
    </row>
    <row r="186" spans="1:15" ht="12.75" customHeight="1">
      <c r="A186" s="30">
        <v>176</v>
      </c>
      <c r="B186" s="414" t="s">
        <v>376</v>
      </c>
      <c r="C186" s="365">
        <v>204.8</v>
      </c>
      <c r="D186" s="366">
        <v>204.63333333333333</v>
      </c>
      <c r="E186" s="366">
        <v>195.26666666666665</v>
      </c>
      <c r="F186" s="366">
        <v>185.73333333333332</v>
      </c>
      <c r="G186" s="366">
        <v>176.36666666666665</v>
      </c>
      <c r="H186" s="366">
        <v>214.16666666666666</v>
      </c>
      <c r="I186" s="366">
        <v>223.53333333333333</v>
      </c>
      <c r="J186" s="366">
        <v>233.06666666666666</v>
      </c>
      <c r="K186" s="365">
        <v>214</v>
      </c>
      <c r="L186" s="365">
        <v>195.1</v>
      </c>
      <c r="M186" s="365">
        <v>51.767760000000003</v>
      </c>
      <c r="N186" s="1"/>
      <c r="O186" s="1"/>
    </row>
    <row r="187" spans="1:15" ht="12.75" customHeight="1">
      <c r="A187" s="30">
        <v>177</v>
      </c>
      <c r="B187" s="414" t="s">
        <v>377</v>
      </c>
      <c r="C187" s="365">
        <v>1853.65</v>
      </c>
      <c r="D187" s="366">
        <v>1882.25</v>
      </c>
      <c r="E187" s="366">
        <v>1816.45</v>
      </c>
      <c r="F187" s="366">
        <v>1779.25</v>
      </c>
      <c r="G187" s="366">
        <v>1713.45</v>
      </c>
      <c r="H187" s="366">
        <v>1919.45</v>
      </c>
      <c r="I187" s="366">
        <v>1985.2500000000002</v>
      </c>
      <c r="J187" s="366">
        <v>2022.45</v>
      </c>
      <c r="K187" s="365">
        <v>1948.05</v>
      </c>
      <c r="L187" s="365">
        <v>1845.05</v>
      </c>
      <c r="M187" s="365">
        <v>0.46914</v>
      </c>
      <c r="N187" s="1"/>
      <c r="O187" s="1"/>
    </row>
    <row r="188" spans="1:15" ht="12.75" customHeight="1">
      <c r="A188" s="30">
        <v>178</v>
      </c>
      <c r="B188" s="414" t="s">
        <v>383</v>
      </c>
      <c r="C188" s="365">
        <v>124.35</v>
      </c>
      <c r="D188" s="366">
        <v>124.46666666666665</v>
      </c>
      <c r="E188" s="366">
        <v>122.43333333333331</v>
      </c>
      <c r="F188" s="366">
        <v>120.51666666666665</v>
      </c>
      <c r="G188" s="366">
        <v>118.48333333333331</v>
      </c>
      <c r="H188" s="366">
        <v>126.38333333333331</v>
      </c>
      <c r="I188" s="366">
        <v>128.41666666666663</v>
      </c>
      <c r="J188" s="366">
        <v>130.33333333333331</v>
      </c>
      <c r="K188" s="365">
        <v>126.5</v>
      </c>
      <c r="L188" s="365">
        <v>122.55</v>
      </c>
      <c r="M188" s="365">
        <v>11.766109999999999</v>
      </c>
      <c r="N188" s="1"/>
      <c r="O188" s="1"/>
    </row>
    <row r="189" spans="1:15" ht="12.75" customHeight="1">
      <c r="A189" s="30">
        <v>179</v>
      </c>
      <c r="B189" s="414" t="s">
        <v>261</v>
      </c>
      <c r="C189" s="365">
        <v>294.75</v>
      </c>
      <c r="D189" s="366">
        <v>296.55</v>
      </c>
      <c r="E189" s="366">
        <v>291.10000000000002</v>
      </c>
      <c r="F189" s="366">
        <v>287.45</v>
      </c>
      <c r="G189" s="366">
        <v>282</v>
      </c>
      <c r="H189" s="366">
        <v>300.20000000000005</v>
      </c>
      <c r="I189" s="366">
        <v>305.64999999999998</v>
      </c>
      <c r="J189" s="366">
        <v>309.30000000000007</v>
      </c>
      <c r="K189" s="365">
        <v>302</v>
      </c>
      <c r="L189" s="365">
        <v>292.89999999999998</v>
      </c>
      <c r="M189" s="365">
        <v>5.1452900000000001</v>
      </c>
      <c r="N189" s="1"/>
      <c r="O189" s="1"/>
    </row>
    <row r="190" spans="1:15" ht="12.75" customHeight="1">
      <c r="A190" s="30">
        <v>180</v>
      </c>
      <c r="B190" s="414" t="s">
        <v>378</v>
      </c>
      <c r="C190" s="365">
        <v>705.2</v>
      </c>
      <c r="D190" s="366">
        <v>695.18333333333339</v>
      </c>
      <c r="E190" s="366">
        <v>676.51666666666677</v>
      </c>
      <c r="F190" s="366">
        <v>647.83333333333337</v>
      </c>
      <c r="G190" s="366">
        <v>629.16666666666674</v>
      </c>
      <c r="H190" s="366">
        <v>723.86666666666679</v>
      </c>
      <c r="I190" s="366">
        <v>742.5333333333333</v>
      </c>
      <c r="J190" s="366">
        <v>771.21666666666681</v>
      </c>
      <c r="K190" s="365">
        <v>713.85</v>
      </c>
      <c r="L190" s="365">
        <v>666.5</v>
      </c>
      <c r="M190" s="365">
        <v>3.5834100000000002</v>
      </c>
      <c r="N190" s="1"/>
      <c r="O190" s="1"/>
    </row>
    <row r="191" spans="1:15" ht="12.75" customHeight="1">
      <c r="A191" s="30">
        <v>181</v>
      </c>
      <c r="B191" s="414" t="s">
        <v>112</v>
      </c>
      <c r="C191" s="365">
        <v>689.55</v>
      </c>
      <c r="D191" s="366">
        <v>684.78333333333342</v>
      </c>
      <c r="E191" s="366">
        <v>670.96666666666681</v>
      </c>
      <c r="F191" s="366">
        <v>652.38333333333344</v>
      </c>
      <c r="G191" s="366">
        <v>638.56666666666683</v>
      </c>
      <c r="H191" s="366">
        <v>703.36666666666679</v>
      </c>
      <c r="I191" s="366">
        <v>717.18333333333339</v>
      </c>
      <c r="J191" s="366">
        <v>735.76666666666677</v>
      </c>
      <c r="K191" s="365">
        <v>698.6</v>
      </c>
      <c r="L191" s="365">
        <v>666.2</v>
      </c>
      <c r="M191" s="365">
        <v>16.31861</v>
      </c>
      <c r="N191" s="1"/>
      <c r="O191" s="1"/>
    </row>
    <row r="192" spans="1:15" ht="12.75" customHeight="1">
      <c r="A192" s="30">
        <v>182</v>
      </c>
      <c r="B192" s="414" t="s">
        <v>262</v>
      </c>
      <c r="C192" s="365">
        <v>1422.95</v>
      </c>
      <c r="D192" s="366">
        <v>1416.8833333333332</v>
      </c>
      <c r="E192" s="366">
        <v>1404.5166666666664</v>
      </c>
      <c r="F192" s="366">
        <v>1386.0833333333333</v>
      </c>
      <c r="G192" s="366">
        <v>1373.7166666666665</v>
      </c>
      <c r="H192" s="366">
        <v>1435.3166666666664</v>
      </c>
      <c r="I192" s="366">
        <v>1447.6833333333332</v>
      </c>
      <c r="J192" s="366">
        <v>1466.1166666666663</v>
      </c>
      <c r="K192" s="365">
        <v>1429.25</v>
      </c>
      <c r="L192" s="365">
        <v>1398.45</v>
      </c>
      <c r="M192" s="365">
        <v>7.7598799999999999</v>
      </c>
      <c r="N192" s="1"/>
      <c r="O192" s="1"/>
    </row>
    <row r="193" spans="1:15" ht="12.75" customHeight="1">
      <c r="A193" s="30">
        <v>183</v>
      </c>
      <c r="B193" s="414" t="s">
        <v>387</v>
      </c>
      <c r="C193" s="365">
        <v>1124.3499999999999</v>
      </c>
      <c r="D193" s="366">
        <v>1146.2333333333333</v>
      </c>
      <c r="E193" s="366">
        <v>1102.4666666666667</v>
      </c>
      <c r="F193" s="366">
        <v>1080.5833333333333</v>
      </c>
      <c r="G193" s="366">
        <v>1036.8166666666666</v>
      </c>
      <c r="H193" s="366">
        <v>1168.1166666666668</v>
      </c>
      <c r="I193" s="366">
        <v>1211.8833333333337</v>
      </c>
      <c r="J193" s="366">
        <v>1233.7666666666669</v>
      </c>
      <c r="K193" s="365">
        <v>1190</v>
      </c>
      <c r="L193" s="365">
        <v>1124.3499999999999</v>
      </c>
      <c r="M193" s="365">
        <v>2.2020599999999999</v>
      </c>
      <c r="N193" s="1"/>
      <c r="O193" s="1"/>
    </row>
    <row r="194" spans="1:15" ht="12.75" customHeight="1">
      <c r="A194" s="30">
        <v>184</v>
      </c>
      <c r="B194" s="414" t="s">
        <v>840</v>
      </c>
      <c r="C194" s="365">
        <v>22.1</v>
      </c>
      <c r="D194" s="366">
        <v>22.266666666666666</v>
      </c>
      <c r="E194" s="366">
        <v>20.833333333333332</v>
      </c>
      <c r="F194" s="366">
        <v>19.566666666666666</v>
      </c>
      <c r="G194" s="366">
        <v>18.133333333333333</v>
      </c>
      <c r="H194" s="366">
        <v>23.533333333333331</v>
      </c>
      <c r="I194" s="366">
        <v>24.966666666666669</v>
      </c>
      <c r="J194" s="366">
        <v>26.233333333333331</v>
      </c>
      <c r="K194" s="365">
        <v>23.7</v>
      </c>
      <c r="L194" s="365">
        <v>21</v>
      </c>
      <c r="M194" s="365">
        <v>181.06723</v>
      </c>
      <c r="N194" s="1"/>
      <c r="O194" s="1"/>
    </row>
    <row r="195" spans="1:15" ht="12.75" customHeight="1">
      <c r="A195" s="30">
        <v>185</v>
      </c>
      <c r="B195" s="414" t="s">
        <v>388</v>
      </c>
      <c r="C195" s="365">
        <v>1009.75</v>
      </c>
      <c r="D195" s="366">
        <v>1013.5833333333334</v>
      </c>
      <c r="E195" s="366">
        <v>987.16666666666674</v>
      </c>
      <c r="F195" s="366">
        <v>964.58333333333337</v>
      </c>
      <c r="G195" s="366">
        <v>938.16666666666674</v>
      </c>
      <c r="H195" s="366">
        <v>1036.1666666666667</v>
      </c>
      <c r="I195" s="366">
        <v>1062.5833333333335</v>
      </c>
      <c r="J195" s="366">
        <v>1085.1666666666667</v>
      </c>
      <c r="K195" s="365">
        <v>1040</v>
      </c>
      <c r="L195" s="365">
        <v>991</v>
      </c>
      <c r="M195" s="365">
        <v>0.45923000000000003</v>
      </c>
      <c r="N195" s="1"/>
      <c r="O195" s="1"/>
    </row>
    <row r="196" spans="1:15" ht="12.75" customHeight="1">
      <c r="A196" s="30">
        <v>186</v>
      </c>
      <c r="B196" s="414" t="s">
        <v>113</v>
      </c>
      <c r="C196" s="365">
        <v>1145.25</v>
      </c>
      <c r="D196" s="366">
        <v>1147.3666666666666</v>
      </c>
      <c r="E196" s="366">
        <v>1114.8833333333332</v>
      </c>
      <c r="F196" s="366">
        <v>1084.5166666666667</v>
      </c>
      <c r="G196" s="366">
        <v>1052.0333333333333</v>
      </c>
      <c r="H196" s="366">
        <v>1177.7333333333331</v>
      </c>
      <c r="I196" s="366">
        <v>1210.2166666666662</v>
      </c>
      <c r="J196" s="366">
        <v>1240.583333333333</v>
      </c>
      <c r="K196" s="365">
        <v>1179.8499999999999</v>
      </c>
      <c r="L196" s="365">
        <v>1117</v>
      </c>
      <c r="M196" s="365">
        <v>22.660129999999999</v>
      </c>
      <c r="N196" s="1"/>
      <c r="O196" s="1"/>
    </row>
    <row r="197" spans="1:15" ht="12.75" customHeight="1">
      <c r="A197" s="30">
        <v>187</v>
      </c>
      <c r="B197" s="414" t="s">
        <v>114</v>
      </c>
      <c r="C197" s="365">
        <v>1077.75</v>
      </c>
      <c r="D197" s="366">
        <v>1087.9666666666665</v>
      </c>
      <c r="E197" s="366">
        <v>1059.9833333333329</v>
      </c>
      <c r="F197" s="366">
        <v>1042.2166666666665</v>
      </c>
      <c r="G197" s="366">
        <v>1014.2333333333329</v>
      </c>
      <c r="H197" s="366">
        <v>1105.7333333333329</v>
      </c>
      <c r="I197" s="366">
        <v>1133.7166666666665</v>
      </c>
      <c r="J197" s="366">
        <v>1151.4833333333329</v>
      </c>
      <c r="K197" s="365">
        <v>1115.95</v>
      </c>
      <c r="L197" s="365">
        <v>1070.2</v>
      </c>
      <c r="M197" s="365">
        <v>83.047349999999994</v>
      </c>
      <c r="N197" s="1"/>
      <c r="O197" s="1"/>
    </row>
    <row r="198" spans="1:15" ht="12.75" customHeight="1">
      <c r="A198" s="30">
        <v>188</v>
      </c>
      <c r="B198" s="414" t="s">
        <v>115</v>
      </c>
      <c r="C198" s="365">
        <v>2503.35</v>
      </c>
      <c r="D198" s="366">
        <v>2488.65</v>
      </c>
      <c r="E198" s="366">
        <v>2463.3000000000002</v>
      </c>
      <c r="F198" s="366">
        <v>2423.25</v>
      </c>
      <c r="G198" s="366">
        <v>2397.9</v>
      </c>
      <c r="H198" s="366">
        <v>2528.7000000000003</v>
      </c>
      <c r="I198" s="366">
        <v>2554.0499999999997</v>
      </c>
      <c r="J198" s="366">
        <v>2594.1000000000004</v>
      </c>
      <c r="K198" s="365">
        <v>2514</v>
      </c>
      <c r="L198" s="365">
        <v>2448.6</v>
      </c>
      <c r="M198" s="365">
        <v>66.000590000000003</v>
      </c>
      <c r="N198" s="1"/>
      <c r="O198" s="1"/>
    </row>
    <row r="199" spans="1:15" ht="12.75" customHeight="1">
      <c r="A199" s="30">
        <v>189</v>
      </c>
      <c r="B199" s="414" t="s">
        <v>116</v>
      </c>
      <c r="C199" s="365">
        <v>2140.75</v>
      </c>
      <c r="D199" s="366">
        <v>2164.4833333333331</v>
      </c>
      <c r="E199" s="366">
        <v>2094.2666666666664</v>
      </c>
      <c r="F199" s="366">
        <v>2047.7833333333333</v>
      </c>
      <c r="G199" s="366">
        <v>1977.5666666666666</v>
      </c>
      <c r="H199" s="366">
        <v>2210.9666666666662</v>
      </c>
      <c r="I199" s="366">
        <v>2281.1833333333325</v>
      </c>
      <c r="J199" s="366">
        <v>2327.6666666666661</v>
      </c>
      <c r="K199" s="365">
        <v>2234.6999999999998</v>
      </c>
      <c r="L199" s="365">
        <v>2118</v>
      </c>
      <c r="M199" s="365">
        <v>9.8378599999999992</v>
      </c>
      <c r="N199" s="1"/>
      <c r="O199" s="1"/>
    </row>
    <row r="200" spans="1:15" ht="12.75" customHeight="1">
      <c r="A200" s="30">
        <v>190</v>
      </c>
      <c r="B200" s="414" t="s">
        <v>117</v>
      </c>
      <c r="C200" s="365">
        <v>1474.95</v>
      </c>
      <c r="D200" s="366">
        <v>1464.9833333333333</v>
      </c>
      <c r="E200" s="366">
        <v>1444.9666666666667</v>
      </c>
      <c r="F200" s="366">
        <v>1414.9833333333333</v>
      </c>
      <c r="G200" s="366">
        <v>1394.9666666666667</v>
      </c>
      <c r="H200" s="366">
        <v>1494.9666666666667</v>
      </c>
      <c r="I200" s="366">
        <v>1514.9833333333336</v>
      </c>
      <c r="J200" s="366">
        <v>1544.9666666666667</v>
      </c>
      <c r="K200" s="365">
        <v>1485</v>
      </c>
      <c r="L200" s="365">
        <v>1435</v>
      </c>
      <c r="M200" s="365">
        <v>143.08919</v>
      </c>
      <c r="N200" s="1"/>
      <c r="O200" s="1"/>
    </row>
    <row r="201" spans="1:15" ht="12.75" customHeight="1">
      <c r="A201" s="30">
        <v>191</v>
      </c>
      <c r="B201" s="414" t="s">
        <v>118</v>
      </c>
      <c r="C201" s="365">
        <v>621.5</v>
      </c>
      <c r="D201" s="366">
        <v>621.51666666666677</v>
      </c>
      <c r="E201" s="366">
        <v>617.13333333333355</v>
      </c>
      <c r="F201" s="366">
        <v>612.76666666666677</v>
      </c>
      <c r="G201" s="366">
        <v>608.38333333333355</v>
      </c>
      <c r="H201" s="366">
        <v>625.88333333333355</v>
      </c>
      <c r="I201" s="366">
        <v>630.26666666666677</v>
      </c>
      <c r="J201" s="366">
        <v>634.63333333333355</v>
      </c>
      <c r="K201" s="365">
        <v>625.9</v>
      </c>
      <c r="L201" s="365">
        <v>617.15</v>
      </c>
      <c r="M201" s="365">
        <v>19.149850000000001</v>
      </c>
      <c r="N201" s="1"/>
      <c r="O201" s="1"/>
    </row>
    <row r="202" spans="1:15" ht="12.75" customHeight="1">
      <c r="A202" s="30">
        <v>192</v>
      </c>
      <c r="B202" s="414" t="s">
        <v>385</v>
      </c>
      <c r="C202" s="365">
        <v>1559.35</v>
      </c>
      <c r="D202" s="366">
        <v>1570.0333333333335</v>
      </c>
      <c r="E202" s="366">
        <v>1534.3166666666671</v>
      </c>
      <c r="F202" s="366">
        <v>1509.2833333333335</v>
      </c>
      <c r="G202" s="366">
        <v>1473.5666666666671</v>
      </c>
      <c r="H202" s="366">
        <v>1595.0666666666671</v>
      </c>
      <c r="I202" s="366">
        <v>1630.7833333333338</v>
      </c>
      <c r="J202" s="366">
        <v>1655.8166666666671</v>
      </c>
      <c r="K202" s="365">
        <v>1605.75</v>
      </c>
      <c r="L202" s="365">
        <v>1545</v>
      </c>
      <c r="M202" s="365">
        <v>2.1981299999999999</v>
      </c>
      <c r="N202" s="1"/>
      <c r="O202" s="1"/>
    </row>
    <row r="203" spans="1:15" ht="12.75" customHeight="1">
      <c r="A203" s="30">
        <v>193</v>
      </c>
      <c r="B203" s="414" t="s">
        <v>389</v>
      </c>
      <c r="C203" s="365">
        <v>221.45</v>
      </c>
      <c r="D203" s="366">
        <v>221.23333333333335</v>
      </c>
      <c r="E203" s="366">
        <v>218.31666666666669</v>
      </c>
      <c r="F203" s="366">
        <v>215.18333333333334</v>
      </c>
      <c r="G203" s="366">
        <v>212.26666666666668</v>
      </c>
      <c r="H203" s="366">
        <v>224.3666666666667</v>
      </c>
      <c r="I203" s="366">
        <v>227.28333333333333</v>
      </c>
      <c r="J203" s="366">
        <v>230.41666666666671</v>
      </c>
      <c r="K203" s="365">
        <v>224.15</v>
      </c>
      <c r="L203" s="365">
        <v>218.1</v>
      </c>
      <c r="M203" s="365">
        <v>0.60302</v>
      </c>
      <c r="N203" s="1"/>
      <c r="O203" s="1"/>
    </row>
    <row r="204" spans="1:15" ht="12.75" customHeight="1">
      <c r="A204" s="30">
        <v>194</v>
      </c>
      <c r="B204" s="414" t="s">
        <v>390</v>
      </c>
      <c r="C204" s="365">
        <v>134.65</v>
      </c>
      <c r="D204" s="366">
        <v>134.96666666666667</v>
      </c>
      <c r="E204" s="366">
        <v>131.68333333333334</v>
      </c>
      <c r="F204" s="366">
        <v>128.71666666666667</v>
      </c>
      <c r="G204" s="366">
        <v>125.43333333333334</v>
      </c>
      <c r="H204" s="366">
        <v>137.93333333333334</v>
      </c>
      <c r="I204" s="366">
        <v>141.2166666666667</v>
      </c>
      <c r="J204" s="366">
        <v>144.18333333333334</v>
      </c>
      <c r="K204" s="365">
        <v>138.25</v>
      </c>
      <c r="L204" s="365">
        <v>132</v>
      </c>
      <c r="M204" s="365">
        <v>13.746219999999999</v>
      </c>
      <c r="N204" s="1"/>
      <c r="O204" s="1"/>
    </row>
    <row r="205" spans="1:15" ht="12.75" customHeight="1">
      <c r="A205" s="30">
        <v>195</v>
      </c>
      <c r="B205" s="414" t="s">
        <v>119</v>
      </c>
      <c r="C205" s="365">
        <v>2715</v>
      </c>
      <c r="D205" s="366">
        <v>2724.6666666666665</v>
      </c>
      <c r="E205" s="366">
        <v>2679.333333333333</v>
      </c>
      <c r="F205" s="366">
        <v>2643.6666666666665</v>
      </c>
      <c r="G205" s="366">
        <v>2598.333333333333</v>
      </c>
      <c r="H205" s="366">
        <v>2760.333333333333</v>
      </c>
      <c r="I205" s="366">
        <v>2805.6666666666661</v>
      </c>
      <c r="J205" s="366">
        <v>2841.333333333333</v>
      </c>
      <c r="K205" s="365">
        <v>2770</v>
      </c>
      <c r="L205" s="365">
        <v>2689</v>
      </c>
      <c r="M205" s="365">
        <v>5.5982399999999997</v>
      </c>
      <c r="N205" s="1"/>
      <c r="O205" s="1"/>
    </row>
    <row r="206" spans="1:15" ht="12.75" customHeight="1">
      <c r="A206" s="30">
        <v>196</v>
      </c>
      <c r="B206" s="414" t="s">
        <v>386</v>
      </c>
      <c r="C206" s="365">
        <v>81.95</v>
      </c>
      <c r="D206" s="366">
        <v>82.100000000000009</v>
      </c>
      <c r="E206" s="366">
        <v>79.800000000000011</v>
      </c>
      <c r="F206" s="366">
        <v>77.650000000000006</v>
      </c>
      <c r="G206" s="366">
        <v>75.350000000000009</v>
      </c>
      <c r="H206" s="366">
        <v>84.250000000000014</v>
      </c>
      <c r="I206" s="366">
        <v>86.55</v>
      </c>
      <c r="J206" s="366">
        <v>88.700000000000017</v>
      </c>
      <c r="K206" s="365">
        <v>84.4</v>
      </c>
      <c r="L206" s="365">
        <v>79.95</v>
      </c>
      <c r="M206" s="365">
        <v>165.32148000000001</v>
      </c>
      <c r="N206" s="1"/>
      <c r="O206" s="1"/>
    </row>
    <row r="207" spans="1:15" ht="12.75" customHeight="1">
      <c r="A207" s="30">
        <v>197</v>
      </c>
      <c r="B207" s="414" t="s">
        <v>841</v>
      </c>
      <c r="C207" s="365">
        <v>2483.9499999999998</v>
      </c>
      <c r="D207" s="366">
        <v>2489.2999999999997</v>
      </c>
      <c r="E207" s="366">
        <v>2464.5999999999995</v>
      </c>
      <c r="F207" s="366">
        <v>2445.2499999999995</v>
      </c>
      <c r="G207" s="366">
        <v>2420.5499999999993</v>
      </c>
      <c r="H207" s="366">
        <v>2508.6499999999996</v>
      </c>
      <c r="I207" s="366">
        <v>2533.3499999999995</v>
      </c>
      <c r="J207" s="366">
        <v>2552.6999999999998</v>
      </c>
      <c r="K207" s="365">
        <v>2514</v>
      </c>
      <c r="L207" s="365">
        <v>2469.9499999999998</v>
      </c>
      <c r="M207" s="365">
        <v>0.41833999999999999</v>
      </c>
      <c r="N207" s="1"/>
      <c r="O207" s="1"/>
    </row>
    <row r="208" spans="1:15" ht="12.75" customHeight="1">
      <c r="A208" s="30">
        <v>198</v>
      </c>
      <c r="B208" s="414" t="s">
        <v>828</v>
      </c>
      <c r="C208" s="365">
        <v>377.85</v>
      </c>
      <c r="D208" s="366">
        <v>381.23333333333335</v>
      </c>
      <c r="E208" s="366">
        <v>372.61666666666667</v>
      </c>
      <c r="F208" s="366">
        <v>367.38333333333333</v>
      </c>
      <c r="G208" s="366">
        <v>358.76666666666665</v>
      </c>
      <c r="H208" s="366">
        <v>386.4666666666667</v>
      </c>
      <c r="I208" s="366">
        <v>395.08333333333337</v>
      </c>
      <c r="J208" s="366">
        <v>400.31666666666672</v>
      </c>
      <c r="K208" s="365">
        <v>389.85</v>
      </c>
      <c r="L208" s="365">
        <v>376</v>
      </c>
      <c r="M208" s="365">
        <v>2.65882</v>
      </c>
      <c r="N208" s="1"/>
      <c r="O208" s="1"/>
    </row>
    <row r="209" spans="1:15" ht="12.75" customHeight="1">
      <c r="A209" s="30">
        <v>199</v>
      </c>
      <c r="B209" s="414" t="s">
        <v>121</v>
      </c>
      <c r="C209" s="365">
        <v>489.15</v>
      </c>
      <c r="D209" s="366">
        <v>486.81666666666666</v>
      </c>
      <c r="E209" s="366">
        <v>480.7833333333333</v>
      </c>
      <c r="F209" s="366">
        <v>472.41666666666663</v>
      </c>
      <c r="G209" s="366">
        <v>466.38333333333327</v>
      </c>
      <c r="H209" s="366">
        <v>495.18333333333334</v>
      </c>
      <c r="I209" s="366">
        <v>501.21666666666675</v>
      </c>
      <c r="J209" s="366">
        <v>509.58333333333337</v>
      </c>
      <c r="K209" s="365">
        <v>492.85</v>
      </c>
      <c r="L209" s="365">
        <v>478.45</v>
      </c>
      <c r="M209" s="365">
        <v>67.465000000000003</v>
      </c>
      <c r="N209" s="1"/>
      <c r="O209" s="1"/>
    </row>
    <row r="210" spans="1:15" ht="12.75" customHeight="1">
      <c r="A210" s="30">
        <v>200</v>
      </c>
      <c r="B210" s="414" t="s">
        <v>391</v>
      </c>
      <c r="C210" s="365">
        <v>122</v>
      </c>
      <c r="D210" s="366">
        <v>121.76666666666667</v>
      </c>
      <c r="E210" s="366">
        <v>120.23333333333333</v>
      </c>
      <c r="F210" s="366">
        <v>118.46666666666667</v>
      </c>
      <c r="G210" s="366">
        <v>116.93333333333334</v>
      </c>
      <c r="H210" s="366">
        <v>123.53333333333333</v>
      </c>
      <c r="I210" s="366">
        <v>125.06666666666666</v>
      </c>
      <c r="J210" s="366">
        <v>126.83333333333333</v>
      </c>
      <c r="K210" s="365">
        <v>123.3</v>
      </c>
      <c r="L210" s="365">
        <v>120</v>
      </c>
      <c r="M210" s="365">
        <v>35.371929999999999</v>
      </c>
      <c r="N210" s="1"/>
      <c r="O210" s="1"/>
    </row>
    <row r="211" spans="1:15" ht="12.75" customHeight="1">
      <c r="A211" s="30">
        <v>201</v>
      </c>
      <c r="B211" s="414" t="s">
        <v>122</v>
      </c>
      <c r="C211" s="365">
        <v>308.3</v>
      </c>
      <c r="D211" s="366">
        <v>308.88333333333338</v>
      </c>
      <c r="E211" s="366">
        <v>304.96666666666675</v>
      </c>
      <c r="F211" s="366">
        <v>301.63333333333338</v>
      </c>
      <c r="G211" s="366">
        <v>297.71666666666675</v>
      </c>
      <c r="H211" s="366">
        <v>312.21666666666675</v>
      </c>
      <c r="I211" s="366">
        <v>316.13333333333338</v>
      </c>
      <c r="J211" s="366">
        <v>319.46666666666675</v>
      </c>
      <c r="K211" s="365">
        <v>312.8</v>
      </c>
      <c r="L211" s="365">
        <v>305.55</v>
      </c>
      <c r="M211" s="365">
        <v>36.200650000000003</v>
      </c>
      <c r="N211" s="1"/>
      <c r="O211" s="1"/>
    </row>
    <row r="212" spans="1:15" ht="12.75" customHeight="1">
      <c r="A212" s="30">
        <v>202</v>
      </c>
      <c r="B212" s="414" t="s">
        <v>123</v>
      </c>
      <c r="C212" s="365">
        <v>2295.35</v>
      </c>
      <c r="D212" s="366">
        <v>2298.65</v>
      </c>
      <c r="E212" s="366">
        <v>2271.7000000000003</v>
      </c>
      <c r="F212" s="366">
        <v>2248.0500000000002</v>
      </c>
      <c r="G212" s="366">
        <v>2221.1000000000004</v>
      </c>
      <c r="H212" s="366">
        <v>2322.3000000000002</v>
      </c>
      <c r="I212" s="366">
        <v>2349.25</v>
      </c>
      <c r="J212" s="366">
        <v>2372.9</v>
      </c>
      <c r="K212" s="365">
        <v>2325.6</v>
      </c>
      <c r="L212" s="365">
        <v>2275</v>
      </c>
      <c r="M212" s="365">
        <v>26.204740000000001</v>
      </c>
      <c r="N212" s="1"/>
      <c r="O212" s="1"/>
    </row>
    <row r="213" spans="1:15" ht="12.75" customHeight="1">
      <c r="A213" s="30">
        <v>203</v>
      </c>
      <c r="B213" s="414" t="s">
        <v>263</v>
      </c>
      <c r="C213" s="365">
        <v>312.95</v>
      </c>
      <c r="D213" s="366">
        <v>313.15000000000003</v>
      </c>
      <c r="E213" s="366">
        <v>309.30000000000007</v>
      </c>
      <c r="F213" s="366">
        <v>305.65000000000003</v>
      </c>
      <c r="G213" s="366">
        <v>301.80000000000007</v>
      </c>
      <c r="H213" s="366">
        <v>316.80000000000007</v>
      </c>
      <c r="I213" s="366">
        <v>320.65000000000009</v>
      </c>
      <c r="J213" s="366">
        <v>324.30000000000007</v>
      </c>
      <c r="K213" s="365">
        <v>317</v>
      </c>
      <c r="L213" s="365">
        <v>309.5</v>
      </c>
      <c r="M213" s="365">
        <v>5.9936499999999997</v>
      </c>
      <c r="N213" s="1"/>
      <c r="O213" s="1"/>
    </row>
    <row r="214" spans="1:15" ht="12.75" customHeight="1">
      <c r="A214" s="30">
        <v>204</v>
      </c>
      <c r="B214" s="414" t="s">
        <v>842</v>
      </c>
      <c r="C214" s="365">
        <v>788.5</v>
      </c>
      <c r="D214" s="366">
        <v>779.83333333333337</v>
      </c>
      <c r="E214" s="366">
        <v>749.66666666666674</v>
      </c>
      <c r="F214" s="366">
        <v>710.83333333333337</v>
      </c>
      <c r="G214" s="366">
        <v>680.66666666666674</v>
      </c>
      <c r="H214" s="366">
        <v>818.66666666666674</v>
      </c>
      <c r="I214" s="366">
        <v>848.83333333333348</v>
      </c>
      <c r="J214" s="366">
        <v>887.66666666666674</v>
      </c>
      <c r="K214" s="365">
        <v>810</v>
      </c>
      <c r="L214" s="365">
        <v>741</v>
      </c>
      <c r="M214" s="365">
        <v>0.50543000000000005</v>
      </c>
      <c r="N214" s="1"/>
      <c r="O214" s="1"/>
    </row>
    <row r="215" spans="1:15" ht="12.75" customHeight="1">
      <c r="A215" s="30">
        <v>205</v>
      </c>
      <c r="B215" s="414" t="s">
        <v>392</v>
      </c>
      <c r="C215" s="365">
        <v>42281.75</v>
      </c>
      <c r="D215" s="366">
        <v>41964.333333333336</v>
      </c>
      <c r="E215" s="366">
        <v>40928.666666666672</v>
      </c>
      <c r="F215" s="366">
        <v>39575.583333333336</v>
      </c>
      <c r="G215" s="366">
        <v>38539.916666666672</v>
      </c>
      <c r="H215" s="366">
        <v>43317.416666666672</v>
      </c>
      <c r="I215" s="366">
        <v>44353.083333333343</v>
      </c>
      <c r="J215" s="366">
        <v>45706.166666666672</v>
      </c>
      <c r="K215" s="365">
        <v>43000</v>
      </c>
      <c r="L215" s="365">
        <v>40611.25</v>
      </c>
      <c r="M215" s="365">
        <v>0.12228</v>
      </c>
      <c r="N215" s="1"/>
      <c r="O215" s="1"/>
    </row>
    <row r="216" spans="1:15" ht="12.75" customHeight="1">
      <c r="A216" s="30">
        <v>206</v>
      </c>
      <c r="B216" s="414" t="s">
        <v>393</v>
      </c>
      <c r="C216" s="365">
        <v>40.35</v>
      </c>
      <c r="D216" s="366">
        <v>40.200000000000003</v>
      </c>
      <c r="E216" s="366">
        <v>39.700000000000003</v>
      </c>
      <c r="F216" s="366">
        <v>39.049999999999997</v>
      </c>
      <c r="G216" s="366">
        <v>38.549999999999997</v>
      </c>
      <c r="H216" s="366">
        <v>40.850000000000009</v>
      </c>
      <c r="I216" s="366">
        <v>41.350000000000009</v>
      </c>
      <c r="J216" s="366">
        <v>42.000000000000014</v>
      </c>
      <c r="K216" s="365">
        <v>40.700000000000003</v>
      </c>
      <c r="L216" s="365">
        <v>39.549999999999997</v>
      </c>
      <c r="M216" s="365">
        <v>10.739699999999999</v>
      </c>
      <c r="N216" s="1"/>
      <c r="O216" s="1"/>
    </row>
    <row r="217" spans="1:15" ht="12.75" customHeight="1">
      <c r="A217" s="30">
        <v>207</v>
      </c>
      <c r="B217" s="414" t="s">
        <v>405</v>
      </c>
      <c r="C217" s="365">
        <v>141.9</v>
      </c>
      <c r="D217" s="366">
        <v>141.94999999999999</v>
      </c>
      <c r="E217" s="366">
        <v>137.39999999999998</v>
      </c>
      <c r="F217" s="366">
        <v>132.89999999999998</v>
      </c>
      <c r="G217" s="366">
        <v>128.34999999999997</v>
      </c>
      <c r="H217" s="366">
        <v>146.44999999999999</v>
      </c>
      <c r="I217" s="366">
        <v>151</v>
      </c>
      <c r="J217" s="366">
        <v>155.5</v>
      </c>
      <c r="K217" s="365">
        <v>146.5</v>
      </c>
      <c r="L217" s="365">
        <v>137.44999999999999</v>
      </c>
      <c r="M217" s="365">
        <v>170.17499000000001</v>
      </c>
      <c r="N217" s="1"/>
      <c r="O217" s="1"/>
    </row>
    <row r="218" spans="1:15" ht="12.75" customHeight="1">
      <c r="A218" s="30">
        <v>208</v>
      </c>
      <c r="B218" s="414" t="s">
        <v>124</v>
      </c>
      <c r="C218" s="365">
        <v>208.45</v>
      </c>
      <c r="D218" s="366">
        <v>208.25</v>
      </c>
      <c r="E218" s="366">
        <v>204</v>
      </c>
      <c r="F218" s="366">
        <v>199.55</v>
      </c>
      <c r="G218" s="366">
        <v>195.3</v>
      </c>
      <c r="H218" s="366">
        <v>212.7</v>
      </c>
      <c r="I218" s="366">
        <v>216.95</v>
      </c>
      <c r="J218" s="366">
        <v>221.39999999999998</v>
      </c>
      <c r="K218" s="365">
        <v>212.5</v>
      </c>
      <c r="L218" s="365">
        <v>203.8</v>
      </c>
      <c r="M218" s="365">
        <v>99.151769999999999</v>
      </c>
      <c r="N218" s="1"/>
      <c r="O218" s="1"/>
    </row>
    <row r="219" spans="1:15" ht="12.75" customHeight="1">
      <c r="A219" s="30">
        <v>209</v>
      </c>
      <c r="B219" s="414" t="s">
        <v>125</v>
      </c>
      <c r="C219" s="365">
        <v>794.65</v>
      </c>
      <c r="D219" s="366">
        <v>792.4</v>
      </c>
      <c r="E219" s="366">
        <v>783.3</v>
      </c>
      <c r="F219" s="366">
        <v>771.94999999999993</v>
      </c>
      <c r="G219" s="366">
        <v>762.84999999999991</v>
      </c>
      <c r="H219" s="366">
        <v>803.75</v>
      </c>
      <c r="I219" s="366">
        <v>812.85000000000014</v>
      </c>
      <c r="J219" s="366">
        <v>824.2</v>
      </c>
      <c r="K219" s="365">
        <v>801.5</v>
      </c>
      <c r="L219" s="365">
        <v>781.05</v>
      </c>
      <c r="M219" s="365">
        <v>239.84679</v>
      </c>
      <c r="N219" s="1"/>
      <c r="O219" s="1"/>
    </row>
    <row r="220" spans="1:15" ht="12.75" customHeight="1">
      <c r="A220" s="30">
        <v>210</v>
      </c>
      <c r="B220" s="414" t="s">
        <v>126</v>
      </c>
      <c r="C220" s="365">
        <v>1373.2</v>
      </c>
      <c r="D220" s="366">
        <v>1360.3999999999999</v>
      </c>
      <c r="E220" s="366">
        <v>1330.8499999999997</v>
      </c>
      <c r="F220" s="366">
        <v>1288.4999999999998</v>
      </c>
      <c r="G220" s="366">
        <v>1258.9499999999996</v>
      </c>
      <c r="H220" s="366">
        <v>1402.7499999999998</v>
      </c>
      <c r="I220" s="366">
        <v>1432.3</v>
      </c>
      <c r="J220" s="366">
        <v>1474.6499999999999</v>
      </c>
      <c r="K220" s="365">
        <v>1389.95</v>
      </c>
      <c r="L220" s="365">
        <v>1318.05</v>
      </c>
      <c r="M220" s="365">
        <v>8.0995799999999996</v>
      </c>
      <c r="N220" s="1"/>
      <c r="O220" s="1"/>
    </row>
    <row r="221" spans="1:15" ht="12.75" customHeight="1">
      <c r="A221" s="30">
        <v>211</v>
      </c>
      <c r="B221" s="414" t="s">
        <v>127</v>
      </c>
      <c r="C221" s="365">
        <v>543.35</v>
      </c>
      <c r="D221" s="366">
        <v>545.44999999999993</v>
      </c>
      <c r="E221" s="366">
        <v>534.89999999999986</v>
      </c>
      <c r="F221" s="366">
        <v>526.44999999999993</v>
      </c>
      <c r="G221" s="366">
        <v>515.89999999999986</v>
      </c>
      <c r="H221" s="366">
        <v>553.89999999999986</v>
      </c>
      <c r="I221" s="366">
        <v>564.44999999999982</v>
      </c>
      <c r="J221" s="366">
        <v>572.89999999999986</v>
      </c>
      <c r="K221" s="365">
        <v>556</v>
      </c>
      <c r="L221" s="365">
        <v>537</v>
      </c>
      <c r="M221" s="365">
        <v>13.603160000000001</v>
      </c>
      <c r="N221" s="1"/>
      <c r="O221" s="1"/>
    </row>
    <row r="222" spans="1:15" ht="12.75" customHeight="1">
      <c r="A222" s="30">
        <v>212</v>
      </c>
      <c r="B222" s="414" t="s">
        <v>409</v>
      </c>
      <c r="C222" s="365">
        <v>233.75</v>
      </c>
      <c r="D222" s="366">
        <v>235.23333333333335</v>
      </c>
      <c r="E222" s="366">
        <v>227.76666666666671</v>
      </c>
      <c r="F222" s="366">
        <v>221.78333333333336</v>
      </c>
      <c r="G222" s="366">
        <v>214.31666666666672</v>
      </c>
      <c r="H222" s="366">
        <v>241.2166666666667</v>
      </c>
      <c r="I222" s="366">
        <v>248.68333333333334</v>
      </c>
      <c r="J222" s="366">
        <v>254.66666666666669</v>
      </c>
      <c r="K222" s="365">
        <v>242.7</v>
      </c>
      <c r="L222" s="365">
        <v>229.25</v>
      </c>
      <c r="M222" s="365">
        <v>4.4717799999999999</v>
      </c>
      <c r="N222" s="1"/>
      <c r="O222" s="1"/>
    </row>
    <row r="223" spans="1:15" ht="12.75" customHeight="1">
      <c r="A223" s="30">
        <v>213</v>
      </c>
      <c r="B223" s="414" t="s">
        <v>395</v>
      </c>
      <c r="C223" s="365">
        <v>49.95</v>
      </c>
      <c r="D223" s="366">
        <v>49.4</v>
      </c>
      <c r="E223" s="366">
        <v>47.849999999999994</v>
      </c>
      <c r="F223" s="366">
        <v>45.749999999999993</v>
      </c>
      <c r="G223" s="366">
        <v>44.199999999999989</v>
      </c>
      <c r="H223" s="366">
        <v>51.5</v>
      </c>
      <c r="I223" s="366">
        <v>53.05</v>
      </c>
      <c r="J223" s="366">
        <v>55.150000000000006</v>
      </c>
      <c r="K223" s="365">
        <v>50.95</v>
      </c>
      <c r="L223" s="365">
        <v>47.3</v>
      </c>
      <c r="M223" s="365">
        <v>133.06931</v>
      </c>
      <c r="N223" s="1"/>
      <c r="O223" s="1"/>
    </row>
    <row r="224" spans="1:15" ht="12.75" customHeight="1">
      <c r="A224" s="30">
        <v>214</v>
      </c>
      <c r="B224" s="414" t="s">
        <v>128</v>
      </c>
      <c r="C224" s="365">
        <v>10.65</v>
      </c>
      <c r="D224" s="366">
        <v>10.816666666666668</v>
      </c>
      <c r="E224" s="366">
        <v>10.433333333333337</v>
      </c>
      <c r="F224" s="366">
        <v>10.216666666666669</v>
      </c>
      <c r="G224" s="366">
        <v>9.8333333333333375</v>
      </c>
      <c r="H224" s="366">
        <v>11.033333333333337</v>
      </c>
      <c r="I224" s="366">
        <v>11.416666666666666</v>
      </c>
      <c r="J224" s="366">
        <v>11.633333333333336</v>
      </c>
      <c r="K224" s="365">
        <v>11.2</v>
      </c>
      <c r="L224" s="365">
        <v>10.6</v>
      </c>
      <c r="M224" s="365">
        <v>3300.1766899999998</v>
      </c>
      <c r="N224" s="1"/>
      <c r="O224" s="1"/>
    </row>
    <row r="225" spans="1:15" ht="12.75" customHeight="1">
      <c r="A225" s="30">
        <v>215</v>
      </c>
      <c r="B225" s="414" t="s">
        <v>396</v>
      </c>
      <c r="C225" s="365">
        <v>62.6</v>
      </c>
      <c r="D225" s="366">
        <v>62.166666666666664</v>
      </c>
      <c r="E225" s="366">
        <v>61.18333333333333</v>
      </c>
      <c r="F225" s="366">
        <v>59.766666666666666</v>
      </c>
      <c r="G225" s="366">
        <v>58.783333333333331</v>
      </c>
      <c r="H225" s="366">
        <v>63.583333333333329</v>
      </c>
      <c r="I225" s="366">
        <v>64.566666666666663</v>
      </c>
      <c r="J225" s="366">
        <v>65.98333333333332</v>
      </c>
      <c r="K225" s="365">
        <v>63.15</v>
      </c>
      <c r="L225" s="365">
        <v>60.75</v>
      </c>
      <c r="M225" s="365">
        <v>152.44926000000001</v>
      </c>
      <c r="N225" s="1"/>
      <c r="O225" s="1"/>
    </row>
    <row r="226" spans="1:15" ht="12.75" customHeight="1">
      <c r="A226" s="30">
        <v>216</v>
      </c>
      <c r="B226" s="414" t="s">
        <v>129</v>
      </c>
      <c r="C226" s="365">
        <v>45.95</v>
      </c>
      <c r="D226" s="366">
        <v>45.583333333333336</v>
      </c>
      <c r="E226" s="366">
        <v>44.766666666666673</v>
      </c>
      <c r="F226" s="366">
        <v>43.583333333333336</v>
      </c>
      <c r="G226" s="366">
        <v>42.766666666666673</v>
      </c>
      <c r="H226" s="366">
        <v>46.766666666666673</v>
      </c>
      <c r="I226" s="366">
        <v>47.583333333333336</v>
      </c>
      <c r="J226" s="366">
        <v>48.766666666666673</v>
      </c>
      <c r="K226" s="365">
        <v>46.4</v>
      </c>
      <c r="L226" s="365">
        <v>44.4</v>
      </c>
      <c r="M226" s="365">
        <v>362.96339</v>
      </c>
      <c r="N226" s="1"/>
      <c r="O226" s="1"/>
    </row>
    <row r="227" spans="1:15" ht="12.75" customHeight="1">
      <c r="A227" s="30">
        <v>217</v>
      </c>
      <c r="B227" s="414" t="s">
        <v>407</v>
      </c>
      <c r="C227" s="365">
        <v>230.4</v>
      </c>
      <c r="D227" s="366">
        <v>231.26666666666665</v>
      </c>
      <c r="E227" s="366">
        <v>224.6333333333333</v>
      </c>
      <c r="F227" s="366">
        <v>218.86666666666665</v>
      </c>
      <c r="G227" s="366">
        <v>212.23333333333329</v>
      </c>
      <c r="H227" s="366">
        <v>237.0333333333333</v>
      </c>
      <c r="I227" s="366">
        <v>243.66666666666663</v>
      </c>
      <c r="J227" s="366">
        <v>249.43333333333331</v>
      </c>
      <c r="K227" s="365">
        <v>237.9</v>
      </c>
      <c r="L227" s="365">
        <v>225.5</v>
      </c>
      <c r="M227" s="365">
        <v>180.01875000000001</v>
      </c>
      <c r="N227" s="1"/>
      <c r="O227" s="1"/>
    </row>
    <row r="228" spans="1:15" ht="12.75" customHeight="1">
      <c r="A228" s="30">
        <v>218</v>
      </c>
      <c r="B228" s="414" t="s">
        <v>397</v>
      </c>
      <c r="C228" s="365">
        <v>1097.1500000000001</v>
      </c>
      <c r="D228" s="366">
        <v>1108.6000000000001</v>
      </c>
      <c r="E228" s="366">
        <v>1078.5500000000002</v>
      </c>
      <c r="F228" s="366">
        <v>1059.95</v>
      </c>
      <c r="G228" s="366">
        <v>1029.9000000000001</v>
      </c>
      <c r="H228" s="366">
        <v>1127.2000000000003</v>
      </c>
      <c r="I228" s="366">
        <v>1157.25</v>
      </c>
      <c r="J228" s="366">
        <v>1175.8500000000004</v>
      </c>
      <c r="K228" s="365">
        <v>1138.6500000000001</v>
      </c>
      <c r="L228" s="365">
        <v>1090</v>
      </c>
      <c r="M228" s="365">
        <v>0.11747</v>
      </c>
      <c r="N228" s="1"/>
      <c r="O228" s="1"/>
    </row>
    <row r="229" spans="1:15" ht="12.75" customHeight="1">
      <c r="A229" s="30">
        <v>219</v>
      </c>
      <c r="B229" s="414" t="s">
        <v>130</v>
      </c>
      <c r="C229" s="365">
        <v>393</v>
      </c>
      <c r="D229" s="366">
        <v>392.84999999999997</v>
      </c>
      <c r="E229" s="366">
        <v>386.69999999999993</v>
      </c>
      <c r="F229" s="366">
        <v>380.4</v>
      </c>
      <c r="G229" s="366">
        <v>374.24999999999994</v>
      </c>
      <c r="H229" s="366">
        <v>399.14999999999992</v>
      </c>
      <c r="I229" s="366">
        <v>405.2999999999999</v>
      </c>
      <c r="J229" s="366">
        <v>411.59999999999991</v>
      </c>
      <c r="K229" s="365">
        <v>399</v>
      </c>
      <c r="L229" s="365">
        <v>386.55</v>
      </c>
      <c r="M229" s="365">
        <v>28.797609999999999</v>
      </c>
      <c r="N229" s="1"/>
      <c r="O229" s="1"/>
    </row>
    <row r="230" spans="1:15" ht="12.75" customHeight="1">
      <c r="A230" s="30">
        <v>220</v>
      </c>
      <c r="B230" s="414" t="s">
        <v>398</v>
      </c>
      <c r="C230" s="365">
        <v>313.64999999999998</v>
      </c>
      <c r="D230" s="366">
        <v>309.96666666666664</v>
      </c>
      <c r="E230" s="366">
        <v>302.0333333333333</v>
      </c>
      <c r="F230" s="366">
        <v>290.41666666666669</v>
      </c>
      <c r="G230" s="366">
        <v>282.48333333333335</v>
      </c>
      <c r="H230" s="366">
        <v>321.58333333333326</v>
      </c>
      <c r="I230" s="366">
        <v>329.51666666666654</v>
      </c>
      <c r="J230" s="366">
        <v>341.13333333333321</v>
      </c>
      <c r="K230" s="365">
        <v>317.89999999999998</v>
      </c>
      <c r="L230" s="365">
        <v>298.35000000000002</v>
      </c>
      <c r="M230" s="365">
        <v>6.0837500000000002</v>
      </c>
      <c r="N230" s="1"/>
      <c r="O230" s="1"/>
    </row>
    <row r="231" spans="1:15" ht="12.75" customHeight="1">
      <c r="A231" s="30">
        <v>221</v>
      </c>
      <c r="B231" s="414" t="s">
        <v>399</v>
      </c>
      <c r="C231" s="365">
        <v>1523.15</v>
      </c>
      <c r="D231" s="366">
        <v>1516.7333333333333</v>
      </c>
      <c r="E231" s="366">
        <v>1493.6666666666667</v>
      </c>
      <c r="F231" s="366">
        <v>1464.1833333333334</v>
      </c>
      <c r="G231" s="366">
        <v>1441.1166666666668</v>
      </c>
      <c r="H231" s="366">
        <v>1546.2166666666667</v>
      </c>
      <c r="I231" s="366">
        <v>1569.2833333333333</v>
      </c>
      <c r="J231" s="366">
        <v>1598.7666666666667</v>
      </c>
      <c r="K231" s="365">
        <v>1539.8</v>
      </c>
      <c r="L231" s="365">
        <v>1487.25</v>
      </c>
      <c r="M231" s="365">
        <v>0.81762999999999997</v>
      </c>
      <c r="N231" s="1"/>
      <c r="O231" s="1"/>
    </row>
    <row r="232" spans="1:15" ht="12.75" customHeight="1">
      <c r="A232" s="30">
        <v>222</v>
      </c>
      <c r="B232" s="414" t="s">
        <v>131</v>
      </c>
      <c r="C232" s="365">
        <v>200.7</v>
      </c>
      <c r="D232" s="366">
        <v>199.28333333333333</v>
      </c>
      <c r="E232" s="366">
        <v>195.56666666666666</v>
      </c>
      <c r="F232" s="366">
        <v>190.43333333333334</v>
      </c>
      <c r="G232" s="366">
        <v>186.71666666666667</v>
      </c>
      <c r="H232" s="366">
        <v>204.41666666666666</v>
      </c>
      <c r="I232" s="366">
        <v>208.1333333333333</v>
      </c>
      <c r="J232" s="366">
        <v>213.26666666666665</v>
      </c>
      <c r="K232" s="365">
        <v>203</v>
      </c>
      <c r="L232" s="365">
        <v>194.15</v>
      </c>
      <c r="M232" s="365">
        <v>37.379849999999998</v>
      </c>
      <c r="N232" s="1"/>
      <c r="O232" s="1"/>
    </row>
    <row r="233" spans="1:15" ht="12.75" customHeight="1">
      <c r="A233" s="30">
        <v>223</v>
      </c>
      <c r="B233" s="414" t="s">
        <v>404</v>
      </c>
      <c r="C233" s="365">
        <v>219.85</v>
      </c>
      <c r="D233" s="366">
        <v>218.61666666666667</v>
      </c>
      <c r="E233" s="366">
        <v>214.08333333333334</v>
      </c>
      <c r="F233" s="366">
        <v>208.31666666666666</v>
      </c>
      <c r="G233" s="366">
        <v>203.78333333333333</v>
      </c>
      <c r="H233" s="366">
        <v>224.38333333333335</v>
      </c>
      <c r="I233" s="366">
        <v>228.91666666666666</v>
      </c>
      <c r="J233" s="366">
        <v>234.68333333333337</v>
      </c>
      <c r="K233" s="365">
        <v>223.15</v>
      </c>
      <c r="L233" s="365">
        <v>212.85</v>
      </c>
      <c r="M233" s="365">
        <v>32.948909999999998</v>
      </c>
      <c r="N233" s="1"/>
      <c r="O233" s="1"/>
    </row>
    <row r="234" spans="1:15" ht="12.75" customHeight="1">
      <c r="A234" s="30">
        <v>224</v>
      </c>
      <c r="B234" s="414" t="s">
        <v>265</v>
      </c>
      <c r="C234" s="365">
        <v>4564.25</v>
      </c>
      <c r="D234" s="366">
        <v>4618.45</v>
      </c>
      <c r="E234" s="366">
        <v>4246.8999999999996</v>
      </c>
      <c r="F234" s="366">
        <v>3929.55</v>
      </c>
      <c r="G234" s="366">
        <v>3558</v>
      </c>
      <c r="H234" s="366">
        <v>4935.7999999999993</v>
      </c>
      <c r="I234" s="366">
        <v>5307.35</v>
      </c>
      <c r="J234" s="366">
        <v>5624.6999999999989</v>
      </c>
      <c r="K234" s="365">
        <v>4990</v>
      </c>
      <c r="L234" s="365">
        <v>4301.1000000000004</v>
      </c>
      <c r="M234" s="365">
        <v>14.818059999999999</v>
      </c>
      <c r="N234" s="1"/>
      <c r="O234" s="1"/>
    </row>
    <row r="235" spans="1:15" ht="12.75" customHeight="1">
      <c r="A235" s="30">
        <v>225</v>
      </c>
      <c r="B235" s="414" t="s">
        <v>406</v>
      </c>
      <c r="C235" s="365">
        <v>145.85</v>
      </c>
      <c r="D235" s="366">
        <v>141.98333333333332</v>
      </c>
      <c r="E235" s="366">
        <v>137.06666666666663</v>
      </c>
      <c r="F235" s="366">
        <v>128.2833333333333</v>
      </c>
      <c r="G235" s="366">
        <v>123.36666666666662</v>
      </c>
      <c r="H235" s="366">
        <v>150.76666666666665</v>
      </c>
      <c r="I235" s="366">
        <v>155.68333333333334</v>
      </c>
      <c r="J235" s="366">
        <v>164.46666666666667</v>
      </c>
      <c r="K235" s="365">
        <v>146.9</v>
      </c>
      <c r="L235" s="365">
        <v>133.19999999999999</v>
      </c>
      <c r="M235" s="365">
        <v>69.930980000000005</v>
      </c>
      <c r="N235" s="1"/>
      <c r="O235" s="1"/>
    </row>
    <row r="236" spans="1:15" ht="12.75" customHeight="1">
      <c r="A236" s="30">
        <v>226</v>
      </c>
      <c r="B236" s="414" t="s">
        <v>132</v>
      </c>
      <c r="C236" s="365">
        <v>1862.6</v>
      </c>
      <c r="D236" s="366">
        <v>1878.5333333333335</v>
      </c>
      <c r="E236" s="366">
        <v>1822.0666666666671</v>
      </c>
      <c r="F236" s="366">
        <v>1781.5333333333335</v>
      </c>
      <c r="G236" s="366">
        <v>1725.0666666666671</v>
      </c>
      <c r="H236" s="366">
        <v>1919.0666666666671</v>
      </c>
      <c r="I236" s="366">
        <v>1975.5333333333338</v>
      </c>
      <c r="J236" s="366">
        <v>2016.0666666666671</v>
      </c>
      <c r="K236" s="365">
        <v>1935</v>
      </c>
      <c r="L236" s="365">
        <v>1838</v>
      </c>
      <c r="M236" s="365">
        <v>14.84512</v>
      </c>
      <c r="N236" s="1"/>
      <c r="O236" s="1"/>
    </row>
    <row r="237" spans="1:15" ht="12.75" customHeight="1">
      <c r="A237" s="30">
        <v>227</v>
      </c>
      <c r="B237" s="414" t="s">
        <v>843</v>
      </c>
      <c r="C237" s="365">
        <v>1951.8</v>
      </c>
      <c r="D237" s="366">
        <v>1953.05</v>
      </c>
      <c r="E237" s="366">
        <v>1932.05</v>
      </c>
      <c r="F237" s="366">
        <v>1912.3</v>
      </c>
      <c r="G237" s="366">
        <v>1891.3</v>
      </c>
      <c r="H237" s="366">
        <v>1972.8</v>
      </c>
      <c r="I237" s="366">
        <v>1993.8</v>
      </c>
      <c r="J237" s="366">
        <v>2013.55</v>
      </c>
      <c r="K237" s="365">
        <v>1974.05</v>
      </c>
      <c r="L237" s="365">
        <v>1933.3</v>
      </c>
      <c r="M237" s="365">
        <v>2.29101</v>
      </c>
      <c r="N237" s="1"/>
      <c r="O237" s="1"/>
    </row>
    <row r="238" spans="1:15" ht="12.75" customHeight="1">
      <c r="A238" s="30">
        <v>228</v>
      </c>
      <c r="B238" s="414" t="s">
        <v>410</v>
      </c>
      <c r="C238" s="365">
        <v>395.45</v>
      </c>
      <c r="D238" s="366">
        <v>398.40000000000003</v>
      </c>
      <c r="E238" s="366">
        <v>390.30000000000007</v>
      </c>
      <c r="F238" s="366">
        <v>385.15000000000003</v>
      </c>
      <c r="G238" s="366">
        <v>377.05000000000007</v>
      </c>
      <c r="H238" s="366">
        <v>403.55000000000007</v>
      </c>
      <c r="I238" s="366">
        <v>411.65000000000009</v>
      </c>
      <c r="J238" s="366">
        <v>416.80000000000007</v>
      </c>
      <c r="K238" s="365">
        <v>406.5</v>
      </c>
      <c r="L238" s="365">
        <v>393.25</v>
      </c>
      <c r="M238" s="365">
        <v>0.42892999999999998</v>
      </c>
      <c r="N238" s="1"/>
      <c r="O238" s="1"/>
    </row>
    <row r="239" spans="1:15" ht="12.75" customHeight="1">
      <c r="A239" s="30">
        <v>229</v>
      </c>
      <c r="B239" s="414" t="s">
        <v>133</v>
      </c>
      <c r="C239" s="365">
        <v>888.1</v>
      </c>
      <c r="D239" s="366">
        <v>880.93333333333339</v>
      </c>
      <c r="E239" s="366">
        <v>868.26666666666677</v>
      </c>
      <c r="F239" s="366">
        <v>848.43333333333339</v>
      </c>
      <c r="G239" s="366">
        <v>835.76666666666677</v>
      </c>
      <c r="H239" s="366">
        <v>900.76666666666677</v>
      </c>
      <c r="I239" s="366">
        <v>913.43333333333328</v>
      </c>
      <c r="J239" s="366">
        <v>933.26666666666677</v>
      </c>
      <c r="K239" s="365">
        <v>893.6</v>
      </c>
      <c r="L239" s="365">
        <v>861.1</v>
      </c>
      <c r="M239" s="365">
        <v>43.232579999999999</v>
      </c>
      <c r="N239" s="1"/>
      <c r="O239" s="1"/>
    </row>
    <row r="240" spans="1:15" ht="12.75" customHeight="1">
      <c r="A240" s="30">
        <v>230</v>
      </c>
      <c r="B240" s="414" t="s">
        <v>134</v>
      </c>
      <c r="C240" s="365">
        <v>249.6</v>
      </c>
      <c r="D240" s="366">
        <v>249.75</v>
      </c>
      <c r="E240" s="366">
        <v>244.85</v>
      </c>
      <c r="F240" s="366">
        <v>240.1</v>
      </c>
      <c r="G240" s="366">
        <v>235.2</v>
      </c>
      <c r="H240" s="366">
        <v>254.5</v>
      </c>
      <c r="I240" s="366">
        <v>259.39999999999998</v>
      </c>
      <c r="J240" s="366">
        <v>264.14999999999998</v>
      </c>
      <c r="K240" s="365">
        <v>254.65</v>
      </c>
      <c r="L240" s="365">
        <v>245</v>
      </c>
      <c r="M240" s="365">
        <v>35.946660000000001</v>
      </c>
      <c r="N240" s="1"/>
      <c r="O240" s="1"/>
    </row>
    <row r="241" spans="1:15" ht="12.75" customHeight="1">
      <c r="A241" s="30">
        <v>231</v>
      </c>
      <c r="B241" s="414" t="s">
        <v>411</v>
      </c>
      <c r="C241" s="365">
        <v>45.8</v>
      </c>
      <c r="D241" s="366">
        <v>45.04999999999999</v>
      </c>
      <c r="E241" s="366">
        <v>43.299999999999983</v>
      </c>
      <c r="F241" s="366">
        <v>40.79999999999999</v>
      </c>
      <c r="G241" s="366">
        <v>39.049999999999983</v>
      </c>
      <c r="H241" s="366">
        <v>47.549999999999983</v>
      </c>
      <c r="I241" s="366">
        <v>49.3</v>
      </c>
      <c r="J241" s="366">
        <v>51.799999999999983</v>
      </c>
      <c r="K241" s="365">
        <v>46.8</v>
      </c>
      <c r="L241" s="365">
        <v>42.55</v>
      </c>
      <c r="M241" s="365">
        <v>108.70802999999999</v>
      </c>
      <c r="N241" s="1"/>
      <c r="O241" s="1"/>
    </row>
    <row r="242" spans="1:15" ht="12.75" customHeight="1">
      <c r="A242" s="30">
        <v>232</v>
      </c>
      <c r="B242" s="414" t="s">
        <v>135</v>
      </c>
      <c r="C242" s="365">
        <v>1678.6</v>
      </c>
      <c r="D242" s="366">
        <v>1684.4333333333334</v>
      </c>
      <c r="E242" s="366">
        <v>1659.1666666666667</v>
      </c>
      <c r="F242" s="366">
        <v>1639.7333333333333</v>
      </c>
      <c r="G242" s="366">
        <v>1614.4666666666667</v>
      </c>
      <c r="H242" s="366">
        <v>1703.8666666666668</v>
      </c>
      <c r="I242" s="366">
        <v>1729.1333333333332</v>
      </c>
      <c r="J242" s="366">
        <v>1748.5666666666668</v>
      </c>
      <c r="K242" s="365">
        <v>1709.7</v>
      </c>
      <c r="L242" s="365">
        <v>1665</v>
      </c>
      <c r="M242" s="365">
        <v>112.31734</v>
      </c>
      <c r="N242" s="1"/>
      <c r="O242" s="1"/>
    </row>
    <row r="243" spans="1:15" ht="12.75" customHeight="1">
      <c r="A243" s="30">
        <v>233</v>
      </c>
      <c r="B243" s="414" t="s">
        <v>412</v>
      </c>
      <c r="C243" s="365">
        <v>1474.5</v>
      </c>
      <c r="D243" s="366">
        <v>1455.75</v>
      </c>
      <c r="E243" s="366">
        <v>1422.7</v>
      </c>
      <c r="F243" s="366">
        <v>1370.9</v>
      </c>
      <c r="G243" s="366">
        <v>1337.8500000000001</v>
      </c>
      <c r="H243" s="366">
        <v>1507.55</v>
      </c>
      <c r="I243" s="366">
        <v>1540.6000000000001</v>
      </c>
      <c r="J243" s="366">
        <v>1592.3999999999999</v>
      </c>
      <c r="K243" s="365">
        <v>1488.8</v>
      </c>
      <c r="L243" s="365">
        <v>1403.95</v>
      </c>
      <c r="M243" s="365">
        <v>0.76959999999999995</v>
      </c>
      <c r="N243" s="1"/>
      <c r="O243" s="1"/>
    </row>
    <row r="244" spans="1:15" ht="12.75" customHeight="1">
      <c r="A244" s="30">
        <v>234</v>
      </c>
      <c r="B244" s="414" t="s">
        <v>413</v>
      </c>
      <c r="C244" s="365">
        <v>391.65</v>
      </c>
      <c r="D244" s="366">
        <v>388.75</v>
      </c>
      <c r="E244" s="366">
        <v>383.3</v>
      </c>
      <c r="F244" s="366">
        <v>374.95</v>
      </c>
      <c r="G244" s="366">
        <v>369.5</v>
      </c>
      <c r="H244" s="366">
        <v>397.1</v>
      </c>
      <c r="I244" s="366">
        <v>402.55000000000007</v>
      </c>
      <c r="J244" s="366">
        <v>410.90000000000003</v>
      </c>
      <c r="K244" s="365">
        <v>394.2</v>
      </c>
      <c r="L244" s="365">
        <v>380.4</v>
      </c>
      <c r="M244" s="365">
        <v>3.5066899999999999</v>
      </c>
      <c r="N244" s="1"/>
      <c r="O244" s="1"/>
    </row>
    <row r="245" spans="1:15" ht="12.75" customHeight="1">
      <c r="A245" s="30">
        <v>235</v>
      </c>
      <c r="B245" s="414" t="s">
        <v>414</v>
      </c>
      <c r="C245" s="365">
        <v>732.6</v>
      </c>
      <c r="D245" s="366">
        <v>731.94999999999993</v>
      </c>
      <c r="E245" s="366">
        <v>711.89999999999986</v>
      </c>
      <c r="F245" s="366">
        <v>691.19999999999993</v>
      </c>
      <c r="G245" s="366">
        <v>671.14999999999986</v>
      </c>
      <c r="H245" s="366">
        <v>752.64999999999986</v>
      </c>
      <c r="I245" s="366">
        <v>772.69999999999982</v>
      </c>
      <c r="J245" s="366">
        <v>793.39999999999986</v>
      </c>
      <c r="K245" s="365">
        <v>752</v>
      </c>
      <c r="L245" s="365">
        <v>711.25</v>
      </c>
      <c r="M245" s="365">
        <v>7.4940300000000004</v>
      </c>
      <c r="N245" s="1"/>
      <c r="O245" s="1"/>
    </row>
    <row r="246" spans="1:15" ht="12.75" customHeight="1">
      <c r="A246" s="30">
        <v>236</v>
      </c>
      <c r="B246" s="414" t="s">
        <v>408</v>
      </c>
      <c r="C246" s="365">
        <v>20.9</v>
      </c>
      <c r="D246" s="366">
        <v>20.650000000000002</v>
      </c>
      <c r="E246" s="366">
        <v>20.200000000000003</v>
      </c>
      <c r="F246" s="366">
        <v>19.5</v>
      </c>
      <c r="G246" s="366">
        <v>19.05</v>
      </c>
      <c r="H246" s="366">
        <v>21.350000000000005</v>
      </c>
      <c r="I246" s="366">
        <v>21.8</v>
      </c>
      <c r="J246" s="366">
        <v>22.500000000000007</v>
      </c>
      <c r="K246" s="365">
        <v>21.1</v>
      </c>
      <c r="L246" s="365">
        <v>19.95</v>
      </c>
      <c r="M246" s="365">
        <v>71.502350000000007</v>
      </c>
      <c r="N246" s="1"/>
      <c r="O246" s="1"/>
    </row>
    <row r="247" spans="1:15" ht="12.75" customHeight="1">
      <c r="A247" s="30">
        <v>237</v>
      </c>
      <c r="B247" s="414" t="s">
        <v>136</v>
      </c>
      <c r="C247" s="365">
        <v>122.7</v>
      </c>
      <c r="D247" s="366">
        <v>122.08333333333333</v>
      </c>
      <c r="E247" s="366">
        <v>120.41666666666666</v>
      </c>
      <c r="F247" s="366">
        <v>118.13333333333333</v>
      </c>
      <c r="G247" s="366">
        <v>116.46666666666665</v>
      </c>
      <c r="H247" s="366">
        <v>124.36666666666666</v>
      </c>
      <c r="I247" s="366">
        <v>126.03333333333332</v>
      </c>
      <c r="J247" s="366">
        <v>128.31666666666666</v>
      </c>
      <c r="K247" s="365">
        <v>123.75</v>
      </c>
      <c r="L247" s="365">
        <v>119.8</v>
      </c>
      <c r="M247" s="365">
        <v>85.935590000000005</v>
      </c>
      <c r="N247" s="1"/>
      <c r="O247" s="1"/>
    </row>
    <row r="248" spans="1:15" ht="12.75" customHeight="1">
      <c r="A248" s="30">
        <v>238</v>
      </c>
      <c r="B248" s="414" t="s">
        <v>400</v>
      </c>
      <c r="C248" s="365">
        <v>426.65</v>
      </c>
      <c r="D248" s="366">
        <v>428.76666666666665</v>
      </c>
      <c r="E248" s="366">
        <v>422.88333333333333</v>
      </c>
      <c r="F248" s="366">
        <v>419.11666666666667</v>
      </c>
      <c r="G248" s="366">
        <v>413.23333333333335</v>
      </c>
      <c r="H248" s="366">
        <v>432.5333333333333</v>
      </c>
      <c r="I248" s="366">
        <v>438.41666666666663</v>
      </c>
      <c r="J248" s="366">
        <v>442.18333333333328</v>
      </c>
      <c r="K248" s="365">
        <v>434.65</v>
      </c>
      <c r="L248" s="365">
        <v>425</v>
      </c>
      <c r="M248" s="365">
        <v>1.35161</v>
      </c>
      <c r="N248" s="1"/>
      <c r="O248" s="1"/>
    </row>
    <row r="249" spans="1:15" ht="12.75" customHeight="1">
      <c r="A249" s="30">
        <v>239</v>
      </c>
      <c r="B249" s="414" t="s">
        <v>266</v>
      </c>
      <c r="C249" s="365">
        <v>1005.5</v>
      </c>
      <c r="D249" s="366">
        <v>1016.4166666666666</v>
      </c>
      <c r="E249" s="366">
        <v>987.13333333333321</v>
      </c>
      <c r="F249" s="366">
        <v>968.76666666666654</v>
      </c>
      <c r="G249" s="366">
        <v>939.48333333333312</v>
      </c>
      <c r="H249" s="366">
        <v>1034.7833333333333</v>
      </c>
      <c r="I249" s="366">
        <v>1064.0666666666668</v>
      </c>
      <c r="J249" s="366">
        <v>1082.4333333333334</v>
      </c>
      <c r="K249" s="365">
        <v>1045.7</v>
      </c>
      <c r="L249" s="365">
        <v>998.05</v>
      </c>
      <c r="M249" s="365">
        <v>4.0691499999999996</v>
      </c>
      <c r="N249" s="1"/>
      <c r="O249" s="1"/>
    </row>
    <row r="250" spans="1:15" ht="12.75" customHeight="1">
      <c r="A250" s="30">
        <v>240</v>
      </c>
      <c r="B250" s="414" t="s">
        <v>401</v>
      </c>
      <c r="C250" s="365">
        <v>240.6</v>
      </c>
      <c r="D250" s="366">
        <v>236.98333333333335</v>
      </c>
      <c r="E250" s="366">
        <v>230.7166666666667</v>
      </c>
      <c r="F250" s="366">
        <v>220.83333333333334</v>
      </c>
      <c r="G250" s="366">
        <v>214.56666666666669</v>
      </c>
      <c r="H250" s="366">
        <v>246.8666666666667</v>
      </c>
      <c r="I250" s="366">
        <v>253.13333333333335</v>
      </c>
      <c r="J250" s="366">
        <v>263.01666666666671</v>
      </c>
      <c r="K250" s="365">
        <v>243.25</v>
      </c>
      <c r="L250" s="365">
        <v>227.1</v>
      </c>
      <c r="M250" s="365">
        <v>17.621659999999999</v>
      </c>
      <c r="N250" s="1"/>
      <c r="O250" s="1"/>
    </row>
    <row r="251" spans="1:15" ht="12.75" customHeight="1">
      <c r="A251" s="30">
        <v>241</v>
      </c>
      <c r="B251" s="414" t="s">
        <v>402</v>
      </c>
      <c r="C251" s="365">
        <v>44.5</v>
      </c>
      <c r="D251" s="366">
        <v>44.533333333333331</v>
      </c>
      <c r="E251" s="366">
        <v>44.066666666666663</v>
      </c>
      <c r="F251" s="366">
        <v>43.633333333333333</v>
      </c>
      <c r="G251" s="366">
        <v>43.166666666666664</v>
      </c>
      <c r="H251" s="366">
        <v>44.966666666666661</v>
      </c>
      <c r="I251" s="366">
        <v>45.43333333333333</v>
      </c>
      <c r="J251" s="366">
        <v>45.86666666666666</v>
      </c>
      <c r="K251" s="365">
        <v>45</v>
      </c>
      <c r="L251" s="365">
        <v>44.1</v>
      </c>
      <c r="M251" s="365">
        <v>13.346310000000001</v>
      </c>
      <c r="N251" s="1"/>
      <c r="O251" s="1"/>
    </row>
    <row r="252" spans="1:15" ht="12.75" customHeight="1">
      <c r="A252" s="30">
        <v>242</v>
      </c>
      <c r="B252" s="414" t="s">
        <v>137</v>
      </c>
      <c r="C252" s="365">
        <v>813.8</v>
      </c>
      <c r="D252" s="366">
        <v>813.73333333333323</v>
      </c>
      <c r="E252" s="366">
        <v>803.06666666666649</v>
      </c>
      <c r="F252" s="366">
        <v>792.33333333333326</v>
      </c>
      <c r="G252" s="366">
        <v>781.66666666666652</v>
      </c>
      <c r="H252" s="366">
        <v>824.46666666666647</v>
      </c>
      <c r="I252" s="366">
        <v>835.13333333333321</v>
      </c>
      <c r="J252" s="366">
        <v>845.86666666666645</v>
      </c>
      <c r="K252" s="365">
        <v>824.4</v>
      </c>
      <c r="L252" s="365">
        <v>803</v>
      </c>
      <c r="M252" s="365">
        <v>47.406120000000001</v>
      </c>
      <c r="N252" s="1"/>
      <c r="O252" s="1"/>
    </row>
    <row r="253" spans="1:15" ht="12.75" customHeight="1">
      <c r="A253" s="30">
        <v>243</v>
      </c>
      <c r="B253" s="414" t="s">
        <v>836</v>
      </c>
      <c r="C253" s="365">
        <v>22.95</v>
      </c>
      <c r="D253" s="366">
        <v>22.966666666666665</v>
      </c>
      <c r="E253" s="366">
        <v>22.783333333333331</v>
      </c>
      <c r="F253" s="366">
        <v>22.616666666666667</v>
      </c>
      <c r="G253" s="366">
        <v>22.433333333333334</v>
      </c>
      <c r="H253" s="366">
        <v>23.133333333333329</v>
      </c>
      <c r="I253" s="366">
        <v>23.316666666666659</v>
      </c>
      <c r="J253" s="366">
        <v>23.483333333333327</v>
      </c>
      <c r="K253" s="365">
        <v>23.15</v>
      </c>
      <c r="L253" s="365">
        <v>22.8</v>
      </c>
      <c r="M253" s="365">
        <v>71.694919999999996</v>
      </c>
      <c r="N253" s="1"/>
      <c r="O253" s="1"/>
    </row>
    <row r="254" spans="1:15" ht="12.75" customHeight="1">
      <c r="A254" s="30">
        <v>244</v>
      </c>
      <c r="B254" s="414" t="s">
        <v>264</v>
      </c>
      <c r="C254" s="365">
        <v>700.65</v>
      </c>
      <c r="D254" s="366">
        <v>707.2166666666667</v>
      </c>
      <c r="E254" s="366">
        <v>684.43333333333339</v>
      </c>
      <c r="F254" s="366">
        <v>668.2166666666667</v>
      </c>
      <c r="G254" s="366">
        <v>645.43333333333339</v>
      </c>
      <c r="H254" s="366">
        <v>723.43333333333339</v>
      </c>
      <c r="I254" s="366">
        <v>746.2166666666667</v>
      </c>
      <c r="J254" s="366">
        <v>762.43333333333339</v>
      </c>
      <c r="K254" s="365">
        <v>730</v>
      </c>
      <c r="L254" s="365">
        <v>691</v>
      </c>
      <c r="M254" s="365">
        <v>11.554449999999999</v>
      </c>
      <c r="N254" s="1"/>
      <c r="O254" s="1"/>
    </row>
    <row r="255" spans="1:15" ht="12.75" customHeight="1">
      <c r="A255" s="30">
        <v>245</v>
      </c>
      <c r="B255" s="414" t="s">
        <v>138</v>
      </c>
      <c r="C255" s="365">
        <v>214.6</v>
      </c>
      <c r="D255" s="366">
        <v>213.73333333333335</v>
      </c>
      <c r="E255" s="366">
        <v>211.9666666666667</v>
      </c>
      <c r="F255" s="366">
        <v>209.33333333333334</v>
      </c>
      <c r="G255" s="366">
        <v>207.56666666666669</v>
      </c>
      <c r="H255" s="366">
        <v>216.3666666666667</v>
      </c>
      <c r="I255" s="366">
        <v>218.13333333333335</v>
      </c>
      <c r="J255" s="366">
        <v>220.76666666666671</v>
      </c>
      <c r="K255" s="365">
        <v>215.5</v>
      </c>
      <c r="L255" s="365">
        <v>211.1</v>
      </c>
      <c r="M255" s="365">
        <v>231.49683999999999</v>
      </c>
      <c r="N255" s="1"/>
      <c r="O255" s="1"/>
    </row>
    <row r="256" spans="1:15" ht="12.75" customHeight="1">
      <c r="A256" s="30">
        <v>246</v>
      </c>
      <c r="B256" s="414" t="s">
        <v>403</v>
      </c>
      <c r="C256" s="365">
        <v>113.7</v>
      </c>
      <c r="D256" s="366">
        <v>113.60000000000001</v>
      </c>
      <c r="E256" s="366">
        <v>112.65000000000002</v>
      </c>
      <c r="F256" s="366">
        <v>111.60000000000001</v>
      </c>
      <c r="G256" s="366">
        <v>110.65000000000002</v>
      </c>
      <c r="H256" s="366">
        <v>114.65000000000002</v>
      </c>
      <c r="I256" s="366">
        <v>115.60000000000001</v>
      </c>
      <c r="J256" s="366">
        <v>116.65000000000002</v>
      </c>
      <c r="K256" s="365">
        <v>114.55</v>
      </c>
      <c r="L256" s="365">
        <v>112.55</v>
      </c>
      <c r="M256" s="365">
        <v>1.4464699999999999</v>
      </c>
      <c r="N256" s="1"/>
      <c r="O256" s="1"/>
    </row>
    <row r="257" spans="1:15" ht="12.75" customHeight="1">
      <c r="A257" s="30">
        <v>247</v>
      </c>
      <c r="B257" s="414" t="s">
        <v>421</v>
      </c>
      <c r="C257" s="365">
        <v>106.45</v>
      </c>
      <c r="D257" s="366">
        <v>105.81666666666668</v>
      </c>
      <c r="E257" s="366">
        <v>103.73333333333335</v>
      </c>
      <c r="F257" s="366">
        <v>101.01666666666667</v>
      </c>
      <c r="G257" s="366">
        <v>98.933333333333337</v>
      </c>
      <c r="H257" s="366">
        <v>108.53333333333336</v>
      </c>
      <c r="I257" s="366">
        <v>110.6166666666667</v>
      </c>
      <c r="J257" s="366">
        <v>113.33333333333337</v>
      </c>
      <c r="K257" s="365">
        <v>107.9</v>
      </c>
      <c r="L257" s="365">
        <v>103.1</v>
      </c>
      <c r="M257" s="365">
        <v>15.62659</v>
      </c>
      <c r="N257" s="1"/>
      <c r="O257" s="1"/>
    </row>
    <row r="258" spans="1:15" ht="12.75" customHeight="1">
      <c r="A258" s="30">
        <v>248</v>
      </c>
      <c r="B258" s="414" t="s">
        <v>415</v>
      </c>
      <c r="C258" s="365">
        <v>1809.65</v>
      </c>
      <c r="D258" s="366">
        <v>1782.55</v>
      </c>
      <c r="E258" s="366">
        <v>1737.1</v>
      </c>
      <c r="F258" s="366">
        <v>1664.55</v>
      </c>
      <c r="G258" s="366">
        <v>1619.1</v>
      </c>
      <c r="H258" s="366">
        <v>1855.1</v>
      </c>
      <c r="I258" s="366">
        <v>1900.5500000000002</v>
      </c>
      <c r="J258" s="366">
        <v>1973.1</v>
      </c>
      <c r="K258" s="365">
        <v>1828</v>
      </c>
      <c r="L258" s="365">
        <v>1710</v>
      </c>
      <c r="M258" s="365">
        <v>1.7601500000000001</v>
      </c>
      <c r="N258" s="1"/>
      <c r="O258" s="1"/>
    </row>
    <row r="259" spans="1:15" ht="12.75" customHeight="1">
      <c r="A259" s="30">
        <v>249</v>
      </c>
      <c r="B259" s="414" t="s">
        <v>425</v>
      </c>
      <c r="C259" s="365">
        <v>1812.9</v>
      </c>
      <c r="D259" s="366">
        <v>1815.8</v>
      </c>
      <c r="E259" s="366">
        <v>1797.1</v>
      </c>
      <c r="F259" s="366">
        <v>1781.3</v>
      </c>
      <c r="G259" s="366">
        <v>1762.6</v>
      </c>
      <c r="H259" s="366">
        <v>1831.6</v>
      </c>
      <c r="I259" s="366">
        <v>1850.3000000000002</v>
      </c>
      <c r="J259" s="366">
        <v>1866.1</v>
      </c>
      <c r="K259" s="365">
        <v>1834.5</v>
      </c>
      <c r="L259" s="365">
        <v>1800</v>
      </c>
      <c r="M259" s="365">
        <v>5.561E-2</v>
      </c>
      <c r="N259" s="1"/>
      <c r="O259" s="1"/>
    </row>
    <row r="260" spans="1:15" ht="12.75" customHeight="1">
      <c r="A260" s="30">
        <v>250</v>
      </c>
      <c r="B260" s="414" t="s">
        <v>422</v>
      </c>
      <c r="C260" s="365">
        <v>104.5</v>
      </c>
      <c r="D260" s="366">
        <v>103.81666666666666</v>
      </c>
      <c r="E260" s="366">
        <v>102.53333333333333</v>
      </c>
      <c r="F260" s="366">
        <v>100.56666666666666</v>
      </c>
      <c r="G260" s="366">
        <v>99.283333333333331</v>
      </c>
      <c r="H260" s="366">
        <v>105.78333333333333</v>
      </c>
      <c r="I260" s="366">
        <v>107.06666666666666</v>
      </c>
      <c r="J260" s="366">
        <v>109.03333333333333</v>
      </c>
      <c r="K260" s="365">
        <v>105.1</v>
      </c>
      <c r="L260" s="365">
        <v>101.85</v>
      </c>
      <c r="M260" s="365">
        <v>10.412419999999999</v>
      </c>
      <c r="N260" s="1"/>
      <c r="O260" s="1"/>
    </row>
    <row r="261" spans="1:15" ht="12.75" customHeight="1">
      <c r="A261" s="30">
        <v>251</v>
      </c>
      <c r="B261" s="414" t="s">
        <v>139</v>
      </c>
      <c r="C261" s="365">
        <v>375.5</v>
      </c>
      <c r="D261" s="366">
        <v>371.7</v>
      </c>
      <c r="E261" s="366">
        <v>364.95</v>
      </c>
      <c r="F261" s="366">
        <v>354.4</v>
      </c>
      <c r="G261" s="366">
        <v>347.65</v>
      </c>
      <c r="H261" s="366">
        <v>382.25</v>
      </c>
      <c r="I261" s="366">
        <v>389</v>
      </c>
      <c r="J261" s="366">
        <v>399.55</v>
      </c>
      <c r="K261" s="365">
        <v>378.45</v>
      </c>
      <c r="L261" s="365">
        <v>361.15</v>
      </c>
      <c r="M261" s="365">
        <v>66.358080000000001</v>
      </c>
      <c r="N261" s="1"/>
      <c r="O261" s="1"/>
    </row>
    <row r="262" spans="1:15" ht="12.75" customHeight="1">
      <c r="A262" s="30">
        <v>252</v>
      </c>
      <c r="B262" s="414" t="s">
        <v>416</v>
      </c>
      <c r="C262" s="365">
        <v>3231.8</v>
      </c>
      <c r="D262" s="366">
        <v>3265.9333333333329</v>
      </c>
      <c r="E262" s="366">
        <v>3165.8666666666659</v>
      </c>
      <c r="F262" s="366">
        <v>3099.9333333333329</v>
      </c>
      <c r="G262" s="366">
        <v>2999.8666666666659</v>
      </c>
      <c r="H262" s="366">
        <v>3331.8666666666659</v>
      </c>
      <c r="I262" s="366">
        <v>3431.9333333333325</v>
      </c>
      <c r="J262" s="366">
        <v>3497.8666666666659</v>
      </c>
      <c r="K262" s="365">
        <v>3366</v>
      </c>
      <c r="L262" s="365">
        <v>3200</v>
      </c>
      <c r="M262" s="365">
        <v>0.71426000000000001</v>
      </c>
      <c r="N262" s="1"/>
      <c r="O262" s="1"/>
    </row>
    <row r="263" spans="1:15" ht="12.75" customHeight="1">
      <c r="A263" s="30">
        <v>253</v>
      </c>
      <c r="B263" s="414" t="s">
        <v>417</v>
      </c>
      <c r="C263" s="365">
        <v>569.25</v>
      </c>
      <c r="D263" s="366">
        <v>570.44999999999993</v>
      </c>
      <c r="E263" s="366">
        <v>557.89999999999986</v>
      </c>
      <c r="F263" s="366">
        <v>546.54999999999995</v>
      </c>
      <c r="G263" s="366">
        <v>533.99999999999989</v>
      </c>
      <c r="H263" s="366">
        <v>581.79999999999984</v>
      </c>
      <c r="I263" s="366">
        <v>594.3499999999998</v>
      </c>
      <c r="J263" s="366">
        <v>605.69999999999982</v>
      </c>
      <c r="K263" s="365">
        <v>583</v>
      </c>
      <c r="L263" s="365">
        <v>559.1</v>
      </c>
      <c r="M263" s="365">
        <v>0.79586000000000001</v>
      </c>
      <c r="N263" s="1"/>
      <c r="O263" s="1"/>
    </row>
    <row r="264" spans="1:15" ht="12.75" customHeight="1">
      <c r="A264" s="30">
        <v>254</v>
      </c>
      <c r="B264" s="414" t="s">
        <v>418</v>
      </c>
      <c r="C264" s="365">
        <v>211.3</v>
      </c>
      <c r="D264" s="366">
        <v>210.13333333333335</v>
      </c>
      <c r="E264" s="366">
        <v>206.8666666666667</v>
      </c>
      <c r="F264" s="366">
        <v>202.43333333333334</v>
      </c>
      <c r="G264" s="366">
        <v>199.16666666666669</v>
      </c>
      <c r="H264" s="366">
        <v>214.56666666666672</v>
      </c>
      <c r="I264" s="366">
        <v>217.83333333333337</v>
      </c>
      <c r="J264" s="366">
        <v>222.26666666666674</v>
      </c>
      <c r="K264" s="365">
        <v>213.4</v>
      </c>
      <c r="L264" s="365">
        <v>205.7</v>
      </c>
      <c r="M264" s="365">
        <v>5.7592999999999996</v>
      </c>
      <c r="N264" s="1"/>
      <c r="O264" s="1"/>
    </row>
    <row r="265" spans="1:15" ht="12.75" customHeight="1">
      <c r="A265" s="30">
        <v>255</v>
      </c>
      <c r="B265" s="414" t="s">
        <v>419</v>
      </c>
      <c r="C265" s="365">
        <v>134.85</v>
      </c>
      <c r="D265" s="366">
        <v>135.58333333333334</v>
      </c>
      <c r="E265" s="366">
        <v>133.16666666666669</v>
      </c>
      <c r="F265" s="366">
        <v>131.48333333333335</v>
      </c>
      <c r="G265" s="366">
        <v>129.06666666666669</v>
      </c>
      <c r="H265" s="366">
        <v>137.26666666666668</v>
      </c>
      <c r="I265" s="366">
        <v>139.68333333333337</v>
      </c>
      <c r="J265" s="366">
        <v>141.36666666666667</v>
      </c>
      <c r="K265" s="365">
        <v>138</v>
      </c>
      <c r="L265" s="365">
        <v>133.9</v>
      </c>
      <c r="M265" s="365">
        <v>7.0769700000000002</v>
      </c>
      <c r="N265" s="1"/>
      <c r="O265" s="1"/>
    </row>
    <row r="266" spans="1:15" ht="12.75" customHeight="1">
      <c r="A266" s="30">
        <v>256</v>
      </c>
      <c r="B266" s="414" t="s">
        <v>420</v>
      </c>
      <c r="C266" s="365">
        <v>70.7</v>
      </c>
      <c r="D266" s="366">
        <v>70.8</v>
      </c>
      <c r="E266" s="366">
        <v>69.899999999999991</v>
      </c>
      <c r="F266" s="366">
        <v>69.099999999999994</v>
      </c>
      <c r="G266" s="366">
        <v>68.199999999999989</v>
      </c>
      <c r="H266" s="366">
        <v>71.599999999999994</v>
      </c>
      <c r="I266" s="366">
        <v>72.5</v>
      </c>
      <c r="J266" s="366">
        <v>73.3</v>
      </c>
      <c r="K266" s="365">
        <v>71.7</v>
      </c>
      <c r="L266" s="365">
        <v>70</v>
      </c>
      <c r="M266" s="365">
        <v>5.7032600000000002</v>
      </c>
      <c r="N266" s="1"/>
      <c r="O266" s="1"/>
    </row>
    <row r="267" spans="1:15" ht="12.75" customHeight="1">
      <c r="A267" s="30">
        <v>257</v>
      </c>
      <c r="B267" s="414" t="s">
        <v>424</v>
      </c>
      <c r="C267" s="365">
        <v>204.1</v>
      </c>
      <c r="D267" s="366">
        <v>201.73333333333335</v>
      </c>
      <c r="E267" s="366">
        <v>197.56666666666669</v>
      </c>
      <c r="F267" s="366">
        <v>191.03333333333333</v>
      </c>
      <c r="G267" s="366">
        <v>186.86666666666667</v>
      </c>
      <c r="H267" s="366">
        <v>208.26666666666671</v>
      </c>
      <c r="I267" s="366">
        <v>212.43333333333334</v>
      </c>
      <c r="J267" s="366">
        <v>218.96666666666673</v>
      </c>
      <c r="K267" s="365">
        <v>205.9</v>
      </c>
      <c r="L267" s="365">
        <v>195.2</v>
      </c>
      <c r="M267" s="365">
        <v>11.03791</v>
      </c>
      <c r="N267" s="1"/>
      <c r="O267" s="1"/>
    </row>
    <row r="268" spans="1:15" ht="12.75" customHeight="1">
      <c r="A268" s="30">
        <v>258</v>
      </c>
      <c r="B268" s="414" t="s">
        <v>423</v>
      </c>
      <c r="C268" s="365">
        <v>387.3</v>
      </c>
      <c r="D268" s="366">
        <v>379.09999999999997</v>
      </c>
      <c r="E268" s="366">
        <v>368.19999999999993</v>
      </c>
      <c r="F268" s="366">
        <v>349.09999999999997</v>
      </c>
      <c r="G268" s="366">
        <v>338.19999999999993</v>
      </c>
      <c r="H268" s="366">
        <v>398.19999999999993</v>
      </c>
      <c r="I268" s="366">
        <v>409.09999999999991</v>
      </c>
      <c r="J268" s="366">
        <v>428.19999999999993</v>
      </c>
      <c r="K268" s="365">
        <v>390</v>
      </c>
      <c r="L268" s="365">
        <v>360</v>
      </c>
      <c r="M268" s="365">
        <v>2.4757199999999999</v>
      </c>
      <c r="N268" s="1"/>
      <c r="O268" s="1"/>
    </row>
    <row r="269" spans="1:15" ht="12.75" customHeight="1">
      <c r="A269" s="30">
        <v>259</v>
      </c>
      <c r="B269" s="414" t="s">
        <v>267</v>
      </c>
      <c r="C269" s="365">
        <v>298.85000000000002</v>
      </c>
      <c r="D269" s="366">
        <v>302.65000000000003</v>
      </c>
      <c r="E269" s="366">
        <v>293.30000000000007</v>
      </c>
      <c r="F269" s="366">
        <v>287.75000000000006</v>
      </c>
      <c r="G269" s="366">
        <v>278.40000000000009</v>
      </c>
      <c r="H269" s="366">
        <v>308.20000000000005</v>
      </c>
      <c r="I269" s="366">
        <v>317.55000000000007</v>
      </c>
      <c r="J269" s="366">
        <v>323.10000000000002</v>
      </c>
      <c r="K269" s="365">
        <v>312</v>
      </c>
      <c r="L269" s="365">
        <v>297.10000000000002</v>
      </c>
      <c r="M269" s="365">
        <v>20.922409999999999</v>
      </c>
      <c r="N269" s="1"/>
      <c r="O269" s="1"/>
    </row>
    <row r="270" spans="1:15" ht="12.75" customHeight="1">
      <c r="A270" s="30">
        <v>260</v>
      </c>
      <c r="B270" s="414" t="s">
        <v>140</v>
      </c>
      <c r="C270" s="365">
        <v>626.1</v>
      </c>
      <c r="D270" s="366">
        <v>623.43333333333328</v>
      </c>
      <c r="E270" s="366">
        <v>614.71666666666658</v>
      </c>
      <c r="F270" s="366">
        <v>603.33333333333326</v>
      </c>
      <c r="G270" s="366">
        <v>594.61666666666656</v>
      </c>
      <c r="H270" s="366">
        <v>634.81666666666661</v>
      </c>
      <c r="I270" s="366">
        <v>643.5333333333333</v>
      </c>
      <c r="J270" s="366">
        <v>654.91666666666663</v>
      </c>
      <c r="K270" s="365">
        <v>632.15</v>
      </c>
      <c r="L270" s="365">
        <v>612.04999999999995</v>
      </c>
      <c r="M270" s="365">
        <v>47.605510000000002</v>
      </c>
      <c r="N270" s="1"/>
      <c r="O270" s="1"/>
    </row>
    <row r="271" spans="1:15" ht="12.75" customHeight="1">
      <c r="A271" s="30">
        <v>261</v>
      </c>
      <c r="B271" s="414" t="s">
        <v>141</v>
      </c>
      <c r="C271" s="365">
        <v>3243.05</v>
      </c>
      <c r="D271" s="366">
        <v>3267.5333333333333</v>
      </c>
      <c r="E271" s="366">
        <v>3110.2666666666664</v>
      </c>
      <c r="F271" s="366">
        <v>2977.4833333333331</v>
      </c>
      <c r="G271" s="366">
        <v>2820.2166666666662</v>
      </c>
      <c r="H271" s="366">
        <v>3400.3166666666666</v>
      </c>
      <c r="I271" s="366">
        <v>3557.5833333333339</v>
      </c>
      <c r="J271" s="366">
        <v>3690.3666666666668</v>
      </c>
      <c r="K271" s="365">
        <v>3424.8</v>
      </c>
      <c r="L271" s="365">
        <v>3134.75</v>
      </c>
      <c r="M271" s="365">
        <v>16.639469999999999</v>
      </c>
      <c r="N271" s="1"/>
      <c r="O271" s="1"/>
    </row>
    <row r="272" spans="1:15" ht="12.75" customHeight="1">
      <c r="A272" s="30">
        <v>262</v>
      </c>
      <c r="B272" s="414" t="s">
        <v>844</v>
      </c>
      <c r="C272" s="365">
        <v>538.1</v>
      </c>
      <c r="D272" s="366">
        <v>542.13333333333333</v>
      </c>
      <c r="E272" s="366">
        <v>529.9666666666667</v>
      </c>
      <c r="F272" s="366">
        <v>521.83333333333337</v>
      </c>
      <c r="G272" s="366">
        <v>509.66666666666674</v>
      </c>
      <c r="H272" s="366">
        <v>550.26666666666665</v>
      </c>
      <c r="I272" s="366">
        <v>562.43333333333339</v>
      </c>
      <c r="J272" s="366">
        <v>570.56666666666661</v>
      </c>
      <c r="K272" s="365">
        <v>554.29999999999995</v>
      </c>
      <c r="L272" s="365">
        <v>534</v>
      </c>
      <c r="M272" s="365">
        <v>3.60453</v>
      </c>
      <c r="N272" s="1"/>
      <c r="O272" s="1"/>
    </row>
    <row r="273" spans="1:15" ht="12.75" customHeight="1">
      <c r="A273" s="30">
        <v>263</v>
      </c>
      <c r="B273" s="414" t="s">
        <v>845</v>
      </c>
      <c r="C273" s="365">
        <v>526.1</v>
      </c>
      <c r="D273" s="366">
        <v>530.36666666666667</v>
      </c>
      <c r="E273" s="366">
        <v>520.73333333333335</v>
      </c>
      <c r="F273" s="366">
        <v>515.36666666666667</v>
      </c>
      <c r="G273" s="366">
        <v>505.73333333333335</v>
      </c>
      <c r="H273" s="366">
        <v>535.73333333333335</v>
      </c>
      <c r="I273" s="366">
        <v>545.36666666666679</v>
      </c>
      <c r="J273" s="366">
        <v>550.73333333333335</v>
      </c>
      <c r="K273" s="365">
        <v>540</v>
      </c>
      <c r="L273" s="365">
        <v>525</v>
      </c>
      <c r="M273" s="365">
        <v>0.52895000000000003</v>
      </c>
      <c r="N273" s="1"/>
      <c r="O273" s="1"/>
    </row>
    <row r="274" spans="1:15" ht="12.75" customHeight="1">
      <c r="A274" s="30">
        <v>264</v>
      </c>
      <c r="B274" s="414" t="s">
        <v>426</v>
      </c>
      <c r="C274" s="365">
        <v>904.15</v>
      </c>
      <c r="D274" s="366">
        <v>897.73333333333323</v>
      </c>
      <c r="E274" s="366">
        <v>877.46666666666647</v>
      </c>
      <c r="F274" s="366">
        <v>850.78333333333319</v>
      </c>
      <c r="G274" s="366">
        <v>830.51666666666642</v>
      </c>
      <c r="H274" s="366">
        <v>924.41666666666652</v>
      </c>
      <c r="I274" s="366">
        <v>944.68333333333317</v>
      </c>
      <c r="J274" s="366">
        <v>971.36666666666656</v>
      </c>
      <c r="K274" s="365">
        <v>918</v>
      </c>
      <c r="L274" s="365">
        <v>871.05</v>
      </c>
      <c r="M274" s="365">
        <v>17.233470000000001</v>
      </c>
      <c r="N274" s="1"/>
      <c r="O274" s="1"/>
    </row>
    <row r="275" spans="1:15" ht="12.75" customHeight="1">
      <c r="A275" s="30">
        <v>265</v>
      </c>
      <c r="B275" s="414" t="s">
        <v>427</v>
      </c>
      <c r="C275" s="365">
        <v>137.05000000000001</v>
      </c>
      <c r="D275" s="366">
        <v>137.08333333333334</v>
      </c>
      <c r="E275" s="366">
        <v>136.06666666666669</v>
      </c>
      <c r="F275" s="366">
        <v>135.08333333333334</v>
      </c>
      <c r="G275" s="366">
        <v>134.06666666666669</v>
      </c>
      <c r="H275" s="366">
        <v>138.06666666666669</v>
      </c>
      <c r="I275" s="366">
        <v>139.08333333333334</v>
      </c>
      <c r="J275" s="366">
        <v>140.06666666666669</v>
      </c>
      <c r="K275" s="365">
        <v>138.1</v>
      </c>
      <c r="L275" s="365">
        <v>136.1</v>
      </c>
      <c r="M275" s="365">
        <v>1.96791</v>
      </c>
      <c r="N275" s="1"/>
      <c r="O275" s="1"/>
    </row>
    <row r="276" spans="1:15" ht="12.75" customHeight="1">
      <c r="A276" s="30">
        <v>266</v>
      </c>
      <c r="B276" s="414" t="s">
        <v>434</v>
      </c>
      <c r="C276" s="365">
        <v>1274.3</v>
      </c>
      <c r="D276" s="366">
        <v>1265.4166666666667</v>
      </c>
      <c r="E276" s="366">
        <v>1248.8333333333335</v>
      </c>
      <c r="F276" s="366">
        <v>1223.3666666666668</v>
      </c>
      <c r="G276" s="366">
        <v>1206.7833333333335</v>
      </c>
      <c r="H276" s="366">
        <v>1290.8833333333334</v>
      </c>
      <c r="I276" s="366">
        <v>1307.4666666666669</v>
      </c>
      <c r="J276" s="366">
        <v>1332.9333333333334</v>
      </c>
      <c r="K276" s="365">
        <v>1282</v>
      </c>
      <c r="L276" s="365">
        <v>1239.95</v>
      </c>
      <c r="M276" s="365">
        <v>1.92042</v>
      </c>
      <c r="N276" s="1"/>
      <c r="O276" s="1"/>
    </row>
    <row r="277" spans="1:15" ht="12.75" customHeight="1">
      <c r="A277" s="30">
        <v>267</v>
      </c>
      <c r="B277" s="414" t="s">
        <v>435</v>
      </c>
      <c r="C277" s="365">
        <v>399.35</v>
      </c>
      <c r="D277" s="366">
        <v>402.7</v>
      </c>
      <c r="E277" s="366">
        <v>391.7</v>
      </c>
      <c r="F277" s="366">
        <v>384.05</v>
      </c>
      <c r="G277" s="366">
        <v>373.05</v>
      </c>
      <c r="H277" s="366">
        <v>410.34999999999997</v>
      </c>
      <c r="I277" s="366">
        <v>421.34999999999997</v>
      </c>
      <c r="J277" s="366">
        <v>428.99999999999994</v>
      </c>
      <c r="K277" s="365">
        <v>413.7</v>
      </c>
      <c r="L277" s="365">
        <v>395.05</v>
      </c>
      <c r="M277" s="365">
        <v>2.06176</v>
      </c>
      <c r="N277" s="1"/>
      <c r="O277" s="1"/>
    </row>
    <row r="278" spans="1:15" ht="12.75" customHeight="1">
      <c r="A278" s="30">
        <v>268</v>
      </c>
      <c r="B278" s="414" t="s">
        <v>846</v>
      </c>
      <c r="C278" s="365">
        <v>65.650000000000006</v>
      </c>
      <c r="D278" s="366">
        <v>65.766666666666666</v>
      </c>
      <c r="E278" s="366">
        <v>65.083333333333329</v>
      </c>
      <c r="F278" s="366">
        <v>64.516666666666666</v>
      </c>
      <c r="G278" s="366">
        <v>63.833333333333329</v>
      </c>
      <c r="H278" s="366">
        <v>66.333333333333329</v>
      </c>
      <c r="I278" s="366">
        <v>67.016666666666666</v>
      </c>
      <c r="J278" s="366">
        <v>67.583333333333329</v>
      </c>
      <c r="K278" s="365">
        <v>66.45</v>
      </c>
      <c r="L278" s="365">
        <v>65.2</v>
      </c>
      <c r="M278" s="365">
        <v>5.4052800000000003</v>
      </c>
      <c r="N278" s="1"/>
      <c r="O278" s="1"/>
    </row>
    <row r="279" spans="1:15" ht="12.75" customHeight="1">
      <c r="A279" s="30">
        <v>269</v>
      </c>
      <c r="B279" s="414" t="s">
        <v>436</v>
      </c>
      <c r="C279" s="365">
        <v>569.65</v>
      </c>
      <c r="D279" s="366">
        <v>572.4666666666667</v>
      </c>
      <c r="E279" s="366">
        <v>565.18333333333339</v>
      </c>
      <c r="F279" s="366">
        <v>560.7166666666667</v>
      </c>
      <c r="G279" s="366">
        <v>553.43333333333339</v>
      </c>
      <c r="H279" s="366">
        <v>576.93333333333339</v>
      </c>
      <c r="I279" s="366">
        <v>584.2166666666667</v>
      </c>
      <c r="J279" s="366">
        <v>588.68333333333339</v>
      </c>
      <c r="K279" s="365">
        <v>579.75</v>
      </c>
      <c r="L279" s="365">
        <v>568</v>
      </c>
      <c r="M279" s="365">
        <v>0.48537000000000002</v>
      </c>
      <c r="N279" s="1"/>
      <c r="O279" s="1"/>
    </row>
    <row r="280" spans="1:15" ht="12.75" customHeight="1">
      <c r="A280" s="30">
        <v>270</v>
      </c>
      <c r="B280" s="414" t="s">
        <v>437</v>
      </c>
      <c r="C280" s="365">
        <v>47.05</v>
      </c>
      <c r="D280" s="366">
        <v>46.433333333333337</v>
      </c>
      <c r="E280" s="366">
        <v>45.616666666666674</v>
      </c>
      <c r="F280" s="366">
        <v>44.183333333333337</v>
      </c>
      <c r="G280" s="366">
        <v>43.366666666666674</v>
      </c>
      <c r="H280" s="366">
        <v>47.866666666666674</v>
      </c>
      <c r="I280" s="366">
        <v>48.683333333333337</v>
      </c>
      <c r="J280" s="366">
        <v>50.116666666666674</v>
      </c>
      <c r="K280" s="365">
        <v>47.25</v>
      </c>
      <c r="L280" s="365">
        <v>45</v>
      </c>
      <c r="M280" s="365">
        <v>28.415099999999999</v>
      </c>
      <c r="N280" s="1"/>
      <c r="O280" s="1"/>
    </row>
    <row r="281" spans="1:15" ht="12.75" customHeight="1">
      <c r="A281" s="30">
        <v>271</v>
      </c>
      <c r="B281" s="414" t="s">
        <v>439</v>
      </c>
      <c r="C281" s="365">
        <v>479.6</v>
      </c>
      <c r="D281" s="366">
        <v>484.23333333333335</v>
      </c>
      <c r="E281" s="366">
        <v>467.66666666666669</v>
      </c>
      <c r="F281" s="366">
        <v>455.73333333333335</v>
      </c>
      <c r="G281" s="366">
        <v>439.16666666666669</v>
      </c>
      <c r="H281" s="366">
        <v>496.16666666666669</v>
      </c>
      <c r="I281" s="366">
        <v>512.73333333333335</v>
      </c>
      <c r="J281" s="366">
        <v>524.66666666666674</v>
      </c>
      <c r="K281" s="365">
        <v>500.8</v>
      </c>
      <c r="L281" s="365">
        <v>472.3</v>
      </c>
      <c r="M281" s="365">
        <v>1.9893099999999999</v>
      </c>
      <c r="N281" s="1"/>
      <c r="O281" s="1"/>
    </row>
    <row r="282" spans="1:15" ht="12.75" customHeight="1">
      <c r="A282" s="30">
        <v>272</v>
      </c>
      <c r="B282" s="414" t="s">
        <v>429</v>
      </c>
      <c r="C282" s="365">
        <v>1102.1500000000001</v>
      </c>
      <c r="D282" s="366">
        <v>1110.1499999999999</v>
      </c>
      <c r="E282" s="366">
        <v>1090.2999999999997</v>
      </c>
      <c r="F282" s="366">
        <v>1078.4499999999998</v>
      </c>
      <c r="G282" s="366">
        <v>1058.5999999999997</v>
      </c>
      <c r="H282" s="366">
        <v>1121.9999999999998</v>
      </c>
      <c r="I282" s="366">
        <v>1141.8499999999997</v>
      </c>
      <c r="J282" s="366">
        <v>1153.6999999999998</v>
      </c>
      <c r="K282" s="365">
        <v>1130</v>
      </c>
      <c r="L282" s="365">
        <v>1098.3</v>
      </c>
      <c r="M282" s="365">
        <v>4.8144600000000004</v>
      </c>
      <c r="N282" s="1"/>
      <c r="O282" s="1"/>
    </row>
    <row r="283" spans="1:15" ht="12.75" customHeight="1">
      <c r="A283" s="30">
        <v>273</v>
      </c>
      <c r="B283" s="414" t="s">
        <v>430</v>
      </c>
      <c r="C283" s="365">
        <v>298.10000000000002</v>
      </c>
      <c r="D283" s="366">
        <v>297.51666666666671</v>
      </c>
      <c r="E283" s="366">
        <v>288.93333333333339</v>
      </c>
      <c r="F283" s="366">
        <v>279.76666666666671</v>
      </c>
      <c r="G283" s="366">
        <v>271.18333333333339</v>
      </c>
      <c r="H283" s="366">
        <v>306.68333333333339</v>
      </c>
      <c r="I283" s="366">
        <v>315.26666666666677</v>
      </c>
      <c r="J283" s="366">
        <v>324.43333333333339</v>
      </c>
      <c r="K283" s="365">
        <v>306.10000000000002</v>
      </c>
      <c r="L283" s="365">
        <v>288.35000000000002</v>
      </c>
      <c r="M283" s="365">
        <v>8.1150000000000002</v>
      </c>
      <c r="N283" s="1"/>
      <c r="O283" s="1"/>
    </row>
    <row r="284" spans="1:15" ht="12.75" customHeight="1">
      <c r="A284" s="30">
        <v>274</v>
      </c>
      <c r="B284" s="414" t="s">
        <v>142</v>
      </c>
      <c r="C284" s="365">
        <v>1889.25</v>
      </c>
      <c r="D284" s="366">
        <v>1869.6500000000003</v>
      </c>
      <c r="E284" s="366">
        <v>1840.7500000000007</v>
      </c>
      <c r="F284" s="366">
        <v>1792.2500000000005</v>
      </c>
      <c r="G284" s="366">
        <v>1763.3500000000008</v>
      </c>
      <c r="H284" s="366">
        <v>1918.1500000000005</v>
      </c>
      <c r="I284" s="366">
        <v>1947.0500000000002</v>
      </c>
      <c r="J284" s="366">
        <v>1995.5500000000004</v>
      </c>
      <c r="K284" s="365">
        <v>1898.55</v>
      </c>
      <c r="L284" s="365">
        <v>1821.15</v>
      </c>
      <c r="M284" s="365">
        <v>37.186190000000003</v>
      </c>
      <c r="N284" s="1"/>
      <c r="O284" s="1"/>
    </row>
    <row r="285" spans="1:15" ht="12.75" customHeight="1">
      <c r="A285" s="30">
        <v>275</v>
      </c>
      <c r="B285" s="414" t="s">
        <v>431</v>
      </c>
      <c r="C285" s="365">
        <v>633.04999999999995</v>
      </c>
      <c r="D285" s="366">
        <v>639.75</v>
      </c>
      <c r="E285" s="366">
        <v>620.15</v>
      </c>
      <c r="F285" s="366">
        <v>607.25</v>
      </c>
      <c r="G285" s="366">
        <v>587.65</v>
      </c>
      <c r="H285" s="366">
        <v>652.65</v>
      </c>
      <c r="I285" s="366">
        <v>672.24999999999989</v>
      </c>
      <c r="J285" s="366">
        <v>685.15</v>
      </c>
      <c r="K285" s="365">
        <v>659.35</v>
      </c>
      <c r="L285" s="365">
        <v>626.85</v>
      </c>
      <c r="M285" s="365">
        <v>18.797329999999999</v>
      </c>
      <c r="N285" s="1"/>
      <c r="O285" s="1"/>
    </row>
    <row r="286" spans="1:15" ht="12.75" customHeight="1">
      <c r="A286" s="30">
        <v>276</v>
      </c>
      <c r="B286" s="414" t="s">
        <v>428</v>
      </c>
      <c r="C286" s="365">
        <v>638.45000000000005</v>
      </c>
      <c r="D286" s="366">
        <v>641.81666666666672</v>
      </c>
      <c r="E286" s="366">
        <v>628.63333333333344</v>
      </c>
      <c r="F286" s="366">
        <v>618.81666666666672</v>
      </c>
      <c r="G286" s="366">
        <v>605.63333333333344</v>
      </c>
      <c r="H286" s="366">
        <v>651.63333333333344</v>
      </c>
      <c r="I286" s="366">
        <v>664.81666666666661</v>
      </c>
      <c r="J286" s="366">
        <v>674.63333333333344</v>
      </c>
      <c r="K286" s="365">
        <v>655</v>
      </c>
      <c r="L286" s="365">
        <v>632</v>
      </c>
      <c r="M286" s="365">
        <v>3.89845</v>
      </c>
      <c r="N286" s="1"/>
      <c r="O286" s="1"/>
    </row>
    <row r="287" spans="1:15" ht="12.75" customHeight="1">
      <c r="A287" s="30">
        <v>277</v>
      </c>
      <c r="B287" s="414" t="s">
        <v>432</v>
      </c>
      <c r="C287" s="365">
        <v>235.1</v>
      </c>
      <c r="D287" s="366">
        <v>236.76666666666665</v>
      </c>
      <c r="E287" s="366">
        <v>231.0333333333333</v>
      </c>
      <c r="F287" s="366">
        <v>226.96666666666664</v>
      </c>
      <c r="G287" s="366">
        <v>221.23333333333329</v>
      </c>
      <c r="H287" s="366">
        <v>240.83333333333331</v>
      </c>
      <c r="I287" s="366">
        <v>246.56666666666666</v>
      </c>
      <c r="J287" s="366">
        <v>250.63333333333333</v>
      </c>
      <c r="K287" s="365">
        <v>242.5</v>
      </c>
      <c r="L287" s="365">
        <v>232.7</v>
      </c>
      <c r="M287" s="365">
        <v>2.4404400000000002</v>
      </c>
      <c r="N287" s="1"/>
      <c r="O287" s="1"/>
    </row>
    <row r="288" spans="1:15" ht="12.75" customHeight="1">
      <c r="A288" s="30">
        <v>278</v>
      </c>
      <c r="B288" s="414" t="s">
        <v>433</v>
      </c>
      <c r="C288" s="365">
        <v>1219.95</v>
      </c>
      <c r="D288" s="366">
        <v>1232</v>
      </c>
      <c r="E288" s="366">
        <v>1196</v>
      </c>
      <c r="F288" s="366">
        <v>1172.05</v>
      </c>
      <c r="G288" s="366">
        <v>1136.05</v>
      </c>
      <c r="H288" s="366">
        <v>1255.95</v>
      </c>
      <c r="I288" s="366">
        <v>1291.95</v>
      </c>
      <c r="J288" s="366">
        <v>1315.9</v>
      </c>
      <c r="K288" s="365">
        <v>1268</v>
      </c>
      <c r="L288" s="365">
        <v>1208.05</v>
      </c>
      <c r="M288" s="365">
        <v>0.17352999999999999</v>
      </c>
      <c r="N288" s="1"/>
      <c r="O288" s="1"/>
    </row>
    <row r="289" spans="1:15" ht="12.75" customHeight="1">
      <c r="A289" s="30">
        <v>279</v>
      </c>
      <c r="B289" s="414" t="s">
        <v>438</v>
      </c>
      <c r="C289" s="365">
        <v>552.29999999999995</v>
      </c>
      <c r="D289" s="366">
        <v>549.16666666666663</v>
      </c>
      <c r="E289" s="366">
        <v>543.13333333333321</v>
      </c>
      <c r="F289" s="366">
        <v>533.96666666666658</v>
      </c>
      <c r="G289" s="366">
        <v>527.93333333333317</v>
      </c>
      <c r="H289" s="366">
        <v>558.33333333333326</v>
      </c>
      <c r="I289" s="366">
        <v>564.36666666666679</v>
      </c>
      <c r="J289" s="366">
        <v>573.5333333333333</v>
      </c>
      <c r="K289" s="365">
        <v>555.20000000000005</v>
      </c>
      <c r="L289" s="365">
        <v>540</v>
      </c>
      <c r="M289" s="365">
        <v>0.74673</v>
      </c>
      <c r="N289" s="1"/>
      <c r="O289" s="1"/>
    </row>
    <row r="290" spans="1:15" ht="12.75" customHeight="1">
      <c r="A290" s="30">
        <v>280</v>
      </c>
      <c r="B290" s="414" t="s">
        <v>143</v>
      </c>
      <c r="C290" s="365">
        <v>72.45</v>
      </c>
      <c r="D290" s="366">
        <v>72.016666666666666</v>
      </c>
      <c r="E290" s="366">
        <v>70.633333333333326</v>
      </c>
      <c r="F290" s="366">
        <v>68.816666666666663</v>
      </c>
      <c r="G290" s="366">
        <v>67.433333333333323</v>
      </c>
      <c r="H290" s="366">
        <v>73.833333333333329</v>
      </c>
      <c r="I290" s="366">
        <v>75.216666666666683</v>
      </c>
      <c r="J290" s="366">
        <v>77.033333333333331</v>
      </c>
      <c r="K290" s="365">
        <v>73.400000000000006</v>
      </c>
      <c r="L290" s="365">
        <v>70.2</v>
      </c>
      <c r="M290" s="365">
        <v>100.05439</v>
      </c>
      <c r="N290" s="1"/>
      <c r="O290" s="1"/>
    </row>
    <row r="291" spans="1:15" ht="12.75" customHeight="1">
      <c r="A291" s="30">
        <v>281</v>
      </c>
      <c r="B291" s="414" t="s">
        <v>144</v>
      </c>
      <c r="C291" s="365">
        <v>2837.55</v>
      </c>
      <c r="D291" s="366">
        <v>2868.7833333333333</v>
      </c>
      <c r="E291" s="366">
        <v>2787.5666666666666</v>
      </c>
      <c r="F291" s="366">
        <v>2737.5833333333335</v>
      </c>
      <c r="G291" s="366">
        <v>2656.3666666666668</v>
      </c>
      <c r="H291" s="366">
        <v>2918.7666666666664</v>
      </c>
      <c r="I291" s="366">
        <v>2999.9833333333327</v>
      </c>
      <c r="J291" s="366">
        <v>3049.9666666666662</v>
      </c>
      <c r="K291" s="365">
        <v>2950</v>
      </c>
      <c r="L291" s="365">
        <v>2818.8</v>
      </c>
      <c r="M291" s="365">
        <v>3.46597</v>
      </c>
      <c r="N291" s="1"/>
      <c r="O291" s="1"/>
    </row>
    <row r="292" spans="1:15" ht="12.75" customHeight="1">
      <c r="A292" s="30">
        <v>282</v>
      </c>
      <c r="B292" s="414" t="s">
        <v>440</v>
      </c>
      <c r="C292" s="365">
        <v>414.65</v>
      </c>
      <c r="D292" s="366">
        <v>404.2166666666667</v>
      </c>
      <c r="E292" s="366">
        <v>382.43333333333339</v>
      </c>
      <c r="F292" s="366">
        <v>350.2166666666667</v>
      </c>
      <c r="G292" s="366">
        <v>328.43333333333339</v>
      </c>
      <c r="H292" s="366">
        <v>436.43333333333339</v>
      </c>
      <c r="I292" s="366">
        <v>458.2166666666667</v>
      </c>
      <c r="J292" s="366">
        <v>490.43333333333339</v>
      </c>
      <c r="K292" s="365">
        <v>426</v>
      </c>
      <c r="L292" s="365">
        <v>372</v>
      </c>
      <c r="M292" s="365">
        <v>10.516349999999999</v>
      </c>
      <c r="N292" s="1"/>
      <c r="O292" s="1"/>
    </row>
    <row r="293" spans="1:15" ht="12.75" customHeight="1">
      <c r="A293" s="30">
        <v>283</v>
      </c>
      <c r="B293" s="414" t="s">
        <v>268</v>
      </c>
      <c r="C293" s="365">
        <v>464.7</v>
      </c>
      <c r="D293" s="366">
        <v>460.0333333333333</v>
      </c>
      <c r="E293" s="366">
        <v>444.66666666666663</v>
      </c>
      <c r="F293" s="366">
        <v>424.63333333333333</v>
      </c>
      <c r="G293" s="366">
        <v>409.26666666666665</v>
      </c>
      <c r="H293" s="366">
        <v>480.06666666666661</v>
      </c>
      <c r="I293" s="366">
        <v>495.43333333333328</v>
      </c>
      <c r="J293" s="366">
        <v>515.46666666666658</v>
      </c>
      <c r="K293" s="365">
        <v>475.4</v>
      </c>
      <c r="L293" s="365">
        <v>440</v>
      </c>
      <c r="M293" s="365">
        <v>84.263109999999998</v>
      </c>
      <c r="N293" s="1"/>
      <c r="O293" s="1"/>
    </row>
    <row r="294" spans="1:15" ht="12.75" customHeight="1">
      <c r="A294" s="30">
        <v>284</v>
      </c>
      <c r="B294" s="414" t="s">
        <v>441</v>
      </c>
      <c r="C294" s="365">
        <v>11222.65</v>
      </c>
      <c r="D294" s="366">
        <v>11013.983333333332</v>
      </c>
      <c r="E294" s="366">
        <v>10777.966666666664</v>
      </c>
      <c r="F294" s="366">
        <v>10333.283333333331</v>
      </c>
      <c r="G294" s="366">
        <v>10097.266666666663</v>
      </c>
      <c r="H294" s="366">
        <v>11458.666666666664</v>
      </c>
      <c r="I294" s="366">
        <v>11694.683333333331</v>
      </c>
      <c r="J294" s="366">
        <v>12139.366666666665</v>
      </c>
      <c r="K294" s="365">
        <v>11250</v>
      </c>
      <c r="L294" s="365">
        <v>10569.3</v>
      </c>
      <c r="M294" s="365">
        <v>0.16088</v>
      </c>
      <c r="N294" s="1"/>
      <c r="O294" s="1"/>
    </row>
    <row r="295" spans="1:15" ht="12.75" customHeight="1">
      <c r="A295" s="30">
        <v>285</v>
      </c>
      <c r="B295" s="414" t="s">
        <v>442</v>
      </c>
      <c r="C295" s="365">
        <v>46.55</v>
      </c>
      <c r="D295" s="366">
        <v>46.833333333333336</v>
      </c>
      <c r="E295" s="366">
        <v>45.966666666666669</v>
      </c>
      <c r="F295" s="366">
        <v>45.383333333333333</v>
      </c>
      <c r="G295" s="366">
        <v>44.516666666666666</v>
      </c>
      <c r="H295" s="366">
        <v>47.416666666666671</v>
      </c>
      <c r="I295" s="366">
        <v>48.283333333333331</v>
      </c>
      <c r="J295" s="366">
        <v>48.866666666666674</v>
      </c>
      <c r="K295" s="365">
        <v>47.7</v>
      </c>
      <c r="L295" s="365">
        <v>46.25</v>
      </c>
      <c r="M295" s="365">
        <v>14.60848</v>
      </c>
      <c r="N295" s="1"/>
      <c r="O295" s="1"/>
    </row>
    <row r="296" spans="1:15" ht="12.75" customHeight="1">
      <c r="A296" s="30">
        <v>286</v>
      </c>
      <c r="B296" s="414" t="s">
        <v>145</v>
      </c>
      <c r="C296" s="365">
        <v>345.5</v>
      </c>
      <c r="D296" s="366">
        <v>341.01666666666665</v>
      </c>
      <c r="E296" s="366">
        <v>334.13333333333333</v>
      </c>
      <c r="F296" s="366">
        <v>322.76666666666665</v>
      </c>
      <c r="G296" s="366">
        <v>315.88333333333333</v>
      </c>
      <c r="H296" s="366">
        <v>352.38333333333333</v>
      </c>
      <c r="I296" s="366">
        <v>359.26666666666665</v>
      </c>
      <c r="J296" s="366">
        <v>370.63333333333333</v>
      </c>
      <c r="K296" s="365">
        <v>347.9</v>
      </c>
      <c r="L296" s="365">
        <v>329.65</v>
      </c>
      <c r="M296" s="365">
        <v>54.028700000000001</v>
      </c>
      <c r="N296" s="1"/>
      <c r="O296" s="1"/>
    </row>
    <row r="297" spans="1:15" ht="12.75" customHeight="1">
      <c r="A297" s="30">
        <v>287</v>
      </c>
      <c r="B297" s="414" t="s">
        <v>443</v>
      </c>
      <c r="C297" s="365">
        <v>2664.4</v>
      </c>
      <c r="D297" s="366">
        <v>2672.0499999999997</v>
      </c>
      <c r="E297" s="366">
        <v>2627.4499999999994</v>
      </c>
      <c r="F297" s="366">
        <v>2590.4999999999995</v>
      </c>
      <c r="G297" s="366">
        <v>2545.8999999999992</v>
      </c>
      <c r="H297" s="366">
        <v>2708.9999999999995</v>
      </c>
      <c r="I297" s="366">
        <v>2753.6</v>
      </c>
      <c r="J297" s="366">
        <v>2790.5499999999997</v>
      </c>
      <c r="K297" s="365">
        <v>2716.65</v>
      </c>
      <c r="L297" s="365">
        <v>2635.1</v>
      </c>
      <c r="M297" s="365">
        <v>0.66686000000000001</v>
      </c>
      <c r="N297" s="1"/>
      <c r="O297" s="1"/>
    </row>
    <row r="298" spans="1:15" ht="12.75" customHeight="1">
      <c r="A298" s="30">
        <v>288</v>
      </c>
      <c r="B298" s="414" t="s">
        <v>847</v>
      </c>
      <c r="C298" s="365">
        <v>1267.1500000000001</v>
      </c>
      <c r="D298" s="366">
        <v>1269.7166666666667</v>
      </c>
      <c r="E298" s="366">
        <v>1224.4333333333334</v>
      </c>
      <c r="F298" s="366">
        <v>1181.7166666666667</v>
      </c>
      <c r="G298" s="366">
        <v>1136.4333333333334</v>
      </c>
      <c r="H298" s="366">
        <v>1312.4333333333334</v>
      </c>
      <c r="I298" s="366">
        <v>1357.7166666666667</v>
      </c>
      <c r="J298" s="366">
        <v>1400.4333333333334</v>
      </c>
      <c r="K298" s="365">
        <v>1315</v>
      </c>
      <c r="L298" s="365">
        <v>1227</v>
      </c>
      <c r="M298" s="365">
        <v>3.3535400000000002</v>
      </c>
      <c r="N298" s="1"/>
      <c r="O298" s="1"/>
    </row>
    <row r="299" spans="1:15" ht="12.75" customHeight="1">
      <c r="A299" s="30">
        <v>289</v>
      </c>
      <c r="B299" s="414" t="s">
        <v>146</v>
      </c>
      <c r="C299" s="365">
        <v>1910.85</v>
      </c>
      <c r="D299" s="366">
        <v>1899.95</v>
      </c>
      <c r="E299" s="366">
        <v>1877.9</v>
      </c>
      <c r="F299" s="366">
        <v>1844.95</v>
      </c>
      <c r="G299" s="366">
        <v>1822.9</v>
      </c>
      <c r="H299" s="366">
        <v>1932.9</v>
      </c>
      <c r="I299" s="366">
        <v>1954.9499999999998</v>
      </c>
      <c r="J299" s="366">
        <v>1987.9</v>
      </c>
      <c r="K299" s="365">
        <v>1922</v>
      </c>
      <c r="L299" s="365">
        <v>1867</v>
      </c>
      <c r="M299" s="365">
        <v>29.32713</v>
      </c>
      <c r="N299" s="1"/>
      <c r="O299" s="1"/>
    </row>
    <row r="300" spans="1:15" ht="12.75" customHeight="1">
      <c r="A300" s="30">
        <v>290</v>
      </c>
      <c r="B300" s="414" t="s">
        <v>147</v>
      </c>
      <c r="C300" s="365">
        <v>5745.7</v>
      </c>
      <c r="D300" s="366">
        <v>5822.5666666666666</v>
      </c>
      <c r="E300" s="366">
        <v>5645.1333333333332</v>
      </c>
      <c r="F300" s="366">
        <v>5544.5666666666666</v>
      </c>
      <c r="G300" s="366">
        <v>5367.1333333333332</v>
      </c>
      <c r="H300" s="366">
        <v>5923.1333333333332</v>
      </c>
      <c r="I300" s="366">
        <v>6100.5666666666657</v>
      </c>
      <c r="J300" s="366">
        <v>6201.1333333333332</v>
      </c>
      <c r="K300" s="365">
        <v>6000</v>
      </c>
      <c r="L300" s="365">
        <v>5722</v>
      </c>
      <c r="M300" s="365">
        <v>5.4814100000000003</v>
      </c>
      <c r="N300" s="1"/>
      <c r="O300" s="1"/>
    </row>
    <row r="301" spans="1:15" ht="12.75" customHeight="1">
      <c r="A301" s="30">
        <v>291</v>
      </c>
      <c r="B301" s="414" t="s">
        <v>148</v>
      </c>
      <c r="C301" s="365">
        <v>4355.3999999999996</v>
      </c>
      <c r="D301" s="366">
        <v>4409.5166666666664</v>
      </c>
      <c r="E301" s="366">
        <v>4259.0333333333328</v>
      </c>
      <c r="F301" s="366">
        <v>4162.6666666666661</v>
      </c>
      <c r="G301" s="366">
        <v>4012.1833333333325</v>
      </c>
      <c r="H301" s="366">
        <v>4505.8833333333332</v>
      </c>
      <c r="I301" s="366">
        <v>4656.3666666666668</v>
      </c>
      <c r="J301" s="366">
        <v>4752.7333333333336</v>
      </c>
      <c r="K301" s="365">
        <v>4560</v>
      </c>
      <c r="L301" s="365">
        <v>4313.1499999999996</v>
      </c>
      <c r="M301" s="365">
        <v>4.3464</v>
      </c>
      <c r="N301" s="1"/>
      <c r="O301" s="1"/>
    </row>
    <row r="302" spans="1:15" ht="12.75" customHeight="1">
      <c r="A302" s="30">
        <v>292</v>
      </c>
      <c r="B302" s="414" t="s">
        <v>149</v>
      </c>
      <c r="C302" s="365">
        <v>888.1</v>
      </c>
      <c r="D302" s="366">
        <v>894.53333333333342</v>
      </c>
      <c r="E302" s="366">
        <v>875.51666666666688</v>
      </c>
      <c r="F302" s="366">
        <v>862.93333333333351</v>
      </c>
      <c r="G302" s="366">
        <v>843.91666666666697</v>
      </c>
      <c r="H302" s="366">
        <v>907.11666666666679</v>
      </c>
      <c r="I302" s="366">
        <v>926.13333333333344</v>
      </c>
      <c r="J302" s="366">
        <v>938.7166666666667</v>
      </c>
      <c r="K302" s="365">
        <v>913.55</v>
      </c>
      <c r="L302" s="365">
        <v>881.95</v>
      </c>
      <c r="M302" s="365">
        <v>16.779019999999999</v>
      </c>
      <c r="N302" s="1"/>
      <c r="O302" s="1"/>
    </row>
    <row r="303" spans="1:15" ht="12.75" customHeight="1">
      <c r="A303" s="30">
        <v>293</v>
      </c>
      <c r="B303" s="414" t="s">
        <v>444</v>
      </c>
      <c r="C303" s="365">
        <v>2796.4</v>
      </c>
      <c r="D303" s="366">
        <v>2747.9166666666665</v>
      </c>
      <c r="E303" s="366">
        <v>2468.4833333333331</v>
      </c>
      <c r="F303" s="366">
        <v>2140.5666666666666</v>
      </c>
      <c r="G303" s="366">
        <v>1861.1333333333332</v>
      </c>
      <c r="H303" s="366">
        <v>3075.833333333333</v>
      </c>
      <c r="I303" s="366">
        <v>3355.2666666666664</v>
      </c>
      <c r="J303" s="366">
        <v>3683.1833333333329</v>
      </c>
      <c r="K303" s="365">
        <v>3027.35</v>
      </c>
      <c r="L303" s="365">
        <v>2420</v>
      </c>
      <c r="M303" s="365">
        <v>16.585159999999998</v>
      </c>
      <c r="N303" s="1"/>
      <c r="O303" s="1"/>
    </row>
    <row r="304" spans="1:15" ht="12.75" customHeight="1">
      <c r="A304" s="30">
        <v>294</v>
      </c>
      <c r="B304" s="414" t="s">
        <v>848</v>
      </c>
      <c r="C304" s="365">
        <v>428</v>
      </c>
      <c r="D304" s="366">
        <v>424.68333333333334</v>
      </c>
      <c r="E304" s="366">
        <v>415.36666666666667</v>
      </c>
      <c r="F304" s="366">
        <v>402.73333333333335</v>
      </c>
      <c r="G304" s="366">
        <v>393.41666666666669</v>
      </c>
      <c r="H304" s="366">
        <v>437.31666666666666</v>
      </c>
      <c r="I304" s="366">
        <v>446.63333333333338</v>
      </c>
      <c r="J304" s="366">
        <v>459.26666666666665</v>
      </c>
      <c r="K304" s="365">
        <v>434</v>
      </c>
      <c r="L304" s="365">
        <v>412.05</v>
      </c>
      <c r="M304" s="365">
        <v>5.3700900000000003</v>
      </c>
      <c r="N304" s="1"/>
      <c r="O304" s="1"/>
    </row>
    <row r="305" spans="1:15" ht="12.75" customHeight="1">
      <c r="A305" s="30">
        <v>295</v>
      </c>
      <c r="B305" s="414" t="s">
        <v>150</v>
      </c>
      <c r="C305" s="365">
        <v>858.05</v>
      </c>
      <c r="D305" s="366">
        <v>854.03333333333342</v>
      </c>
      <c r="E305" s="366">
        <v>845.21666666666681</v>
      </c>
      <c r="F305" s="366">
        <v>832.38333333333344</v>
      </c>
      <c r="G305" s="366">
        <v>823.56666666666683</v>
      </c>
      <c r="H305" s="366">
        <v>866.86666666666679</v>
      </c>
      <c r="I305" s="366">
        <v>875.68333333333339</v>
      </c>
      <c r="J305" s="366">
        <v>888.51666666666677</v>
      </c>
      <c r="K305" s="365">
        <v>862.85</v>
      </c>
      <c r="L305" s="365">
        <v>841.2</v>
      </c>
      <c r="M305" s="365">
        <v>29.275659999999998</v>
      </c>
      <c r="N305" s="1"/>
      <c r="O305" s="1"/>
    </row>
    <row r="306" spans="1:15" ht="12.75" customHeight="1">
      <c r="A306" s="30">
        <v>296</v>
      </c>
      <c r="B306" s="414" t="s">
        <v>151</v>
      </c>
      <c r="C306" s="365">
        <v>156.6</v>
      </c>
      <c r="D306" s="366">
        <v>155.6</v>
      </c>
      <c r="E306" s="366">
        <v>151.25</v>
      </c>
      <c r="F306" s="366">
        <v>145.9</v>
      </c>
      <c r="G306" s="366">
        <v>141.55000000000001</v>
      </c>
      <c r="H306" s="366">
        <v>160.94999999999999</v>
      </c>
      <c r="I306" s="366">
        <v>165.29999999999995</v>
      </c>
      <c r="J306" s="366">
        <v>170.64999999999998</v>
      </c>
      <c r="K306" s="365">
        <v>159.94999999999999</v>
      </c>
      <c r="L306" s="365">
        <v>150.25</v>
      </c>
      <c r="M306" s="365">
        <v>38.230440000000002</v>
      </c>
      <c r="N306" s="1"/>
      <c r="O306" s="1"/>
    </row>
    <row r="307" spans="1:15" ht="12.75" customHeight="1">
      <c r="A307" s="30">
        <v>297</v>
      </c>
      <c r="B307" s="414" t="s">
        <v>317</v>
      </c>
      <c r="C307" s="365">
        <v>21</v>
      </c>
      <c r="D307" s="366">
        <v>20.65</v>
      </c>
      <c r="E307" s="366">
        <v>19.999999999999996</v>
      </c>
      <c r="F307" s="366">
        <v>18.999999999999996</v>
      </c>
      <c r="G307" s="366">
        <v>18.349999999999994</v>
      </c>
      <c r="H307" s="366">
        <v>21.65</v>
      </c>
      <c r="I307" s="366">
        <v>22.300000000000004</v>
      </c>
      <c r="J307" s="366">
        <v>23.3</v>
      </c>
      <c r="K307" s="365">
        <v>21.3</v>
      </c>
      <c r="L307" s="365">
        <v>19.649999999999999</v>
      </c>
      <c r="M307" s="365">
        <v>84.129400000000004</v>
      </c>
      <c r="N307" s="1"/>
      <c r="O307" s="1"/>
    </row>
    <row r="308" spans="1:15" ht="12.75" customHeight="1">
      <c r="A308" s="30">
        <v>298</v>
      </c>
      <c r="B308" s="414" t="s">
        <v>447</v>
      </c>
      <c r="C308" s="365">
        <v>209.15</v>
      </c>
      <c r="D308" s="366">
        <v>211.36666666666667</v>
      </c>
      <c r="E308" s="366">
        <v>205.78333333333336</v>
      </c>
      <c r="F308" s="366">
        <v>202.41666666666669</v>
      </c>
      <c r="G308" s="366">
        <v>196.83333333333337</v>
      </c>
      <c r="H308" s="366">
        <v>214.73333333333335</v>
      </c>
      <c r="I308" s="366">
        <v>220.31666666666666</v>
      </c>
      <c r="J308" s="366">
        <v>223.68333333333334</v>
      </c>
      <c r="K308" s="365">
        <v>216.95</v>
      </c>
      <c r="L308" s="365">
        <v>208</v>
      </c>
      <c r="M308" s="365">
        <v>3.4523100000000002</v>
      </c>
      <c r="N308" s="1"/>
      <c r="O308" s="1"/>
    </row>
    <row r="309" spans="1:15" ht="12.75" customHeight="1">
      <c r="A309" s="30">
        <v>299</v>
      </c>
      <c r="B309" s="414" t="s">
        <v>449</v>
      </c>
      <c r="C309" s="365">
        <v>659.85</v>
      </c>
      <c r="D309" s="366">
        <v>659.98333333333335</v>
      </c>
      <c r="E309" s="366">
        <v>649.86666666666667</v>
      </c>
      <c r="F309" s="366">
        <v>639.88333333333333</v>
      </c>
      <c r="G309" s="366">
        <v>629.76666666666665</v>
      </c>
      <c r="H309" s="366">
        <v>669.9666666666667</v>
      </c>
      <c r="I309" s="366">
        <v>680.08333333333348</v>
      </c>
      <c r="J309" s="366">
        <v>690.06666666666672</v>
      </c>
      <c r="K309" s="365">
        <v>670.1</v>
      </c>
      <c r="L309" s="365">
        <v>650</v>
      </c>
      <c r="M309" s="365">
        <v>0.78225</v>
      </c>
      <c r="N309" s="1"/>
      <c r="O309" s="1"/>
    </row>
    <row r="310" spans="1:15" ht="12.75" customHeight="1">
      <c r="A310" s="30">
        <v>300</v>
      </c>
      <c r="B310" s="414" t="s">
        <v>152</v>
      </c>
      <c r="C310" s="365">
        <v>153.35</v>
      </c>
      <c r="D310" s="366">
        <v>152.1</v>
      </c>
      <c r="E310" s="366">
        <v>149.89999999999998</v>
      </c>
      <c r="F310" s="366">
        <v>146.44999999999999</v>
      </c>
      <c r="G310" s="366">
        <v>144.24999999999997</v>
      </c>
      <c r="H310" s="366">
        <v>155.54999999999998</v>
      </c>
      <c r="I310" s="366">
        <v>157.74999999999997</v>
      </c>
      <c r="J310" s="366">
        <v>161.19999999999999</v>
      </c>
      <c r="K310" s="365">
        <v>154.30000000000001</v>
      </c>
      <c r="L310" s="365">
        <v>148.65</v>
      </c>
      <c r="M310" s="365">
        <v>35.028849999999998</v>
      </c>
      <c r="N310" s="1"/>
      <c r="O310" s="1"/>
    </row>
    <row r="311" spans="1:15" ht="12.75" customHeight="1">
      <c r="A311" s="30">
        <v>301</v>
      </c>
      <c r="B311" s="414" t="s">
        <v>153</v>
      </c>
      <c r="C311" s="365">
        <v>463.25</v>
      </c>
      <c r="D311" s="366">
        <v>462.9666666666667</v>
      </c>
      <c r="E311" s="366">
        <v>455.93333333333339</v>
      </c>
      <c r="F311" s="366">
        <v>448.61666666666667</v>
      </c>
      <c r="G311" s="366">
        <v>441.58333333333337</v>
      </c>
      <c r="H311" s="366">
        <v>470.28333333333342</v>
      </c>
      <c r="I311" s="366">
        <v>477.31666666666672</v>
      </c>
      <c r="J311" s="366">
        <v>484.63333333333344</v>
      </c>
      <c r="K311" s="365">
        <v>470</v>
      </c>
      <c r="L311" s="365">
        <v>455.65</v>
      </c>
      <c r="M311" s="365">
        <v>20.19041</v>
      </c>
      <c r="N311" s="1"/>
      <c r="O311" s="1"/>
    </row>
    <row r="312" spans="1:15" ht="12.75" customHeight="1">
      <c r="A312" s="30">
        <v>302</v>
      </c>
      <c r="B312" s="414" t="s">
        <v>154</v>
      </c>
      <c r="C312" s="365">
        <v>8820.2000000000007</v>
      </c>
      <c r="D312" s="366">
        <v>8730.6333333333332</v>
      </c>
      <c r="E312" s="366">
        <v>8489.6166666666668</v>
      </c>
      <c r="F312" s="366">
        <v>8159.0333333333328</v>
      </c>
      <c r="G312" s="366">
        <v>7918.0166666666664</v>
      </c>
      <c r="H312" s="366">
        <v>9061.2166666666672</v>
      </c>
      <c r="I312" s="366">
        <v>9302.2333333333336</v>
      </c>
      <c r="J312" s="366">
        <v>9632.8166666666675</v>
      </c>
      <c r="K312" s="365">
        <v>8971.65</v>
      </c>
      <c r="L312" s="365">
        <v>8400.0499999999993</v>
      </c>
      <c r="M312" s="365">
        <v>28.99559</v>
      </c>
      <c r="N312" s="1"/>
      <c r="O312" s="1"/>
    </row>
    <row r="313" spans="1:15" ht="12.75" customHeight="1">
      <c r="A313" s="30">
        <v>303</v>
      </c>
      <c r="B313" s="414" t="s">
        <v>849</v>
      </c>
      <c r="C313" s="365">
        <v>2598.35</v>
      </c>
      <c r="D313" s="366">
        <v>2632.1166666666668</v>
      </c>
      <c r="E313" s="366">
        <v>2546.2333333333336</v>
      </c>
      <c r="F313" s="366">
        <v>2494.1166666666668</v>
      </c>
      <c r="G313" s="366">
        <v>2408.2333333333336</v>
      </c>
      <c r="H313" s="366">
        <v>2684.2333333333336</v>
      </c>
      <c r="I313" s="366">
        <v>2770.1166666666668</v>
      </c>
      <c r="J313" s="366">
        <v>2822.2333333333336</v>
      </c>
      <c r="K313" s="365">
        <v>2718</v>
      </c>
      <c r="L313" s="365">
        <v>2580</v>
      </c>
      <c r="M313" s="365">
        <v>0.79462999999999995</v>
      </c>
      <c r="N313" s="1"/>
      <c r="O313" s="1"/>
    </row>
    <row r="314" spans="1:15" ht="12.75" customHeight="1">
      <c r="A314" s="30">
        <v>304</v>
      </c>
      <c r="B314" s="414" t="s">
        <v>451</v>
      </c>
      <c r="C314" s="365">
        <v>374.75</v>
      </c>
      <c r="D314" s="366">
        <v>372.18333333333339</v>
      </c>
      <c r="E314" s="366">
        <v>364.6666666666668</v>
      </c>
      <c r="F314" s="366">
        <v>354.58333333333343</v>
      </c>
      <c r="G314" s="366">
        <v>347.06666666666683</v>
      </c>
      <c r="H314" s="366">
        <v>382.26666666666677</v>
      </c>
      <c r="I314" s="366">
        <v>389.78333333333342</v>
      </c>
      <c r="J314" s="366">
        <v>399.86666666666673</v>
      </c>
      <c r="K314" s="365">
        <v>379.7</v>
      </c>
      <c r="L314" s="365">
        <v>362.1</v>
      </c>
      <c r="M314" s="365">
        <v>9.7245100000000004</v>
      </c>
      <c r="N314" s="1"/>
      <c r="O314" s="1"/>
    </row>
    <row r="315" spans="1:15" ht="12.75" customHeight="1">
      <c r="A315" s="30">
        <v>305</v>
      </c>
      <c r="B315" s="414" t="s">
        <v>452</v>
      </c>
      <c r="C315" s="365">
        <v>266.3</v>
      </c>
      <c r="D315" s="366">
        <v>265.09999999999997</v>
      </c>
      <c r="E315" s="366">
        <v>262.19999999999993</v>
      </c>
      <c r="F315" s="366">
        <v>258.09999999999997</v>
      </c>
      <c r="G315" s="366">
        <v>255.19999999999993</v>
      </c>
      <c r="H315" s="366">
        <v>269.19999999999993</v>
      </c>
      <c r="I315" s="366">
        <v>272.09999999999991</v>
      </c>
      <c r="J315" s="366">
        <v>276.19999999999993</v>
      </c>
      <c r="K315" s="365">
        <v>268</v>
      </c>
      <c r="L315" s="365">
        <v>261</v>
      </c>
      <c r="M315" s="365">
        <v>1.8451900000000001</v>
      </c>
      <c r="N315" s="1"/>
      <c r="O315" s="1"/>
    </row>
    <row r="316" spans="1:15" ht="12.75" customHeight="1">
      <c r="A316" s="30">
        <v>306</v>
      </c>
      <c r="B316" s="414" t="s">
        <v>155</v>
      </c>
      <c r="C316" s="365">
        <v>842.1</v>
      </c>
      <c r="D316" s="366">
        <v>846.73333333333323</v>
      </c>
      <c r="E316" s="366">
        <v>818.66666666666652</v>
      </c>
      <c r="F316" s="366">
        <v>795.23333333333323</v>
      </c>
      <c r="G316" s="366">
        <v>767.16666666666652</v>
      </c>
      <c r="H316" s="366">
        <v>870.16666666666652</v>
      </c>
      <c r="I316" s="366">
        <v>898.23333333333335</v>
      </c>
      <c r="J316" s="366">
        <v>921.66666666666652</v>
      </c>
      <c r="K316" s="365">
        <v>874.8</v>
      </c>
      <c r="L316" s="365">
        <v>823.3</v>
      </c>
      <c r="M316" s="365">
        <v>31.79684</v>
      </c>
      <c r="N316" s="1"/>
      <c r="O316" s="1"/>
    </row>
    <row r="317" spans="1:15" ht="12.75" customHeight="1">
      <c r="A317" s="30">
        <v>307</v>
      </c>
      <c r="B317" s="414" t="s">
        <v>457</v>
      </c>
      <c r="C317" s="365">
        <v>1554.95</v>
      </c>
      <c r="D317" s="366">
        <v>1543.6499999999999</v>
      </c>
      <c r="E317" s="366">
        <v>1526.2999999999997</v>
      </c>
      <c r="F317" s="366">
        <v>1497.6499999999999</v>
      </c>
      <c r="G317" s="366">
        <v>1480.2999999999997</v>
      </c>
      <c r="H317" s="366">
        <v>1572.2999999999997</v>
      </c>
      <c r="I317" s="366">
        <v>1589.6499999999996</v>
      </c>
      <c r="J317" s="366">
        <v>1618.2999999999997</v>
      </c>
      <c r="K317" s="365">
        <v>1561</v>
      </c>
      <c r="L317" s="365">
        <v>1515</v>
      </c>
      <c r="M317" s="365">
        <v>7.1543099999999997</v>
      </c>
      <c r="N317" s="1"/>
      <c r="O317" s="1"/>
    </row>
    <row r="318" spans="1:15" ht="12.75" customHeight="1">
      <c r="A318" s="30">
        <v>308</v>
      </c>
      <c r="B318" s="414" t="s">
        <v>156</v>
      </c>
      <c r="C318" s="365">
        <v>2450.15</v>
      </c>
      <c r="D318" s="366">
        <v>2475.0833333333335</v>
      </c>
      <c r="E318" s="366">
        <v>2403.3166666666671</v>
      </c>
      <c r="F318" s="366">
        <v>2356.4833333333336</v>
      </c>
      <c r="G318" s="366">
        <v>2284.7166666666672</v>
      </c>
      <c r="H318" s="366">
        <v>2521.916666666667</v>
      </c>
      <c r="I318" s="366">
        <v>2593.6833333333334</v>
      </c>
      <c r="J318" s="366">
        <v>2640.5166666666669</v>
      </c>
      <c r="K318" s="365">
        <v>2546.85</v>
      </c>
      <c r="L318" s="365">
        <v>2428.25</v>
      </c>
      <c r="M318" s="365">
        <v>1.83632</v>
      </c>
      <c r="N318" s="1"/>
      <c r="O318" s="1"/>
    </row>
    <row r="319" spans="1:15" ht="12.75" customHeight="1">
      <c r="A319" s="30">
        <v>309</v>
      </c>
      <c r="B319" s="414" t="s">
        <v>157</v>
      </c>
      <c r="C319" s="365">
        <v>894.3</v>
      </c>
      <c r="D319" s="366">
        <v>886.93333333333339</v>
      </c>
      <c r="E319" s="366">
        <v>870.06666666666683</v>
      </c>
      <c r="F319" s="366">
        <v>845.83333333333348</v>
      </c>
      <c r="G319" s="366">
        <v>828.96666666666692</v>
      </c>
      <c r="H319" s="366">
        <v>911.16666666666674</v>
      </c>
      <c r="I319" s="366">
        <v>928.0333333333333</v>
      </c>
      <c r="J319" s="366">
        <v>952.26666666666665</v>
      </c>
      <c r="K319" s="365">
        <v>903.8</v>
      </c>
      <c r="L319" s="365">
        <v>862.7</v>
      </c>
      <c r="M319" s="365">
        <v>8.6568500000000004</v>
      </c>
      <c r="N319" s="1"/>
      <c r="O319" s="1"/>
    </row>
    <row r="320" spans="1:15" ht="12.75" customHeight="1">
      <c r="A320" s="30">
        <v>310</v>
      </c>
      <c r="B320" s="414" t="s">
        <v>158</v>
      </c>
      <c r="C320" s="365">
        <v>808.95</v>
      </c>
      <c r="D320" s="366">
        <v>809.26666666666677</v>
      </c>
      <c r="E320" s="366">
        <v>796.33333333333348</v>
      </c>
      <c r="F320" s="366">
        <v>783.7166666666667</v>
      </c>
      <c r="G320" s="366">
        <v>770.78333333333342</v>
      </c>
      <c r="H320" s="366">
        <v>821.88333333333355</v>
      </c>
      <c r="I320" s="366">
        <v>834.81666666666672</v>
      </c>
      <c r="J320" s="366">
        <v>847.43333333333362</v>
      </c>
      <c r="K320" s="365">
        <v>822.2</v>
      </c>
      <c r="L320" s="365">
        <v>796.65</v>
      </c>
      <c r="M320" s="365">
        <v>5.9327800000000002</v>
      </c>
      <c r="N320" s="1"/>
      <c r="O320" s="1"/>
    </row>
    <row r="321" spans="1:15" ht="12.75" customHeight="1">
      <c r="A321" s="30">
        <v>311</v>
      </c>
      <c r="B321" s="414" t="s">
        <v>448</v>
      </c>
      <c r="C321" s="365">
        <v>207.9</v>
      </c>
      <c r="D321" s="366">
        <v>207.5</v>
      </c>
      <c r="E321" s="366">
        <v>204.5</v>
      </c>
      <c r="F321" s="366">
        <v>201.1</v>
      </c>
      <c r="G321" s="366">
        <v>198.1</v>
      </c>
      <c r="H321" s="366">
        <v>210.9</v>
      </c>
      <c r="I321" s="366">
        <v>213.9</v>
      </c>
      <c r="J321" s="366">
        <v>217.3</v>
      </c>
      <c r="K321" s="365">
        <v>210.5</v>
      </c>
      <c r="L321" s="365">
        <v>204.1</v>
      </c>
      <c r="M321" s="365">
        <v>1.6686000000000001</v>
      </c>
      <c r="N321" s="1"/>
      <c r="O321" s="1"/>
    </row>
    <row r="322" spans="1:15" ht="12.75" customHeight="1">
      <c r="A322" s="30">
        <v>312</v>
      </c>
      <c r="B322" s="414" t="s">
        <v>455</v>
      </c>
      <c r="C322" s="365">
        <v>183.45</v>
      </c>
      <c r="D322" s="366">
        <v>182.98333333333335</v>
      </c>
      <c r="E322" s="366">
        <v>181.4666666666667</v>
      </c>
      <c r="F322" s="366">
        <v>179.48333333333335</v>
      </c>
      <c r="G322" s="366">
        <v>177.9666666666667</v>
      </c>
      <c r="H322" s="366">
        <v>184.9666666666667</v>
      </c>
      <c r="I322" s="366">
        <v>186.48333333333335</v>
      </c>
      <c r="J322" s="366">
        <v>188.4666666666667</v>
      </c>
      <c r="K322" s="365">
        <v>184.5</v>
      </c>
      <c r="L322" s="365">
        <v>181</v>
      </c>
      <c r="M322" s="365">
        <v>0.85411999999999999</v>
      </c>
      <c r="N322" s="1"/>
      <c r="O322" s="1"/>
    </row>
    <row r="323" spans="1:15" ht="12.75" customHeight="1">
      <c r="A323" s="30">
        <v>313</v>
      </c>
      <c r="B323" s="414" t="s">
        <v>453</v>
      </c>
      <c r="C323" s="365">
        <v>206.05</v>
      </c>
      <c r="D323" s="366">
        <v>202.85000000000002</v>
      </c>
      <c r="E323" s="366">
        <v>197.30000000000004</v>
      </c>
      <c r="F323" s="366">
        <v>188.55</v>
      </c>
      <c r="G323" s="366">
        <v>183.00000000000003</v>
      </c>
      <c r="H323" s="366">
        <v>211.60000000000005</v>
      </c>
      <c r="I323" s="366">
        <v>217.15</v>
      </c>
      <c r="J323" s="366">
        <v>225.90000000000006</v>
      </c>
      <c r="K323" s="365">
        <v>208.4</v>
      </c>
      <c r="L323" s="365">
        <v>194.1</v>
      </c>
      <c r="M323" s="365">
        <v>20.898569999999999</v>
      </c>
      <c r="N323" s="1"/>
      <c r="O323" s="1"/>
    </row>
    <row r="324" spans="1:15" ht="12.75" customHeight="1">
      <c r="A324" s="30">
        <v>314</v>
      </c>
      <c r="B324" s="414" t="s">
        <v>454</v>
      </c>
      <c r="C324" s="365">
        <v>996.15</v>
      </c>
      <c r="D324" s="366">
        <v>987.16666666666663</v>
      </c>
      <c r="E324" s="366">
        <v>962.33333333333326</v>
      </c>
      <c r="F324" s="366">
        <v>928.51666666666665</v>
      </c>
      <c r="G324" s="366">
        <v>903.68333333333328</v>
      </c>
      <c r="H324" s="366">
        <v>1020.9833333333332</v>
      </c>
      <c r="I324" s="366">
        <v>1045.8166666666666</v>
      </c>
      <c r="J324" s="366">
        <v>1079.6333333333332</v>
      </c>
      <c r="K324" s="365">
        <v>1012</v>
      </c>
      <c r="L324" s="365">
        <v>953.35</v>
      </c>
      <c r="M324" s="365">
        <v>8.7108299999999996</v>
      </c>
      <c r="N324" s="1"/>
      <c r="O324" s="1"/>
    </row>
    <row r="325" spans="1:15" ht="12.75" customHeight="1">
      <c r="A325" s="30">
        <v>315</v>
      </c>
      <c r="B325" s="414" t="s">
        <v>159</v>
      </c>
      <c r="C325" s="365">
        <v>3585.2</v>
      </c>
      <c r="D325" s="366">
        <v>3643.4</v>
      </c>
      <c r="E325" s="366">
        <v>3496.8</v>
      </c>
      <c r="F325" s="366">
        <v>3408.4</v>
      </c>
      <c r="G325" s="366">
        <v>3261.8</v>
      </c>
      <c r="H325" s="366">
        <v>3731.8</v>
      </c>
      <c r="I325" s="366">
        <v>3878.3999999999996</v>
      </c>
      <c r="J325" s="366">
        <v>3966.8</v>
      </c>
      <c r="K325" s="365">
        <v>3790</v>
      </c>
      <c r="L325" s="365">
        <v>3555</v>
      </c>
      <c r="M325" s="365">
        <v>14.699490000000001</v>
      </c>
      <c r="N325" s="1"/>
      <c r="O325" s="1"/>
    </row>
    <row r="326" spans="1:15" ht="12.75" customHeight="1">
      <c r="A326" s="30">
        <v>316</v>
      </c>
      <c r="B326" s="414" t="s">
        <v>445</v>
      </c>
      <c r="C326" s="365">
        <v>52.55</v>
      </c>
      <c r="D326" s="366">
        <v>51.516666666666673</v>
      </c>
      <c r="E326" s="366">
        <v>49.583333333333343</v>
      </c>
      <c r="F326" s="366">
        <v>46.616666666666667</v>
      </c>
      <c r="G326" s="366">
        <v>44.683333333333337</v>
      </c>
      <c r="H326" s="366">
        <v>54.483333333333348</v>
      </c>
      <c r="I326" s="366">
        <v>56.416666666666671</v>
      </c>
      <c r="J326" s="366">
        <v>59.383333333333354</v>
      </c>
      <c r="K326" s="365">
        <v>53.45</v>
      </c>
      <c r="L326" s="365">
        <v>48.55</v>
      </c>
      <c r="M326" s="365">
        <v>202.79632000000001</v>
      </c>
      <c r="N326" s="1"/>
      <c r="O326" s="1"/>
    </row>
    <row r="327" spans="1:15" ht="12.75" customHeight="1">
      <c r="A327" s="30">
        <v>317</v>
      </c>
      <c r="B327" s="414" t="s">
        <v>446</v>
      </c>
      <c r="C327" s="365">
        <v>169.8</v>
      </c>
      <c r="D327" s="366">
        <v>169.71666666666667</v>
      </c>
      <c r="E327" s="366">
        <v>168.38333333333333</v>
      </c>
      <c r="F327" s="366">
        <v>166.96666666666667</v>
      </c>
      <c r="G327" s="366">
        <v>165.63333333333333</v>
      </c>
      <c r="H327" s="366">
        <v>171.13333333333333</v>
      </c>
      <c r="I327" s="366">
        <v>172.46666666666664</v>
      </c>
      <c r="J327" s="366">
        <v>173.88333333333333</v>
      </c>
      <c r="K327" s="365">
        <v>171.05</v>
      </c>
      <c r="L327" s="365">
        <v>168.3</v>
      </c>
      <c r="M327" s="365">
        <v>2.0719400000000001</v>
      </c>
      <c r="N327" s="1"/>
      <c r="O327" s="1"/>
    </row>
    <row r="328" spans="1:15" ht="12.75" customHeight="1">
      <c r="A328" s="30">
        <v>318</v>
      </c>
      <c r="B328" s="414" t="s">
        <v>456</v>
      </c>
      <c r="C328" s="365">
        <v>897.6</v>
      </c>
      <c r="D328" s="366">
        <v>892.46666666666658</v>
      </c>
      <c r="E328" s="366">
        <v>880.18333333333317</v>
      </c>
      <c r="F328" s="366">
        <v>862.76666666666654</v>
      </c>
      <c r="G328" s="366">
        <v>850.48333333333312</v>
      </c>
      <c r="H328" s="366">
        <v>909.88333333333321</v>
      </c>
      <c r="I328" s="366">
        <v>922.16666666666674</v>
      </c>
      <c r="J328" s="366">
        <v>939.58333333333326</v>
      </c>
      <c r="K328" s="365">
        <v>904.75</v>
      </c>
      <c r="L328" s="365">
        <v>875.05</v>
      </c>
      <c r="M328" s="365">
        <v>0.90885000000000005</v>
      </c>
      <c r="N328" s="1"/>
      <c r="O328" s="1"/>
    </row>
    <row r="329" spans="1:15" ht="12.75" customHeight="1">
      <c r="A329" s="30">
        <v>319</v>
      </c>
      <c r="B329" s="414" t="s">
        <v>161</v>
      </c>
      <c r="C329" s="365">
        <v>2934</v>
      </c>
      <c r="D329" s="366">
        <v>2953.15</v>
      </c>
      <c r="E329" s="366">
        <v>2871.3500000000004</v>
      </c>
      <c r="F329" s="366">
        <v>2808.7000000000003</v>
      </c>
      <c r="G329" s="366">
        <v>2726.9000000000005</v>
      </c>
      <c r="H329" s="366">
        <v>3015.8</v>
      </c>
      <c r="I329" s="366">
        <v>3097.6000000000004</v>
      </c>
      <c r="J329" s="366">
        <v>3160.25</v>
      </c>
      <c r="K329" s="365">
        <v>3034.95</v>
      </c>
      <c r="L329" s="365">
        <v>2890.5</v>
      </c>
      <c r="M329" s="365">
        <v>9.5603499999999997</v>
      </c>
      <c r="N329" s="1"/>
      <c r="O329" s="1"/>
    </row>
    <row r="330" spans="1:15" ht="12.75" customHeight="1">
      <c r="A330" s="30">
        <v>320</v>
      </c>
      <c r="B330" s="414" t="s">
        <v>162</v>
      </c>
      <c r="C330" s="365">
        <v>70712.649999999994</v>
      </c>
      <c r="D330" s="366">
        <v>70407.066666666666</v>
      </c>
      <c r="E330" s="366">
        <v>69765.133333333331</v>
      </c>
      <c r="F330" s="366">
        <v>68817.616666666669</v>
      </c>
      <c r="G330" s="366">
        <v>68175.683333333334</v>
      </c>
      <c r="H330" s="366">
        <v>71354.583333333328</v>
      </c>
      <c r="I330" s="366">
        <v>71996.516666666648</v>
      </c>
      <c r="J330" s="366">
        <v>72944.033333333326</v>
      </c>
      <c r="K330" s="365">
        <v>71049</v>
      </c>
      <c r="L330" s="365">
        <v>69459.55</v>
      </c>
      <c r="M330" s="365">
        <v>0.10272000000000001</v>
      </c>
      <c r="N330" s="1"/>
      <c r="O330" s="1"/>
    </row>
    <row r="331" spans="1:15" ht="12.75" customHeight="1">
      <c r="A331" s="30">
        <v>321</v>
      </c>
      <c r="B331" s="414" t="s">
        <v>450</v>
      </c>
      <c r="C331" s="365">
        <v>43.4</v>
      </c>
      <c r="D331" s="366">
        <v>42.733333333333327</v>
      </c>
      <c r="E331" s="366">
        <v>41.666666666666657</v>
      </c>
      <c r="F331" s="366">
        <v>39.93333333333333</v>
      </c>
      <c r="G331" s="366">
        <v>38.86666666666666</v>
      </c>
      <c r="H331" s="366">
        <v>44.466666666666654</v>
      </c>
      <c r="I331" s="366">
        <v>45.533333333333331</v>
      </c>
      <c r="J331" s="366">
        <v>47.266666666666652</v>
      </c>
      <c r="K331" s="365">
        <v>43.8</v>
      </c>
      <c r="L331" s="365">
        <v>41</v>
      </c>
      <c r="M331" s="365">
        <v>30.983540000000001</v>
      </c>
      <c r="N331" s="1"/>
      <c r="O331" s="1"/>
    </row>
    <row r="332" spans="1:15" ht="12.75" customHeight="1">
      <c r="A332" s="30">
        <v>322</v>
      </c>
      <c r="B332" s="414" t="s">
        <v>163</v>
      </c>
      <c r="C332" s="365">
        <v>1435.55</v>
      </c>
      <c r="D332" s="366">
        <v>1433.5166666666667</v>
      </c>
      <c r="E332" s="366">
        <v>1407.0333333333333</v>
      </c>
      <c r="F332" s="366">
        <v>1378.5166666666667</v>
      </c>
      <c r="G332" s="366">
        <v>1352.0333333333333</v>
      </c>
      <c r="H332" s="366">
        <v>1462.0333333333333</v>
      </c>
      <c r="I332" s="366">
        <v>1488.5166666666664</v>
      </c>
      <c r="J332" s="366">
        <v>1517.0333333333333</v>
      </c>
      <c r="K332" s="365">
        <v>1460</v>
      </c>
      <c r="L332" s="365">
        <v>1405</v>
      </c>
      <c r="M332" s="365">
        <v>6.3596399999999997</v>
      </c>
      <c r="N332" s="1"/>
      <c r="O332" s="1"/>
    </row>
    <row r="333" spans="1:15" ht="12.75" customHeight="1">
      <c r="A333" s="30">
        <v>323</v>
      </c>
      <c r="B333" s="414" t="s">
        <v>164</v>
      </c>
      <c r="C333" s="365">
        <v>324.39999999999998</v>
      </c>
      <c r="D333" s="366">
        <v>325.34999999999997</v>
      </c>
      <c r="E333" s="366">
        <v>316.99999999999994</v>
      </c>
      <c r="F333" s="366">
        <v>309.59999999999997</v>
      </c>
      <c r="G333" s="366">
        <v>301.24999999999994</v>
      </c>
      <c r="H333" s="366">
        <v>332.74999999999994</v>
      </c>
      <c r="I333" s="366">
        <v>341.09999999999997</v>
      </c>
      <c r="J333" s="366">
        <v>348.49999999999994</v>
      </c>
      <c r="K333" s="365">
        <v>333.7</v>
      </c>
      <c r="L333" s="365">
        <v>317.95</v>
      </c>
      <c r="M333" s="365">
        <v>7.6596099999999998</v>
      </c>
      <c r="N333" s="1"/>
      <c r="O333" s="1"/>
    </row>
    <row r="334" spans="1:15" ht="12.75" customHeight="1">
      <c r="A334" s="30">
        <v>324</v>
      </c>
      <c r="B334" s="414" t="s">
        <v>269</v>
      </c>
      <c r="C334" s="365">
        <v>884.05</v>
      </c>
      <c r="D334" s="366">
        <v>879.88333333333333</v>
      </c>
      <c r="E334" s="366">
        <v>872.16666666666663</v>
      </c>
      <c r="F334" s="366">
        <v>860.2833333333333</v>
      </c>
      <c r="G334" s="366">
        <v>852.56666666666661</v>
      </c>
      <c r="H334" s="366">
        <v>891.76666666666665</v>
      </c>
      <c r="I334" s="366">
        <v>899.48333333333335</v>
      </c>
      <c r="J334" s="366">
        <v>911.36666666666667</v>
      </c>
      <c r="K334" s="365">
        <v>887.6</v>
      </c>
      <c r="L334" s="365">
        <v>868</v>
      </c>
      <c r="M334" s="365">
        <v>1.1773199999999999</v>
      </c>
      <c r="N334" s="1"/>
      <c r="O334" s="1"/>
    </row>
    <row r="335" spans="1:15" ht="12.75" customHeight="1">
      <c r="A335" s="30">
        <v>325</v>
      </c>
      <c r="B335" s="414" t="s">
        <v>165</v>
      </c>
      <c r="C335" s="365">
        <v>106.25</v>
      </c>
      <c r="D335" s="366">
        <v>105.51666666666665</v>
      </c>
      <c r="E335" s="366">
        <v>103.8333333333333</v>
      </c>
      <c r="F335" s="366">
        <v>101.41666666666664</v>
      </c>
      <c r="G335" s="366">
        <v>99.733333333333292</v>
      </c>
      <c r="H335" s="366">
        <v>107.93333333333331</v>
      </c>
      <c r="I335" s="366">
        <v>109.61666666666665</v>
      </c>
      <c r="J335" s="366">
        <v>112.03333333333332</v>
      </c>
      <c r="K335" s="365">
        <v>107.2</v>
      </c>
      <c r="L335" s="365">
        <v>103.1</v>
      </c>
      <c r="M335" s="365">
        <v>224.28747000000001</v>
      </c>
      <c r="N335" s="1"/>
      <c r="O335" s="1"/>
    </row>
    <row r="336" spans="1:15" ht="12.75" customHeight="1">
      <c r="A336" s="30">
        <v>326</v>
      </c>
      <c r="B336" s="414" t="s">
        <v>166</v>
      </c>
      <c r="C336" s="365">
        <v>4394.1499999999996</v>
      </c>
      <c r="D336" s="366">
        <v>4392.4000000000005</v>
      </c>
      <c r="E336" s="366">
        <v>4286.8000000000011</v>
      </c>
      <c r="F336" s="366">
        <v>4179.4500000000007</v>
      </c>
      <c r="G336" s="366">
        <v>4073.8500000000013</v>
      </c>
      <c r="H336" s="366">
        <v>4499.7500000000009</v>
      </c>
      <c r="I336" s="366">
        <v>4605.3500000000013</v>
      </c>
      <c r="J336" s="366">
        <v>4712.7000000000007</v>
      </c>
      <c r="K336" s="365">
        <v>4498</v>
      </c>
      <c r="L336" s="365">
        <v>4285.05</v>
      </c>
      <c r="M336" s="365">
        <v>6.84253</v>
      </c>
      <c r="N336" s="1"/>
      <c r="O336" s="1"/>
    </row>
    <row r="337" spans="1:15" ht="12.75" customHeight="1">
      <c r="A337" s="30">
        <v>327</v>
      </c>
      <c r="B337" s="414" t="s">
        <v>167</v>
      </c>
      <c r="C337" s="365">
        <v>3735.15</v>
      </c>
      <c r="D337" s="366">
        <v>3735.1</v>
      </c>
      <c r="E337" s="366">
        <v>3660.2</v>
      </c>
      <c r="F337" s="366">
        <v>3585.25</v>
      </c>
      <c r="G337" s="366">
        <v>3510.35</v>
      </c>
      <c r="H337" s="366">
        <v>3810.0499999999997</v>
      </c>
      <c r="I337" s="366">
        <v>3884.9500000000003</v>
      </c>
      <c r="J337" s="366">
        <v>3959.8999999999996</v>
      </c>
      <c r="K337" s="365">
        <v>3810</v>
      </c>
      <c r="L337" s="365">
        <v>3660.15</v>
      </c>
      <c r="M337" s="365">
        <v>1.0225500000000001</v>
      </c>
      <c r="N337" s="1"/>
      <c r="O337" s="1"/>
    </row>
    <row r="338" spans="1:15" ht="12.75" customHeight="1">
      <c r="A338" s="30">
        <v>328</v>
      </c>
      <c r="B338" s="414" t="s">
        <v>850</v>
      </c>
      <c r="C338" s="365">
        <v>2173.4</v>
      </c>
      <c r="D338" s="366">
        <v>2198.4</v>
      </c>
      <c r="E338" s="366">
        <v>2128.8500000000004</v>
      </c>
      <c r="F338" s="366">
        <v>2084.3000000000002</v>
      </c>
      <c r="G338" s="366">
        <v>2014.7500000000005</v>
      </c>
      <c r="H338" s="366">
        <v>2242.9500000000003</v>
      </c>
      <c r="I338" s="366">
        <v>2312.5000000000005</v>
      </c>
      <c r="J338" s="366">
        <v>2357.0500000000002</v>
      </c>
      <c r="K338" s="365">
        <v>2267.9499999999998</v>
      </c>
      <c r="L338" s="365">
        <v>2153.85</v>
      </c>
      <c r="M338" s="365">
        <v>3.4852799999999999</v>
      </c>
      <c r="N338" s="1"/>
      <c r="O338" s="1"/>
    </row>
    <row r="339" spans="1:15" ht="12.75" customHeight="1">
      <c r="A339" s="30">
        <v>329</v>
      </c>
      <c r="B339" s="414" t="s">
        <v>458</v>
      </c>
      <c r="C339" s="365">
        <v>45.75</v>
      </c>
      <c r="D339" s="366">
        <v>45.783333333333331</v>
      </c>
      <c r="E339" s="366">
        <v>45.066666666666663</v>
      </c>
      <c r="F339" s="366">
        <v>44.383333333333333</v>
      </c>
      <c r="G339" s="366">
        <v>43.666666666666664</v>
      </c>
      <c r="H339" s="366">
        <v>46.466666666666661</v>
      </c>
      <c r="I339" s="366">
        <v>47.18333333333333</v>
      </c>
      <c r="J339" s="366">
        <v>47.86666666666666</v>
      </c>
      <c r="K339" s="365">
        <v>46.5</v>
      </c>
      <c r="L339" s="365">
        <v>45.1</v>
      </c>
      <c r="M339" s="365">
        <v>67.075320000000005</v>
      </c>
      <c r="N339" s="1"/>
      <c r="O339" s="1"/>
    </row>
    <row r="340" spans="1:15" ht="12.75" customHeight="1">
      <c r="A340" s="30">
        <v>330</v>
      </c>
      <c r="B340" s="414" t="s">
        <v>459</v>
      </c>
      <c r="C340" s="365">
        <v>71.2</v>
      </c>
      <c r="D340" s="366">
        <v>70.75</v>
      </c>
      <c r="E340" s="366">
        <v>69</v>
      </c>
      <c r="F340" s="366">
        <v>66.8</v>
      </c>
      <c r="G340" s="366">
        <v>65.05</v>
      </c>
      <c r="H340" s="366">
        <v>72.95</v>
      </c>
      <c r="I340" s="366">
        <v>74.7</v>
      </c>
      <c r="J340" s="366">
        <v>76.900000000000006</v>
      </c>
      <c r="K340" s="365">
        <v>72.5</v>
      </c>
      <c r="L340" s="365">
        <v>68.55</v>
      </c>
      <c r="M340" s="365">
        <v>45.984490000000001</v>
      </c>
      <c r="N340" s="1"/>
      <c r="O340" s="1"/>
    </row>
    <row r="341" spans="1:15" ht="12.75" customHeight="1">
      <c r="A341" s="30">
        <v>331</v>
      </c>
      <c r="B341" s="414" t="s">
        <v>460</v>
      </c>
      <c r="C341" s="365">
        <v>572.45000000000005</v>
      </c>
      <c r="D341" s="366">
        <v>570.19999999999993</v>
      </c>
      <c r="E341" s="366">
        <v>565.39999999999986</v>
      </c>
      <c r="F341" s="366">
        <v>558.34999999999991</v>
      </c>
      <c r="G341" s="366">
        <v>553.54999999999984</v>
      </c>
      <c r="H341" s="366">
        <v>577.24999999999989</v>
      </c>
      <c r="I341" s="366">
        <v>582.04999999999984</v>
      </c>
      <c r="J341" s="366">
        <v>589.09999999999991</v>
      </c>
      <c r="K341" s="365">
        <v>575</v>
      </c>
      <c r="L341" s="365">
        <v>563.15</v>
      </c>
      <c r="M341" s="365">
        <v>0.35043000000000002</v>
      </c>
      <c r="N341" s="1"/>
      <c r="O341" s="1"/>
    </row>
    <row r="342" spans="1:15" ht="12.75" customHeight="1">
      <c r="A342" s="30">
        <v>332</v>
      </c>
      <c r="B342" s="414" t="s">
        <v>168</v>
      </c>
      <c r="C342" s="365">
        <v>18385.45</v>
      </c>
      <c r="D342" s="366">
        <v>18464.399999999998</v>
      </c>
      <c r="E342" s="366">
        <v>18138.799999999996</v>
      </c>
      <c r="F342" s="366">
        <v>17892.149999999998</v>
      </c>
      <c r="G342" s="366">
        <v>17566.549999999996</v>
      </c>
      <c r="H342" s="366">
        <v>18711.049999999996</v>
      </c>
      <c r="I342" s="366">
        <v>19036.649999999994</v>
      </c>
      <c r="J342" s="366">
        <v>19283.299999999996</v>
      </c>
      <c r="K342" s="365">
        <v>18790</v>
      </c>
      <c r="L342" s="365">
        <v>18217.75</v>
      </c>
      <c r="M342" s="365">
        <v>0.54259000000000002</v>
      </c>
      <c r="N342" s="1"/>
      <c r="O342" s="1"/>
    </row>
    <row r="343" spans="1:15" ht="12.75" customHeight="1">
      <c r="A343" s="30">
        <v>333</v>
      </c>
      <c r="B343" s="414" t="s">
        <v>466</v>
      </c>
      <c r="C343" s="365">
        <v>81.900000000000006</v>
      </c>
      <c r="D343" s="366">
        <v>80.666666666666671</v>
      </c>
      <c r="E343" s="366">
        <v>79.433333333333337</v>
      </c>
      <c r="F343" s="366">
        <v>76.966666666666669</v>
      </c>
      <c r="G343" s="366">
        <v>75.733333333333334</v>
      </c>
      <c r="H343" s="366">
        <v>83.13333333333334</v>
      </c>
      <c r="I343" s="366">
        <v>84.36666666666666</v>
      </c>
      <c r="J343" s="366">
        <v>86.833333333333343</v>
      </c>
      <c r="K343" s="365">
        <v>81.900000000000006</v>
      </c>
      <c r="L343" s="365">
        <v>78.2</v>
      </c>
      <c r="M343" s="365">
        <v>16.038139999999999</v>
      </c>
      <c r="N343" s="1"/>
      <c r="O343" s="1"/>
    </row>
    <row r="344" spans="1:15" ht="12.75" customHeight="1">
      <c r="A344" s="30">
        <v>334</v>
      </c>
      <c r="B344" s="414" t="s">
        <v>465</v>
      </c>
      <c r="C344" s="365">
        <v>56.3</v>
      </c>
      <c r="D344" s="366">
        <v>56.050000000000004</v>
      </c>
      <c r="E344" s="366">
        <v>55.100000000000009</v>
      </c>
      <c r="F344" s="366">
        <v>53.900000000000006</v>
      </c>
      <c r="G344" s="366">
        <v>52.95000000000001</v>
      </c>
      <c r="H344" s="366">
        <v>57.250000000000007</v>
      </c>
      <c r="I344" s="366">
        <v>58.20000000000001</v>
      </c>
      <c r="J344" s="366">
        <v>59.400000000000006</v>
      </c>
      <c r="K344" s="365">
        <v>57</v>
      </c>
      <c r="L344" s="365">
        <v>54.85</v>
      </c>
      <c r="M344" s="365">
        <v>10.836510000000001</v>
      </c>
      <c r="N344" s="1"/>
      <c r="O344" s="1"/>
    </row>
    <row r="345" spans="1:15" ht="12.75" customHeight="1">
      <c r="A345" s="30">
        <v>335</v>
      </c>
      <c r="B345" s="414" t="s">
        <v>464</v>
      </c>
      <c r="C345" s="365">
        <v>636.4</v>
      </c>
      <c r="D345" s="366">
        <v>637.31666666666661</v>
      </c>
      <c r="E345" s="366">
        <v>630.08333333333326</v>
      </c>
      <c r="F345" s="366">
        <v>623.76666666666665</v>
      </c>
      <c r="G345" s="366">
        <v>616.5333333333333</v>
      </c>
      <c r="H345" s="366">
        <v>643.63333333333321</v>
      </c>
      <c r="I345" s="366">
        <v>650.86666666666656</v>
      </c>
      <c r="J345" s="366">
        <v>657.18333333333317</v>
      </c>
      <c r="K345" s="365">
        <v>644.54999999999995</v>
      </c>
      <c r="L345" s="365">
        <v>631</v>
      </c>
      <c r="M345" s="365">
        <v>0.96753</v>
      </c>
      <c r="N345" s="1"/>
      <c r="O345" s="1"/>
    </row>
    <row r="346" spans="1:15" ht="12.75" customHeight="1">
      <c r="A346" s="30">
        <v>336</v>
      </c>
      <c r="B346" s="414" t="s">
        <v>461</v>
      </c>
      <c r="C346" s="365">
        <v>29.95</v>
      </c>
      <c r="D346" s="366">
        <v>30.416666666666668</v>
      </c>
      <c r="E346" s="366">
        <v>29.383333333333336</v>
      </c>
      <c r="F346" s="366">
        <v>28.81666666666667</v>
      </c>
      <c r="G346" s="366">
        <v>27.783333333333339</v>
      </c>
      <c r="H346" s="366">
        <v>30.983333333333334</v>
      </c>
      <c r="I346" s="366">
        <v>32.016666666666666</v>
      </c>
      <c r="J346" s="366">
        <v>32.583333333333329</v>
      </c>
      <c r="K346" s="365">
        <v>31.45</v>
      </c>
      <c r="L346" s="365">
        <v>29.85</v>
      </c>
      <c r="M346" s="365">
        <v>38.08475</v>
      </c>
      <c r="N346" s="1"/>
      <c r="O346" s="1"/>
    </row>
    <row r="347" spans="1:15" ht="12.75" customHeight="1">
      <c r="A347" s="30">
        <v>337</v>
      </c>
      <c r="B347" s="414" t="s">
        <v>537</v>
      </c>
      <c r="C347" s="365">
        <v>136.9</v>
      </c>
      <c r="D347" s="366">
        <v>137.26666666666668</v>
      </c>
      <c r="E347" s="366">
        <v>134.73333333333335</v>
      </c>
      <c r="F347" s="366">
        <v>132.56666666666666</v>
      </c>
      <c r="G347" s="366">
        <v>130.03333333333333</v>
      </c>
      <c r="H347" s="366">
        <v>139.43333333333337</v>
      </c>
      <c r="I347" s="366">
        <v>141.96666666666673</v>
      </c>
      <c r="J347" s="366">
        <v>144.13333333333338</v>
      </c>
      <c r="K347" s="365">
        <v>139.80000000000001</v>
      </c>
      <c r="L347" s="365">
        <v>135.1</v>
      </c>
      <c r="M347" s="365">
        <v>2.1577700000000002</v>
      </c>
      <c r="N347" s="1"/>
      <c r="O347" s="1"/>
    </row>
    <row r="348" spans="1:15" ht="12.75" customHeight="1">
      <c r="A348" s="30">
        <v>338</v>
      </c>
      <c r="B348" s="414" t="s">
        <v>467</v>
      </c>
      <c r="C348" s="365">
        <v>2311.35</v>
      </c>
      <c r="D348" s="366">
        <v>2300.5</v>
      </c>
      <c r="E348" s="366">
        <v>2281</v>
      </c>
      <c r="F348" s="366">
        <v>2250.65</v>
      </c>
      <c r="G348" s="366">
        <v>2231.15</v>
      </c>
      <c r="H348" s="366">
        <v>2330.85</v>
      </c>
      <c r="I348" s="366">
        <v>2350.35</v>
      </c>
      <c r="J348" s="366">
        <v>2380.6999999999998</v>
      </c>
      <c r="K348" s="365">
        <v>2320</v>
      </c>
      <c r="L348" s="365">
        <v>2270.15</v>
      </c>
      <c r="M348" s="365">
        <v>2.588E-2</v>
      </c>
      <c r="N348" s="1"/>
      <c r="O348" s="1"/>
    </row>
    <row r="349" spans="1:15" ht="12.75" customHeight="1">
      <c r="A349" s="30">
        <v>339</v>
      </c>
      <c r="B349" s="414" t="s">
        <v>462</v>
      </c>
      <c r="C349" s="365">
        <v>65.099999999999994</v>
      </c>
      <c r="D349" s="366">
        <v>64.916666666666671</v>
      </c>
      <c r="E349" s="366">
        <v>64.183333333333337</v>
      </c>
      <c r="F349" s="366">
        <v>63.266666666666666</v>
      </c>
      <c r="G349" s="366">
        <v>62.533333333333331</v>
      </c>
      <c r="H349" s="366">
        <v>65.833333333333343</v>
      </c>
      <c r="I349" s="366">
        <v>66.566666666666663</v>
      </c>
      <c r="J349" s="366">
        <v>67.483333333333348</v>
      </c>
      <c r="K349" s="365">
        <v>65.650000000000006</v>
      </c>
      <c r="L349" s="365">
        <v>64</v>
      </c>
      <c r="M349" s="365">
        <v>20.439869999999999</v>
      </c>
      <c r="N349" s="1"/>
      <c r="O349" s="1"/>
    </row>
    <row r="350" spans="1:15" ht="12.75" customHeight="1">
      <c r="A350" s="30">
        <v>340</v>
      </c>
      <c r="B350" s="414" t="s">
        <v>169</v>
      </c>
      <c r="C350" s="365">
        <v>134.19999999999999</v>
      </c>
      <c r="D350" s="366">
        <v>134.51666666666668</v>
      </c>
      <c r="E350" s="366">
        <v>132.48333333333335</v>
      </c>
      <c r="F350" s="366">
        <v>130.76666666666668</v>
      </c>
      <c r="G350" s="366">
        <v>128.73333333333335</v>
      </c>
      <c r="H350" s="366">
        <v>136.23333333333335</v>
      </c>
      <c r="I350" s="366">
        <v>138.26666666666671</v>
      </c>
      <c r="J350" s="366">
        <v>139.98333333333335</v>
      </c>
      <c r="K350" s="365">
        <v>136.55000000000001</v>
      </c>
      <c r="L350" s="365">
        <v>132.80000000000001</v>
      </c>
      <c r="M350" s="365">
        <v>104.04432</v>
      </c>
      <c r="N350" s="1"/>
      <c r="O350" s="1"/>
    </row>
    <row r="351" spans="1:15" ht="12.75" customHeight="1">
      <c r="A351" s="30">
        <v>341</v>
      </c>
      <c r="B351" s="414" t="s">
        <v>463</v>
      </c>
      <c r="C351" s="365">
        <v>225.95</v>
      </c>
      <c r="D351" s="366">
        <v>227.41666666666666</v>
      </c>
      <c r="E351" s="366">
        <v>223.0333333333333</v>
      </c>
      <c r="F351" s="366">
        <v>220.11666666666665</v>
      </c>
      <c r="G351" s="366">
        <v>215.73333333333329</v>
      </c>
      <c r="H351" s="366">
        <v>230.33333333333331</v>
      </c>
      <c r="I351" s="366">
        <v>234.7166666666667</v>
      </c>
      <c r="J351" s="366">
        <v>237.63333333333333</v>
      </c>
      <c r="K351" s="365">
        <v>231.8</v>
      </c>
      <c r="L351" s="365">
        <v>224.5</v>
      </c>
      <c r="M351" s="365">
        <v>4.9035500000000001</v>
      </c>
      <c r="N351" s="1"/>
      <c r="O351" s="1"/>
    </row>
    <row r="352" spans="1:15" ht="12.75" customHeight="1">
      <c r="A352" s="30">
        <v>342</v>
      </c>
      <c r="B352" s="414" t="s">
        <v>171</v>
      </c>
      <c r="C352" s="365">
        <v>135</v>
      </c>
      <c r="D352" s="366">
        <v>134.71666666666667</v>
      </c>
      <c r="E352" s="366">
        <v>133.43333333333334</v>
      </c>
      <c r="F352" s="366">
        <v>131.86666666666667</v>
      </c>
      <c r="G352" s="366">
        <v>130.58333333333334</v>
      </c>
      <c r="H352" s="366">
        <v>136.28333333333333</v>
      </c>
      <c r="I352" s="366">
        <v>137.56666666666669</v>
      </c>
      <c r="J352" s="366">
        <v>139.13333333333333</v>
      </c>
      <c r="K352" s="365">
        <v>136</v>
      </c>
      <c r="L352" s="365">
        <v>133.15</v>
      </c>
      <c r="M352" s="365">
        <v>187.60325</v>
      </c>
      <c r="N352" s="1"/>
      <c r="O352" s="1"/>
    </row>
    <row r="353" spans="1:15" ht="12.75" customHeight="1">
      <c r="A353" s="30">
        <v>343</v>
      </c>
      <c r="B353" s="414" t="s">
        <v>270</v>
      </c>
      <c r="C353" s="365">
        <v>886.5</v>
      </c>
      <c r="D353" s="366">
        <v>883.16666666666663</v>
      </c>
      <c r="E353" s="366">
        <v>874.33333333333326</v>
      </c>
      <c r="F353" s="366">
        <v>862.16666666666663</v>
      </c>
      <c r="G353" s="366">
        <v>853.33333333333326</v>
      </c>
      <c r="H353" s="366">
        <v>895.33333333333326</v>
      </c>
      <c r="I353" s="366">
        <v>904.16666666666652</v>
      </c>
      <c r="J353" s="366">
        <v>916.33333333333326</v>
      </c>
      <c r="K353" s="365">
        <v>892</v>
      </c>
      <c r="L353" s="365">
        <v>871</v>
      </c>
      <c r="M353" s="365">
        <v>12.126939999999999</v>
      </c>
      <c r="N353" s="1"/>
      <c r="O353" s="1"/>
    </row>
    <row r="354" spans="1:15" ht="12.75" customHeight="1">
      <c r="A354" s="30">
        <v>344</v>
      </c>
      <c r="B354" s="414" t="s">
        <v>468</v>
      </c>
      <c r="C354" s="365">
        <v>3419.55</v>
      </c>
      <c r="D354" s="366">
        <v>3413.65</v>
      </c>
      <c r="E354" s="366">
        <v>3352.3</v>
      </c>
      <c r="F354" s="366">
        <v>3285.05</v>
      </c>
      <c r="G354" s="366">
        <v>3223.7000000000003</v>
      </c>
      <c r="H354" s="366">
        <v>3480.9</v>
      </c>
      <c r="I354" s="366">
        <v>3542.2499999999995</v>
      </c>
      <c r="J354" s="366">
        <v>3609.5</v>
      </c>
      <c r="K354" s="365">
        <v>3475</v>
      </c>
      <c r="L354" s="365">
        <v>3346.4</v>
      </c>
      <c r="M354" s="365">
        <v>1.825</v>
      </c>
      <c r="N354" s="1"/>
      <c r="O354" s="1"/>
    </row>
    <row r="355" spans="1:15" ht="12.75" customHeight="1">
      <c r="A355" s="30">
        <v>345</v>
      </c>
      <c r="B355" s="414" t="s">
        <v>271</v>
      </c>
      <c r="C355" s="365">
        <v>229.85</v>
      </c>
      <c r="D355" s="366">
        <v>229.75</v>
      </c>
      <c r="E355" s="366">
        <v>223.6</v>
      </c>
      <c r="F355" s="366">
        <v>217.35</v>
      </c>
      <c r="G355" s="366">
        <v>211.2</v>
      </c>
      <c r="H355" s="366">
        <v>236</v>
      </c>
      <c r="I355" s="366">
        <v>242.14999999999998</v>
      </c>
      <c r="J355" s="366">
        <v>248.4</v>
      </c>
      <c r="K355" s="365">
        <v>235.9</v>
      </c>
      <c r="L355" s="365">
        <v>223.5</v>
      </c>
      <c r="M355" s="365">
        <v>40.405679999999997</v>
      </c>
      <c r="N355" s="1"/>
      <c r="O355" s="1"/>
    </row>
    <row r="356" spans="1:15" ht="12.75" customHeight="1">
      <c r="A356" s="30">
        <v>346</v>
      </c>
      <c r="B356" s="414" t="s">
        <v>172</v>
      </c>
      <c r="C356" s="365">
        <v>165.7</v>
      </c>
      <c r="D356" s="366">
        <v>166.31666666666666</v>
      </c>
      <c r="E356" s="366">
        <v>163.88333333333333</v>
      </c>
      <c r="F356" s="366">
        <v>162.06666666666666</v>
      </c>
      <c r="G356" s="366">
        <v>159.63333333333333</v>
      </c>
      <c r="H356" s="366">
        <v>168.13333333333333</v>
      </c>
      <c r="I356" s="366">
        <v>170.56666666666666</v>
      </c>
      <c r="J356" s="366">
        <v>172.38333333333333</v>
      </c>
      <c r="K356" s="365">
        <v>168.75</v>
      </c>
      <c r="L356" s="365">
        <v>164.5</v>
      </c>
      <c r="M356" s="365">
        <v>259.36831999999998</v>
      </c>
      <c r="N356" s="1"/>
      <c r="O356" s="1"/>
    </row>
    <row r="357" spans="1:15" ht="12.75" customHeight="1">
      <c r="A357" s="30">
        <v>347</v>
      </c>
      <c r="B357" s="414" t="s">
        <v>469</v>
      </c>
      <c r="C357" s="365">
        <v>340.15</v>
      </c>
      <c r="D357" s="366">
        <v>339.05</v>
      </c>
      <c r="E357" s="366">
        <v>334.1</v>
      </c>
      <c r="F357" s="366">
        <v>328.05</v>
      </c>
      <c r="G357" s="366">
        <v>323.10000000000002</v>
      </c>
      <c r="H357" s="366">
        <v>345.1</v>
      </c>
      <c r="I357" s="366">
        <v>350.04999999999995</v>
      </c>
      <c r="J357" s="366">
        <v>356.1</v>
      </c>
      <c r="K357" s="365">
        <v>344</v>
      </c>
      <c r="L357" s="365">
        <v>333</v>
      </c>
      <c r="M357" s="365">
        <v>2.9232900000000002</v>
      </c>
      <c r="N357" s="1"/>
      <c r="O357" s="1"/>
    </row>
    <row r="358" spans="1:15" ht="12.75" customHeight="1">
      <c r="A358" s="30">
        <v>348</v>
      </c>
      <c r="B358" s="414" t="s">
        <v>173</v>
      </c>
      <c r="C358" s="365">
        <v>40804.35</v>
      </c>
      <c r="D358" s="366">
        <v>40412.799999999996</v>
      </c>
      <c r="E358" s="366">
        <v>39593.049999999988</v>
      </c>
      <c r="F358" s="366">
        <v>38381.749999999993</v>
      </c>
      <c r="G358" s="366">
        <v>37561.999999999985</v>
      </c>
      <c r="H358" s="366">
        <v>41624.099999999991</v>
      </c>
      <c r="I358" s="366">
        <v>42443.850000000006</v>
      </c>
      <c r="J358" s="366">
        <v>43655.149999999994</v>
      </c>
      <c r="K358" s="365">
        <v>41232.550000000003</v>
      </c>
      <c r="L358" s="365">
        <v>39201.5</v>
      </c>
      <c r="M358" s="365">
        <v>0.27189999999999998</v>
      </c>
      <c r="N358" s="1"/>
      <c r="O358" s="1"/>
    </row>
    <row r="359" spans="1:15" ht="12.75" customHeight="1">
      <c r="A359" s="30">
        <v>349</v>
      </c>
      <c r="B359" s="414" t="s">
        <v>174</v>
      </c>
      <c r="C359" s="365">
        <v>2305.4</v>
      </c>
      <c r="D359" s="366">
        <v>2301.3166666666671</v>
      </c>
      <c r="E359" s="366">
        <v>2252.6833333333343</v>
      </c>
      <c r="F359" s="366">
        <v>2199.9666666666672</v>
      </c>
      <c r="G359" s="366">
        <v>2151.3333333333344</v>
      </c>
      <c r="H359" s="366">
        <v>2354.0333333333342</v>
      </c>
      <c r="I359" s="366">
        <v>2402.6666666666665</v>
      </c>
      <c r="J359" s="366">
        <v>2455.3833333333341</v>
      </c>
      <c r="K359" s="365">
        <v>2349.9499999999998</v>
      </c>
      <c r="L359" s="365">
        <v>2248.6</v>
      </c>
      <c r="M359" s="365">
        <v>10.43214</v>
      </c>
      <c r="N359" s="1"/>
      <c r="O359" s="1"/>
    </row>
    <row r="360" spans="1:15" ht="12.75" customHeight="1">
      <c r="A360" s="30">
        <v>350</v>
      </c>
      <c r="B360" s="414" t="s">
        <v>473</v>
      </c>
      <c r="C360" s="365">
        <v>4066.8</v>
      </c>
      <c r="D360" s="366">
        <v>4073.4833333333336</v>
      </c>
      <c r="E360" s="366">
        <v>3986.916666666667</v>
      </c>
      <c r="F360" s="366">
        <v>3907.0333333333333</v>
      </c>
      <c r="G360" s="366">
        <v>3820.4666666666667</v>
      </c>
      <c r="H360" s="366">
        <v>4153.3666666666668</v>
      </c>
      <c r="I360" s="366">
        <v>4239.9333333333325</v>
      </c>
      <c r="J360" s="366">
        <v>4319.8166666666675</v>
      </c>
      <c r="K360" s="365">
        <v>4160.05</v>
      </c>
      <c r="L360" s="365">
        <v>3993.6</v>
      </c>
      <c r="M360" s="365">
        <v>5.8687300000000002</v>
      </c>
      <c r="N360" s="1"/>
      <c r="O360" s="1"/>
    </row>
    <row r="361" spans="1:15" ht="12.75" customHeight="1">
      <c r="A361" s="30">
        <v>351</v>
      </c>
      <c r="B361" s="414" t="s">
        <v>175</v>
      </c>
      <c r="C361" s="365">
        <v>212</v>
      </c>
      <c r="D361" s="366">
        <v>211.95000000000002</v>
      </c>
      <c r="E361" s="366">
        <v>210.05000000000004</v>
      </c>
      <c r="F361" s="366">
        <v>208.10000000000002</v>
      </c>
      <c r="G361" s="366">
        <v>206.20000000000005</v>
      </c>
      <c r="H361" s="366">
        <v>213.90000000000003</v>
      </c>
      <c r="I361" s="366">
        <v>215.8</v>
      </c>
      <c r="J361" s="366">
        <v>217.75000000000003</v>
      </c>
      <c r="K361" s="365">
        <v>213.85</v>
      </c>
      <c r="L361" s="365">
        <v>210</v>
      </c>
      <c r="M361" s="365">
        <v>104.4472</v>
      </c>
      <c r="N361" s="1"/>
      <c r="O361" s="1"/>
    </row>
    <row r="362" spans="1:15" ht="12.75" customHeight="1">
      <c r="A362" s="30">
        <v>352</v>
      </c>
      <c r="B362" s="414" t="s">
        <v>176</v>
      </c>
      <c r="C362" s="365">
        <v>118.95</v>
      </c>
      <c r="D362" s="366">
        <v>118.51666666666667</v>
      </c>
      <c r="E362" s="366">
        <v>117.33333333333333</v>
      </c>
      <c r="F362" s="366">
        <v>115.71666666666667</v>
      </c>
      <c r="G362" s="366">
        <v>114.53333333333333</v>
      </c>
      <c r="H362" s="366">
        <v>120.13333333333333</v>
      </c>
      <c r="I362" s="366">
        <v>121.31666666666666</v>
      </c>
      <c r="J362" s="366">
        <v>122.93333333333332</v>
      </c>
      <c r="K362" s="365">
        <v>119.7</v>
      </c>
      <c r="L362" s="365">
        <v>116.9</v>
      </c>
      <c r="M362" s="365">
        <v>69.946420000000003</v>
      </c>
      <c r="N362" s="1"/>
      <c r="O362" s="1"/>
    </row>
    <row r="363" spans="1:15" ht="12.75" customHeight="1">
      <c r="A363" s="30">
        <v>353</v>
      </c>
      <c r="B363" s="414" t="s">
        <v>177</v>
      </c>
      <c r="C363" s="365">
        <v>4436.3</v>
      </c>
      <c r="D363" s="366">
        <v>4457.7666666666664</v>
      </c>
      <c r="E363" s="366">
        <v>4388.5333333333328</v>
      </c>
      <c r="F363" s="366">
        <v>4340.7666666666664</v>
      </c>
      <c r="G363" s="366">
        <v>4271.5333333333328</v>
      </c>
      <c r="H363" s="366">
        <v>4505.5333333333328</v>
      </c>
      <c r="I363" s="366">
        <v>4574.7666666666664</v>
      </c>
      <c r="J363" s="366">
        <v>4622.5333333333328</v>
      </c>
      <c r="K363" s="365">
        <v>4527</v>
      </c>
      <c r="L363" s="365">
        <v>4410</v>
      </c>
      <c r="M363" s="365">
        <v>0.33083000000000001</v>
      </c>
      <c r="N363" s="1"/>
      <c r="O363" s="1"/>
    </row>
    <row r="364" spans="1:15" ht="12.75" customHeight="1">
      <c r="A364" s="30">
        <v>354</v>
      </c>
      <c r="B364" s="414" t="s">
        <v>274</v>
      </c>
      <c r="C364" s="365">
        <v>14593.9</v>
      </c>
      <c r="D364" s="366">
        <v>14662.966666666667</v>
      </c>
      <c r="E364" s="366">
        <v>14480.933333333334</v>
      </c>
      <c r="F364" s="366">
        <v>14367.966666666667</v>
      </c>
      <c r="G364" s="366">
        <v>14185.933333333334</v>
      </c>
      <c r="H364" s="366">
        <v>14775.933333333334</v>
      </c>
      <c r="I364" s="366">
        <v>14957.966666666667</v>
      </c>
      <c r="J364" s="366">
        <v>15070.933333333334</v>
      </c>
      <c r="K364" s="365">
        <v>14845</v>
      </c>
      <c r="L364" s="365">
        <v>14550</v>
      </c>
      <c r="M364" s="365">
        <v>5.0220000000000001E-2</v>
      </c>
      <c r="N364" s="1"/>
      <c r="O364" s="1"/>
    </row>
    <row r="365" spans="1:15" ht="12.75" customHeight="1">
      <c r="A365" s="30">
        <v>355</v>
      </c>
      <c r="B365" s="414" t="s">
        <v>480</v>
      </c>
      <c r="C365" s="365">
        <v>5053.8</v>
      </c>
      <c r="D365" s="366">
        <v>5057.1833333333334</v>
      </c>
      <c r="E365" s="366">
        <v>5036.6166666666668</v>
      </c>
      <c r="F365" s="366">
        <v>5019.4333333333334</v>
      </c>
      <c r="G365" s="366">
        <v>4998.8666666666668</v>
      </c>
      <c r="H365" s="366">
        <v>5074.3666666666668</v>
      </c>
      <c r="I365" s="366">
        <v>5094.9333333333343</v>
      </c>
      <c r="J365" s="366">
        <v>5112.1166666666668</v>
      </c>
      <c r="K365" s="365">
        <v>5077.75</v>
      </c>
      <c r="L365" s="365">
        <v>5040</v>
      </c>
      <c r="M365" s="365">
        <v>4.7359999999999999E-2</v>
      </c>
      <c r="N365" s="1"/>
      <c r="O365" s="1"/>
    </row>
    <row r="366" spans="1:15" ht="12.75" customHeight="1">
      <c r="A366" s="30">
        <v>356</v>
      </c>
      <c r="B366" s="414" t="s">
        <v>474</v>
      </c>
      <c r="C366" s="365" t="e">
        <v>#N/A</v>
      </c>
      <c r="D366" s="366" t="e">
        <v>#N/A</v>
      </c>
      <c r="E366" s="366" t="e">
        <v>#N/A</v>
      </c>
      <c r="F366" s="366" t="e">
        <v>#N/A</v>
      </c>
      <c r="G366" s="366" t="e">
        <v>#N/A</v>
      </c>
      <c r="H366" s="366" t="e">
        <v>#N/A</v>
      </c>
      <c r="I366" s="366" t="e">
        <v>#N/A</v>
      </c>
      <c r="J366" s="366" t="e">
        <v>#N/A</v>
      </c>
      <c r="K366" s="365" t="e">
        <v>#N/A</v>
      </c>
      <c r="L366" s="365" t="e">
        <v>#N/A</v>
      </c>
      <c r="M366" s="365" t="e">
        <v>#N/A</v>
      </c>
      <c r="N366" s="1"/>
      <c r="O366" s="1"/>
    </row>
    <row r="367" spans="1:15" ht="12.75" customHeight="1">
      <c r="A367" s="30">
        <v>357</v>
      </c>
      <c r="B367" s="414" t="s">
        <v>475</v>
      </c>
      <c r="C367" s="365">
        <v>943.6</v>
      </c>
      <c r="D367" s="366">
        <v>934.81666666666661</v>
      </c>
      <c r="E367" s="366">
        <v>920.33333333333326</v>
      </c>
      <c r="F367" s="366">
        <v>897.06666666666661</v>
      </c>
      <c r="G367" s="366">
        <v>882.58333333333326</v>
      </c>
      <c r="H367" s="366">
        <v>958.08333333333326</v>
      </c>
      <c r="I367" s="366">
        <v>972.56666666666661</v>
      </c>
      <c r="J367" s="366">
        <v>995.83333333333326</v>
      </c>
      <c r="K367" s="365">
        <v>949.3</v>
      </c>
      <c r="L367" s="365">
        <v>911.55</v>
      </c>
      <c r="M367" s="365">
        <v>3.1957900000000001</v>
      </c>
      <c r="N367" s="1"/>
      <c r="O367" s="1"/>
    </row>
    <row r="368" spans="1:15" ht="12.75" customHeight="1">
      <c r="A368" s="30">
        <v>358</v>
      </c>
      <c r="B368" s="414" t="s">
        <v>178</v>
      </c>
      <c r="C368" s="365">
        <v>2460.9</v>
      </c>
      <c r="D368" s="366">
        <v>2495.0833333333335</v>
      </c>
      <c r="E368" s="366">
        <v>2413.5166666666669</v>
      </c>
      <c r="F368" s="366">
        <v>2366.1333333333332</v>
      </c>
      <c r="G368" s="366">
        <v>2284.5666666666666</v>
      </c>
      <c r="H368" s="366">
        <v>2542.4666666666672</v>
      </c>
      <c r="I368" s="366">
        <v>2624.0333333333338</v>
      </c>
      <c r="J368" s="366">
        <v>2671.4166666666674</v>
      </c>
      <c r="K368" s="365">
        <v>2576.65</v>
      </c>
      <c r="L368" s="365">
        <v>2447.6999999999998</v>
      </c>
      <c r="M368" s="365">
        <v>20.00581</v>
      </c>
      <c r="N368" s="1"/>
      <c r="O368" s="1"/>
    </row>
    <row r="369" spans="1:15" ht="12.75" customHeight="1">
      <c r="A369" s="30">
        <v>359</v>
      </c>
      <c r="B369" s="414" t="s">
        <v>179</v>
      </c>
      <c r="C369" s="365">
        <v>2373.5</v>
      </c>
      <c r="D369" s="366">
        <v>2377.35</v>
      </c>
      <c r="E369" s="366">
        <v>2329.6999999999998</v>
      </c>
      <c r="F369" s="366">
        <v>2285.9</v>
      </c>
      <c r="G369" s="366">
        <v>2238.25</v>
      </c>
      <c r="H369" s="366">
        <v>2421.1499999999996</v>
      </c>
      <c r="I369" s="366">
        <v>2468.8000000000002</v>
      </c>
      <c r="J369" s="366">
        <v>2512.5999999999995</v>
      </c>
      <c r="K369" s="365">
        <v>2425</v>
      </c>
      <c r="L369" s="365">
        <v>2333.5500000000002</v>
      </c>
      <c r="M369" s="365">
        <v>5.1683199999999996</v>
      </c>
      <c r="N369" s="1"/>
      <c r="O369" s="1"/>
    </row>
    <row r="370" spans="1:15" ht="12.75" customHeight="1">
      <c r="A370" s="30">
        <v>360</v>
      </c>
      <c r="B370" s="414" t="s">
        <v>180</v>
      </c>
      <c r="C370" s="365">
        <v>41.15</v>
      </c>
      <c r="D370" s="366">
        <v>40.466666666666661</v>
      </c>
      <c r="E370" s="366">
        <v>39.48333333333332</v>
      </c>
      <c r="F370" s="366">
        <v>37.816666666666656</v>
      </c>
      <c r="G370" s="366">
        <v>36.833333333333314</v>
      </c>
      <c r="H370" s="366">
        <v>42.133333333333326</v>
      </c>
      <c r="I370" s="366">
        <v>43.11666666666666</v>
      </c>
      <c r="J370" s="366">
        <v>44.783333333333331</v>
      </c>
      <c r="K370" s="365">
        <v>41.45</v>
      </c>
      <c r="L370" s="365">
        <v>38.799999999999997</v>
      </c>
      <c r="M370" s="365">
        <v>1206.7853299999999</v>
      </c>
      <c r="N370" s="1"/>
      <c r="O370" s="1"/>
    </row>
    <row r="371" spans="1:15" ht="12.75" customHeight="1">
      <c r="A371" s="30">
        <v>361</v>
      </c>
      <c r="B371" s="414" t="s">
        <v>471</v>
      </c>
      <c r="C371" s="365">
        <v>422.5</v>
      </c>
      <c r="D371" s="366">
        <v>418.2</v>
      </c>
      <c r="E371" s="366">
        <v>404.4</v>
      </c>
      <c r="F371" s="366">
        <v>386.3</v>
      </c>
      <c r="G371" s="366">
        <v>372.5</v>
      </c>
      <c r="H371" s="366">
        <v>436.29999999999995</v>
      </c>
      <c r="I371" s="366">
        <v>450.1</v>
      </c>
      <c r="J371" s="366">
        <v>468.19999999999993</v>
      </c>
      <c r="K371" s="365">
        <v>432</v>
      </c>
      <c r="L371" s="365">
        <v>400.1</v>
      </c>
      <c r="M371" s="365">
        <v>3.94862</v>
      </c>
      <c r="N371" s="1"/>
      <c r="O371" s="1"/>
    </row>
    <row r="372" spans="1:15" ht="12.75" customHeight="1">
      <c r="A372" s="30">
        <v>362</v>
      </c>
      <c r="B372" s="414" t="s">
        <v>472</v>
      </c>
      <c r="C372" s="365">
        <v>282.3</v>
      </c>
      <c r="D372" s="366">
        <v>283.18333333333334</v>
      </c>
      <c r="E372" s="366">
        <v>275.11666666666667</v>
      </c>
      <c r="F372" s="366">
        <v>267.93333333333334</v>
      </c>
      <c r="G372" s="366">
        <v>259.86666666666667</v>
      </c>
      <c r="H372" s="366">
        <v>290.36666666666667</v>
      </c>
      <c r="I372" s="366">
        <v>298.43333333333339</v>
      </c>
      <c r="J372" s="366">
        <v>305.61666666666667</v>
      </c>
      <c r="K372" s="365">
        <v>291.25</v>
      </c>
      <c r="L372" s="365">
        <v>276</v>
      </c>
      <c r="M372" s="365">
        <v>4.8573300000000001</v>
      </c>
      <c r="N372" s="1"/>
      <c r="O372" s="1"/>
    </row>
    <row r="373" spans="1:15" ht="12.75" customHeight="1">
      <c r="A373" s="30">
        <v>363</v>
      </c>
      <c r="B373" s="414" t="s">
        <v>272</v>
      </c>
      <c r="C373" s="365">
        <v>2489.0500000000002</v>
      </c>
      <c r="D373" s="366">
        <v>2458.0666666666666</v>
      </c>
      <c r="E373" s="366">
        <v>2411.1833333333334</v>
      </c>
      <c r="F373" s="366">
        <v>2333.3166666666666</v>
      </c>
      <c r="G373" s="366">
        <v>2286.4333333333334</v>
      </c>
      <c r="H373" s="366">
        <v>2535.9333333333334</v>
      </c>
      <c r="I373" s="366">
        <v>2582.8166666666666</v>
      </c>
      <c r="J373" s="366">
        <v>2660.6833333333334</v>
      </c>
      <c r="K373" s="365">
        <v>2504.9499999999998</v>
      </c>
      <c r="L373" s="365">
        <v>2380.1999999999998</v>
      </c>
      <c r="M373" s="365">
        <v>5.8154199999999996</v>
      </c>
      <c r="N373" s="1"/>
      <c r="O373" s="1"/>
    </row>
    <row r="374" spans="1:15" ht="12.75" customHeight="1">
      <c r="A374" s="30">
        <v>364</v>
      </c>
      <c r="B374" s="414" t="s">
        <v>476</v>
      </c>
      <c r="C374" s="365">
        <v>908.5</v>
      </c>
      <c r="D374" s="366">
        <v>898.16666666666663</v>
      </c>
      <c r="E374" s="366">
        <v>875.33333333333326</v>
      </c>
      <c r="F374" s="366">
        <v>842.16666666666663</v>
      </c>
      <c r="G374" s="366">
        <v>819.33333333333326</v>
      </c>
      <c r="H374" s="366">
        <v>931.33333333333326</v>
      </c>
      <c r="I374" s="366">
        <v>954.16666666666652</v>
      </c>
      <c r="J374" s="366">
        <v>987.33333333333326</v>
      </c>
      <c r="K374" s="365">
        <v>921</v>
      </c>
      <c r="L374" s="365">
        <v>865</v>
      </c>
      <c r="M374" s="365">
        <v>1.02037</v>
      </c>
      <c r="N374" s="1"/>
      <c r="O374" s="1"/>
    </row>
    <row r="375" spans="1:15" ht="12.75" customHeight="1">
      <c r="A375" s="30">
        <v>365</v>
      </c>
      <c r="B375" s="414" t="s">
        <v>477</v>
      </c>
      <c r="C375" s="365">
        <v>1754.55</v>
      </c>
      <c r="D375" s="366">
        <v>1765.3500000000001</v>
      </c>
      <c r="E375" s="366">
        <v>1723.7000000000003</v>
      </c>
      <c r="F375" s="366">
        <v>1692.8500000000001</v>
      </c>
      <c r="G375" s="366">
        <v>1651.2000000000003</v>
      </c>
      <c r="H375" s="366">
        <v>1796.2000000000003</v>
      </c>
      <c r="I375" s="366">
        <v>1837.8500000000004</v>
      </c>
      <c r="J375" s="366">
        <v>1868.7000000000003</v>
      </c>
      <c r="K375" s="365">
        <v>1807</v>
      </c>
      <c r="L375" s="365">
        <v>1734.5</v>
      </c>
      <c r="M375" s="365">
        <v>0.95213000000000003</v>
      </c>
      <c r="N375" s="1"/>
      <c r="O375" s="1"/>
    </row>
    <row r="376" spans="1:15" ht="12.75" customHeight="1">
      <c r="A376" s="30">
        <v>366</v>
      </c>
      <c r="B376" s="414" t="s">
        <v>851</v>
      </c>
      <c r="C376" s="365">
        <v>274.05</v>
      </c>
      <c r="D376" s="366">
        <v>271.3</v>
      </c>
      <c r="E376" s="366">
        <v>262.75</v>
      </c>
      <c r="F376" s="366">
        <v>251.45</v>
      </c>
      <c r="G376" s="366">
        <v>242.89999999999998</v>
      </c>
      <c r="H376" s="366">
        <v>282.60000000000002</v>
      </c>
      <c r="I376" s="366">
        <v>291.15000000000009</v>
      </c>
      <c r="J376" s="366">
        <v>302.45000000000005</v>
      </c>
      <c r="K376" s="365">
        <v>279.85000000000002</v>
      </c>
      <c r="L376" s="365">
        <v>260</v>
      </c>
      <c r="M376" s="365">
        <v>60.868000000000002</v>
      </c>
      <c r="N376" s="1"/>
      <c r="O376" s="1"/>
    </row>
    <row r="377" spans="1:15" ht="12.75" customHeight="1">
      <c r="A377" s="30">
        <v>367</v>
      </c>
      <c r="B377" s="414" t="s">
        <v>181</v>
      </c>
      <c r="C377" s="365">
        <v>214.85</v>
      </c>
      <c r="D377" s="366">
        <v>215.5</v>
      </c>
      <c r="E377" s="366">
        <v>211.7</v>
      </c>
      <c r="F377" s="366">
        <v>208.54999999999998</v>
      </c>
      <c r="G377" s="366">
        <v>204.74999999999997</v>
      </c>
      <c r="H377" s="366">
        <v>218.65</v>
      </c>
      <c r="I377" s="366">
        <v>222.45000000000002</v>
      </c>
      <c r="J377" s="366">
        <v>225.60000000000002</v>
      </c>
      <c r="K377" s="365">
        <v>219.3</v>
      </c>
      <c r="L377" s="365">
        <v>212.35</v>
      </c>
      <c r="M377" s="365">
        <v>213.84354999999999</v>
      </c>
      <c r="N377" s="1"/>
      <c r="O377" s="1"/>
    </row>
    <row r="378" spans="1:15" ht="12.75" customHeight="1">
      <c r="A378" s="30">
        <v>368</v>
      </c>
      <c r="B378" s="414" t="s">
        <v>291</v>
      </c>
      <c r="C378" s="365">
        <v>3109.35</v>
      </c>
      <c r="D378" s="366">
        <v>3161.7833333333333</v>
      </c>
      <c r="E378" s="366">
        <v>2993.5666666666666</v>
      </c>
      <c r="F378" s="366">
        <v>2877.7833333333333</v>
      </c>
      <c r="G378" s="366">
        <v>2709.5666666666666</v>
      </c>
      <c r="H378" s="366">
        <v>3277.5666666666666</v>
      </c>
      <c r="I378" s="366">
        <v>3445.7833333333328</v>
      </c>
      <c r="J378" s="366">
        <v>3561.5666666666666</v>
      </c>
      <c r="K378" s="365">
        <v>3330</v>
      </c>
      <c r="L378" s="365">
        <v>3046</v>
      </c>
      <c r="M378" s="365">
        <v>2.26369</v>
      </c>
      <c r="N378" s="1"/>
      <c r="O378" s="1"/>
    </row>
    <row r="379" spans="1:15" ht="12.75" customHeight="1">
      <c r="A379" s="30">
        <v>369</v>
      </c>
      <c r="B379" s="414" t="s">
        <v>852</v>
      </c>
      <c r="C379" s="365">
        <v>417.85</v>
      </c>
      <c r="D379" s="366">
        <v>416.95</v>
      </c>
      <c r="E379" s="366">
        <v>406.9</v>
      </c>
      <c r="F379" s="366">
        <v>395.95</v>
      </c>
      <c r="G379" s="366">
        <v>385.9</v>
      </c>
      <c r="H379" s="366">
        <v>427.9</v>
      </c>
      <c r="I379" s="366">
        <v>437.95000000000005</v>
      </c>
      <c r="J379" s="366">
        <v>448.9</v>
      </c>
      <c r="K379" s="365">
        <v>427</v>
      </c>
      <c r="L379" s="365">
        <v>406</v>
      </c>
      <c r="M379" s="365">
        <v>11.35553</v>
      </c>
      <c r="N379" s="1"/>
      <c r="O379" s="1"/>
    </row>
    <row r="380" spans="1:15" ht="12.75" customHeight="1">
      <c r="A380" s="30">
        <v>370</v>
      </c>
      <c r="B380" s="414" t="s">
        <v>273</v>
      </c>
      <c r="C380" s="365">
        <v>491.95</v>
      </c>
      <c r="D380" s="366">
        <v>489</v>
      </c>
      <c r="E380" s="366">
        <v>481.1</v>
      </c>
      <c r="F380" s="366">
        <v>470.25</v>
      </c>
      <c r="G380" s="366">
        <v>462.35</v>
      </c>
      <c r="H380" s="366">
        <v>499.85</v>
      </c>
      <c r="I380" s="366">
        <v>507.75</v>
      </c>
      <c r="J380" s="366">
        <v>518.6</v>
      </c>
      <c r="K380" s="365">
        <v>496.9</v>
      </c>
      <c r="L380" s="365">
        <v>478.15</v>
      </c>
      <c r="M380" s="365">
        <v>9.2111800000000006</v>
      </c>
      <c r="N380" s="1"/>
      <c r="O380" s="1"/>
    </row>
    <row r="381" spans="1:15" ht="12.75" customHeight="1">
      <c r="A381" s="30">
        <v>371</v>
      </c>
      <c r="B381" s="414" t="s">
        <v>478</v>
      </c>
      <c r="C381" s="365">
        <v>673</v>
      </c>
      <c r="D381" s="366">
        <v>672.28333333333342</v>
      </c>
      <c r="E381" s="366">
        <v>659.66666666666686</v>
      </c>
      <c r="F381" s="366">
        <v>646.33333333333348</v>
      </c>
      <c r="G381" s="366">
        <v>633.71666666666692</v>
      </c>
      <c r="H381" s="366">
        <v>685.61666666666679</v>
      </c>
      <c r="I381" s="366">
        <v>698.23333333333335</v>
      </c>
      <c r="J381" s="366">
        <v>711.56666666666672</v>
      </c>
      <c r="K381" s="365">
        <v>684.9</v>
      </c>
      <c r="L381" s="365">
        <v>658.95</v>
      </c>
      <c r="M381" s="365">
        <v>2.6932999999999998</v>
      </c>
      <c r="N381" s="1"/>
      <c r="O381" s="1"/>
    </row>
    <row r="382" spans="1:15" ht="12.75" customHeight="1">
      <c r="A382" s="30">
        <v>372</v>
      </c>
      <c r="B382" s="414" t="s">
        <v>479</v>
      </c>
      <c r="C382" s="365">
        <v>135.69999999999999</v>
      </c>
      <c r="D382" s="366">
        <v>137.31666666666666</v>
      </c>
      <c r="E382" s="366">
        <v>133.38333333333333</v>
      </c>
      <c r="F382" s="366">
        <v>131.06666666666666</v>
      </c>
      <c r="G382" s="366">
        <v>127.13333333333333</v>
      </c>
      <c r="H382" s="366">
        <v>139.63333333333333</v>
      </c>
      <c r="I382" s="366">
        <v>143.56666666666666</v>
      </c>
      <c r="J382" s="366">
        <v>145.88333333333333</v>
      </c>
      <c r="K382" s="365">
        <v>141.25</v>
      </c>
      <c r="L382" s="365">
        <v>135</v>
      </c>
      <c r="M382" s="365">
        <v>4.3574999999999999</v>
      </c>
      <c r="N382" s="1"/>
      <c r="O382" s="1"/>
    </row>
    <row r="383" spans="1:15" ht="12.75" customHeight="1">
      <c r="A383" s="30">
        <v>373</v>
      </c>
      <c r="B383" s="414" t="s">
        <v>183</v>
      </c>
      <c r="C383" s="365">
        <v>1536.15</v>
      </c>
      <c r="D383" s="366">
        <v>1549</v>
      </c>
      <c r="E383" s="366">
        <v>1507.15</v>
      </c>
      <c r="F383" s="366">
        <v>1478.15</v>
      </c>
      <c r="G383" s="366">
        <v>1436.3000000000002</v>
      </c>
      <c r="H383" s="366">
        <v>1578</v>
      </c>
      <c r="I383" s="366">
        <v>1619.85</v>
      </c>
      <c r="J383" s="366">
        <v>1648.85</v>
      </c>
      <c r="K383" s="365">
        <v>1590.85</v>
      </c>
      <c r="L383" s="365">
        <v>1520</v>
      </c>
      <c r="M383" s="365">
        <v>14.85798</v>
      </c>
      <c r="N383" s="1"/>
      <c r="O383" s="1"/>
    </row>
    <row r="384" spans="1:15" ht="12.75" customHeight="1">
      <c r="A384" s="30">
        <v>374</v>
      </c>
      <c r="B384" s="414" t="s">
        <v>481</v>
      </c>
      <c r="C384" s="365">
        <v>723.7</v>
      </c>
      <c r="D384" s="366">
        <v>727.73333333333323</v>
      </c>
      <c r="E384" s="366">
        <v>715.46666666666647</v>
      </c>
      <c r="F384" s="366">
        <v>707.23333333333323</v>
      </c>
      <c r="G384" s="366">
        <v>694.96666666666647</v>
      </c>
      <c r="H384" s="366">
        <v>735.96666666666647</v>
      </c>
      <c r="I384" s="366">
        <v>748.23333333333312</v>
      </c>
      <c r="J384" s="366">
        <v>756.46666666666647</v>
      </c>
      <c r="K384" s="365">
        <v>740</v>
      </c>
      <c r="L384" s="365">
        <v>719.5</v>
      </c>
      <c r="M384" s="365">
        <v>1.4207399999999999</v>
      </c>
      <c r="N384" s="1"/>
      <c r="O384" s="1"/>
    </row>
    <row r="385" spans="1:15" ht="12.75" customHeight="1">
      <c r="A385" s="30">
        <v>375</v>
      </c>
      <c r="B385" s="414" t="s">
        <v>483</v>
      </c>
      <c r="C385" s="365">
        <v>1069.55</v>
      </c>
      <c r="D385" s="366">
        <v>1083.05</v>
      </c>
      <c r="E385" s="366">
        <v>1049.5</v>
      </c>
      <c r="F385" s="366">
        <v>1029.45</v>
      </c>
      <c r="G385" s="366">
        <v>995.90000000000009</v>
      </c>
      <c r="H385" s="366">
        <v>1103.0999999999999</v>
      </c>
      <c r="I385" s="366">
        <v>1136.6499999999996</v>
      </c>
      <c r="J385" s="366">
        <v>1156.6999999999998</v>
      </c>
      <c r="K385" s="365">
        <v>1116.5999999999999</v>
      </c>
      <c r="L385" s="365">
        <v>1063</v>
      </c>
      <c r="M385" s="365">
        <v>3.4153500000000001</v>
      </c>
      <c r="N385" s="1"/>
      <c r="O385" s="1"/>
    </row>
    <row r="386" spans="1:15" ht="12.75" customHeight="1">
      <c r="A386" s="30">
        <v>376</v>
      </c>
      <c r="B386" s="414" t="s">
        <v>853</v>
      </c>
      <c r="C386" s="365">
        <v>113.95</v>
      </c>
      <c r="D386" s="366">
        <v>113.66666666666667</v>
      </c>
      <c r="E386" s="366">
        <v>112.78333333333335</v>
      </c>
      <c r="F386" s="366">
        <v>111.61666666666667</v>
      </c>
      <c r="G386" s="366">
        <v>110.73333333333335</v>
      </c>
      <c r="H386" s="366">
        <v>114.83333333333334</v>
      </c>
      <c r="I386" s="366">
        <v>115.71666666666667</v>
      </c>
      <c r="J386" s="366">
        <v>116.88333333333334</v>
      </c>
      <c r="K386" s="365">
        <v>114.55</v>
      </c>
      <c r="L386" s="365">
        <v>112.5</v>
      </c>
      <c r="M386" s="365">
        <v>4.9870799999999997</v>
      </c>
      <c r="N386" s="1"/>
      <c r="O386" s="1"/>
    </row>
    <row r="387" spans="1:15" ht="12.75" customHeight="1">
      <c r="A387" s="30">
        <v>377</v>
      </c>
      <c r="B387" s="414" t="s">
        <v>485</v>
      </c>
      <c r="C387" s="365">
        <v>215.05</v>
      </c>
      <c r="D387" s="366">
        <v>213.78333333333333</v>
      </c>
      <c r="E387" s="366">
        <v>211.11666666666667</v>
      </c>
      <c r="F387" s="366">
        <v>207.18333333333334</v>
      </c>
      <c r="G387" s="366">
        <v>204.51666666666668</v>
      </c>
      <c r="H387" s="366">
        <v>217.71666666666667</v>
      </c>
      <c r="I387" s="366">
        <v>220.38333333333335</v>
      </c>
      <c r="J387" s="366">
        <v>224.31666666666666</v>
      </c>
      <c r="K387" s="365">
        <v>216.45</v>
      </c>
      <c r="L387" s="365">
        <v>209.85</v>
      </c>
      <c r="M387" s="365">
        <v>16.775950000000002</v>
      </c>
      <c r="N387" s="1"/>
      <c r="O387" s="1"/>
    </row>
    <row r="388" spans="1:15" ht="12.75" customHeight="1">
      <c r="A388" s="30">
        <v>378</v>
      </c>
      <c r="B388" s="414" t="s">
        <v>486</v>
      </c>
      <c r="C388" s="365">
        <v>800.6</v>
      </c>
      <c r="D388" s="366">
        <v>811.0333333333333</v>
      </c>
      <c r="E388" s="366">
        <v>783.06666666666661</v>
      </c>
      <c r="F388" s="366">
        <v>765.5333333333333</v>
      </c>
      <c r="G388" s="366">
        <v>737.56666666666661</v>
      </c>
      <c r="H388" s="366">
        <v>828.56666666666661</v>
      </c>
      <c r="I388" s="366">
        <v>856.5333333333333</v>
      </c>
      <c r="J388" s="366">
        <v>874.06666666666661</v>
      </c>
      <c r="K388" s="365">
        <v>839</v>
      </c>
      <c r="L388" s="365">
        <v>793.5</v>
      </c>
      <c r="M388" s="365">
        <v>1.7063900000000001</v>
      </c>
      <c r="N388" s="1"/>
      <c r="O388" s="1"/>
    </row>
    <row r="389" spans="1:15" ht="12.75" customHeight="1">
      <c r="A389" s="30">
        <v>379</v>
      </c>
      <c r="B389" s="414" t="s">
        <v>487</v>
      </c>
      <c r="C389" s="365">
        <v>254.95</v>
      </c>
      <c r="D389" s="366">
        <v>257.41666666666663</v>
      </c>
      <c r="E389" s="366">
        <v>249.93333333333328</v>
      </c>
      <c r="F389" s="366">
        <v>244.91666666666666</v>
      </c>
      <c r="G389" s="366">
        <v>237.43333333333331</v>
      </c>
      <c r="H389" s="366">
        <v>262.43333333333328</v>
      </c>
      <c r="I389" s="366">
        <v>269.91666666666663</v>
      </c>
      <c r="J389" s="366">
        <v>274.93333333333322</v>
      </c>
      <c r="K389" s="365">
        <v>264.89999999999998</v>
      </c>
      <c r="L389" s="365">
        <v>252.4</v>
      </c>
      <c r="M389" s="365">
        <v>3.2014300000000002</v>
      </c>
      <c r="N389" s="1"/>
      <c r="O389" s="1"/>
    </row>
    <row r="390" spans="1:15" ht="12.75" customHeight="1">
      <c r="A390" s="30">
        <v>380</v>
      </c>
      <c r="B390" s="414" t="s">
        <v>184</v>
      </c>
      <c r="C390" s="365">
        <v>845.8</v>
      </c>
      <c r="D390" s="366">
        <v>843.25</v>
      </c>
      <c r="E390" s="366">
        <v>826.5</v>
      </c>
      <c r="F390" s="366">
        <v>807.2</v>
      </c>
      <c r="G390" s="366">
        <v>790.45</v>
      </c>
      <c r="H390" s="366">
        <v>862.55</v>
      </c>
      <c r="I390" s="366">
        <v>879.3</v>
      </c>
      <c r="J390" s="366">
        <v>898.59999999999991</v>
      </c>
      <c r="K390" s="365">
        <v>860</v>
      </c>
      <c r="L390" s="365">
        <v>823.95</v>
      </c>
      <c r="M390" s="365">
        <v>4.8287500000000003</v>
      </c>
      <c r="N390" s="1"/>
      <c r="O390" s="1"/>
    </row>
    <row r="391" spans="1:15" ht="12.75" customHeight="1">
      <c r="A391" s="30">
        <v>381</v>
      </c>
      <c r="B391" s="414" t="s">
        <v>489</v>
      </c>
      <c r="C391" s="365">
        <v>1900.55</v>
      </c>
      <c r="D391" s="366">
        <v>1901.8666666666668</v>
      </c>
      <c r="E391" s="366">
        <v>1883.7333333333336</v>
      </c>
      <c r="F391" s="366">
        <v>1866.9166666666667</v>
      </c>
      <c r="G391" s="366">
        <v>1848.7833333333335</v>
      </c>
      <c r="H391" s="366">
        <v>1918.6833333333336</v>
      </c>
      <c r="I391" s="366">
        <v>1936.8166666666668</v>
      </c>
      <c r="J391" s="366">
        <v>1953.6333333333337</v>
      </c>
      <c r="K391" s="365">
        <v>1920</v>
      </c>
      <c r="L391" s="365">
        <v>1885.05</v>
      </c>
      <c r="M391" s="365">
        <v>4.4900000000000002E-2</v>
      </c>
      <c r="N391" s="1"/>
      <c r="O391" s="1"/>
    </row>
    <row r="392" spans="1:15" ht="12.75" customHeight="1">
      <c r="A392" s="30">
        <v>382</v>
      </c>
      <c r="B392" s="414" t="s">
        <v>185</v>
      </c>
      <c r="C392" s="365">
        <v>153.15</v>
      </c>
      <c r="D392" s="366">
        <v>149.61666666666665</v>
      </c>
      <c r="E392" s="366">
        <v>144.73333333333329</v>
      </c>
      <c r="F392" s="366">
        <v>136.31666666666663</v>
      </c>
      <c r="G392" s="366">
        <v>131.43333333333328</v>
      </c>
      <c r="H392" s="366">
        <v>158.0333333333333</v>
      </c>
      <c r="I392" s="366">
        <v>162.91666666666669</v>
      </c>
      <c r="J392" s="366">
        <v>171.33333333333331</v>
      </c>
      <c r="K392" s="365">
        <v>154.5</v>
      </c>
      <c r="L392" s="365">
        <v>141.19999999999999</v>
      </c>
      <c r="M392" s="365">
        <v>286.11455999999998</v>
      </c>
      <c r="N392" s="1"/>
      <c r="O392" s="1"/>
    </row>
    <row r="393" spans="1:15" ht="12.75" customHeight="1">
      <c r="A393" s="30">
        <v>383</v>
      </c>
      <c r="B393" s="414" t="s">
        <v>488</v>
      </c>
      <c r="C393" s="365">
        <v>78.2</v>
      </c>
      <c r="D393" s="366">
        <v>77.966666666666654</v>
      </c>
      <c r="E393" s="366">
        <v>76.933333333333309</v>
      </c>
      <c r="F393" s="366">
        <v>75.666666666666657</v>
      </c>
      <c r="G393" s="366">
        <v>74.633333333333312</v>
      </c>
      <c r="H393" s="366">
        <v>79.233333333333306</v>
      </c>
      <c r="I393" s="366">
        <v>80.266666666666637</v>
      </c>
      <c r="J393" s="366">
        <v>81.533333333333303</v>
      </c>
      <c r="K393" s="365">
        <v>79</v>
      </c>
      <c r="L393" s="365">
        <v>76.7</v>
      </c>
      <c r="M393" s="365">
        <v>18.335889999999999</v>
      </c>
      <c r="N393" s="1"/>
      <c r="O393" s="1"/>
    </row>
    <row r="394" spans="1:15" ht="12.75" customHeight="1">
      <c r="A394" s="30">
        <v>384</v>
      </c>
      <c r="B394" s="414" t="s">
        <v>186</v>
      </c>
      <c r="C394" s="365">
        <v>134.4</v>
      </c>
      <c r="D394" s="366">
        <v>133.26666666666668</v>
      </c>
      <c r="E394" s="366">
        <v>131.73333333333335</v>
      </c>
      <c r="F394" s="366">
        <v>129.06666666666666</v>
      </c>
      <c r="G394" s="366">
        <v>127.53333333333333</v>
      </c>
      <c r="H394" s="366">
        <v>135.93333333333337</v>
      </c>
      <c r="I394" s="366">
        <v>137.46666666666673</v>
      </c>
      <c r="J394" s="366">
        <v>140.13333333333338</v>
      </c>
      <c r="K394" s="365">
        <v>134.80000000000001</v>
      </c>
      <c r="L394" s="365">
        <v>130.6</v>
      </c>
      <c r="M394" s="365">
        <v>45.328249999999997</v>
      </c>
      <c r="N394" s="1"/>
      <c r="O394" s="1"/>
    </row>
    <row r="395" spans="1:15" ht="12.75" customHeight="1">
      <c r="A395" s="30">
        <v>385</v>
      </c>
      <c r="B395" s="414" t="s">
        <v>490</v>
      </c>
      <c r="C395" s="365">
        <v>163.1</v>
      </c>
      <c r="D395" s="366">
        <v>160.54999999999998</v>
      </c>
      <c r="E395" s="366">
        <v>156.19999999999996</v>
      </c>
      <c r="F395" s="366">
        <v>149.29999999999998</v>
      </c>
      <c r="G395" s="366">
        <v>144.94999999999996</v>
      </c>
      <c r="H395" s="366">
        <v>167.44999999999996</v>
      </c>
      <c r="I395" s="366">
        <v>171.79999999999998</v>
      </c>
      <c r="J395" s="366">
        <v>178.69999999999996</v>
      </c>
      <c r="K395" s="365">
        <v>164.9</v>
      </c>
      <c r="L395" s="365">
        <v>153.65</v>
      </c>
      <c r="M395" s="365">
        <v>75.880269999999996</v>
      </c>
      <c r="N395" s="1"/>
      <c r="O395" s="1"/>
    </row>
    <row r="396" spans="1:15" ht="12.75" customHeight="1">
      <c r="A396" s="30">
        <v>386</v>
      </c>
      <c r="B396" s="414" t="s">
        <v>491</v>
      </c>
      <c r="C396" s="365">
        <v>1267.5</v>
      </c>
      <c r="D396" s="366">
        <v>1271.3</v>
      </c>
      <c r="E396" s="366">
        <v>1258.75</v>
      </c>
      <c r="F396" s="366">
        <v>1250</v>
      </c>
      <c r="G396" s="366">
        <v>1237.45</v>
      </c>
      <c r="H396" s="366">
        <v>1280.05</v>
      </c>
      <c r="I396" s="366">
        <v>1292.5999999999997</v>
      </c>
      <c r="J396" s="366">
        <v>1301.3499999999999</v>
      </c>
      <c r="K396" s="365">
        <v>1283.8499999999999</v>
      </c>
      <c r="L396" s="365">
        <v>1262.55</v>
      </c>
      <c r="M396" s="365">
        <v>1.1045400000000001</v>
      </c>
      <c r="N396" s="1"/>
      <c r="O396" s="1"/>
    </row>
    <row r="397" spans="1:15" ht="12.75" customHeight="1">
      <c r="A397" s="30">
        <v>387</v>
      </c>
      <c r="B397" s="414" t="s">
        <v>187</v>
      </c>
      <c r="C397" s="365">
        <v>2338.1</v>
      </c>
      <c r="D397" s="366">
        <v>2335.0833333333335</v>
      </c>
      <c r="E397" s="366">
        <v>2314.0666666666671</v>
      </c>
      <c r="F397" s="366">
        <v>2290.0333333333338</v>
      </c>
      <c r="G397" s="366">
        <v>2269.0166666666673</v>
      </c>
      <c r="H397" s="366">
        <v>2359.1166666666668</v>
      </c>
      <c r="I397" s="366">
        <v>2380.1333333333332</v>
      </c>
      <c r="J397" s="366">
        <v>2404.1666666666665</v>
      </c>
      <c r="K397" s="365">
        <v>2356.1</v>
      </c>
      <c r="L397" s="365">
        <v>2311.0500000000002</v>
      </c>
      <c r="M397" s="365">
        <v>92.394260000000003</v>
      </c>
      <c r="N397" s="1"/>
      <c r="O397" s="1"/>
    </row>
    <row r="398" spans="1:15" ht="12.75" customHeight="1">
      <c r="A398" s="30">
        <v>388</v>
      </c>
      <c r="B398" s="414" t="s">
        <v>854</v>
      </c>
      <c r="C398" s="365">
        <v>448.15</v>
      </c>
      <c r="D398" s="366">
        <v>436.0333333333333</v>
      </c>
      <c r="E398" s="366">
        <v>419.16666666666663</v>
      </c>
      <c r="F398" s="366">
        <v>390.18333333333334</v>
      </c>
      <c r="G398" s="366">
        <v>373.31666666666666</v>
      </c>
      <c r="H398" s="366">
        <v>465.01666666666659</v>
      </c>
      <c r="I398" s="366">
        <v>481.88333333333327</v>
      </c>
      <c r="J398" s="366">
        <v>510.86666666666656</v>
      </c>
      <c r="K398" s="365">
        <v>452.9</v>
      </c>
      <c r="L398" s="365">
        <v>407.05</v>
      </c>
      <c r="M398" s="365">
        <v>4.2283299999999997</v>
      </c>
      <c r="N398" s="1"/>
      <c r="O398" s="1"/>
    </row>
    <row r="399" spans="1:15" ht="12.75" customHeight="1">
      <c r="A399" s="30">
        <v>389</v>
      </c>
      <c r="B399" s="414" t="s">
        <v>482</v>
      </c>
      <c r="C399" s="365">
        <v>267.10000000000002</v>
      </c>
      <c r="D399" s="366">
        <v>268.03333333333336</v>
      </c>
      <c r="E399" s="366">
        <v>264.06666666666672</v>
      </c>
      <c r="F399" s="366">
        <v>261.03333333333336</v>
      </c>
      <c r="G399" s="366">
        <v>257.06666666666672</v>
      </c>
      <c r="H399" s="366">
        <v>271.06666666666672</v>
      </c>
      <c r="I399" s="366">
        <v>275.0333333333333</v>
      </c>
      <c r="J399" s="366">
        <v>278.06666666666672</v>
      </c>
      <c r="K399" s="365">
        <v>272</v>
      </c>
      <c r="L399" s="365">
        <v>265</v>
      </c>
      <c r="M399" s="365">
        <v>0.98936000000000002</v>
      </c>
      <c r="N399" s="1"/>
      <c r="O399" s="1"/>
    </row>
    <row r="400" spans="1:15" ht="12.75" customHeight="1">
      <c r="A400" s="30">
        <v>390</v>
      </c>
      <c r="B400" s="414" t="s">
        <v>492</v>
      </c>
      <c r="C400" s="365">
        <v>1166.4000000000001</v>
      </c>
      <c r="D400" s="366">
        <v>1172.4666666666667</v>
      </c>
      <c r="E400" s="366">
        <v>1144.9333333333334</v>
      </c>
      <c r="F400" s="366">
        <v>1123.4666666666667</v>
      </c>
      <c r="G400" s="366">
        <v>1095.9333333333334</v>
      </c>
      <c r="H400" s="366">
        <v>1193.9333333333334</v>
      </c>
      <c r="I400" s="366">
        <v>1221.4666666666667</v>
      </c>
      <c r="J400" s="366">
        <v>1242.9333333333334</v>
      </c>
      <c r="K400" s="365">
        <v>1200</v>
      </c>
      <c r="L400" s="365">
        <v>1151</v>
      </c>
      <c r="M400" s="365">
        <v>0.65234999999999999</v>
      </c>
      <c r="N400" s="1"/>
      <c r="O400" s="1"/>
    </row>
    <row r="401" spans="1:15" ht="12.75" customHeight="1">
      <c r="A401" s="30">
        <v>391</v>
      </c>
      <c r="B401" s="414" t="s">
        <v>493</v>
      </c>
      <c r="C401" s="365">
        <v>1495.55</v>
      </c>
      <c r="D401" s="366">
        <v>1514.5666666666666</v>
      </c>
      <c r="E401" s="366">
        <v>1460.9833333333331</v>
      </c>
      <c r="F401" s="366">
        <v>1426.4166666666665</v>
      </c>
      <c r="G401" s="366">
        <v>1372.833333333333</v>
      </c>
      <c r="H401" s="366">
        <v>1549.1333333333332</v>
      </c>
      <c r="I401" s="366">
        <v>1602.7166666666667</v>
      </c>
      <c r="J401" s="366">
        <v>1637.2833333333333</v>
      </c>
      <c r="K401" s="365">
        <v>1568.15</v>
      </c>
      <c r="L401" s="365">
        <v>1480</v>
      </c>
      <c r="M401" s="365">
        <v>3.6453099999999998</v>
      </c>
      <c r="N401" s="1"/>
      <c r="O401" s="1"/>
    </row>
    <row r="402" spans="1:15" ht="12.75" customHeight="1">
      <c r="A402" s="30">
        <v>392</v>
      </c>
      <c r="B402" s="414" t="s">
        <v>484</v>
      </c>
      <c r="C402" s="365">
        <v>35.65</v>
      </c>
      <c r="D402" s="366">
        <v>35.499999999999993</v>
      </c>
      <c r="E402" s="366">
        <v>34.699999999999989</v>
      </c>
      <c r="F402" s="366">
        <v>33.749999999999993</v>
      </c>
      <c r="G402" s="366">
        <v>32.949999999999989</v>
      </c>
      <c r="H402" s="366">
        <v>36.449999999999989</v>
      </c>
      <c r="I402" s="366">
        <v>37.249999999999986</v>
      </c>
      <c r="J402" s="366">
        <v>38.199999999999989</v>
      </c>
      <c r="K402" s="365">
        <v>36.299999999999997</v>
      </c>
      <c r="L402" s="365">
        <v>34.549999999999997</v>
      </c>
      <c r="M402" s="365">
        <v>36.928019999999997</v>
      </c>
      <c r="N402" s="1"/>
      <c r="O402" s="1"/>
    </row>
    <row r="403" spans="1:15" ht="12.75" customHeight="1">
      <c r="A403" s="30">
        <v>393</v>
      </c>
      <c r="B403" s="414" t="s">
        <v>188</v>
      </c>
      <c r="C403" s="365">
        <v>96.4</v>
      </c>
      <c r="D403" s="366">
        <v>95.883333333333326</v>
      </c>
      <c r="E403" s="366">
        <v>94.666666666666657</v>
      </c>
      <c r="F403" s="366">
        <v>92.933333333333337</v>
      </c>
      <c r="G403" s="366">
        <v>91.716666666666669</v>
      </c>
      <c r="H403" s="366">
        <v>97.616666666666646</v>
      </c>
      <c r="I403" s="366">
        <v>98.833333333333314</v>
      </c>
      <c r="J403" s="366">
        <v>100.56666666666663</v>
      </c>
      <c r="K403" s="365">
        <v>97.1</v>
      </c>
      <c r="L403" s="365">
        <v>94.15</v>
      </c>
      <c r="M403" s="365">
        <v>418.00441999999998</v>
      </c>
      <c r="N403" s="1"/>
      <c r="O403" s="1"/>
    </row>
    <row r="404" spans="1:15" ht="12.75" customHeight="1">
      <c r="A404" s="30">
        <v>394</v>
      </c>
      <c r="B404" s="414" t="s">
        <v>276</v>
      </c>
      <c r="C404" s="365">
        <v>7004.95</v>
      </c>
      <c r="D404" s="366">
        <v>7033.3166666666666</v>
      </c>
      <c r="E404" s="366">
        <v>6916.6333333333332</v>
      </c>
      <c r="F404" s="366">
        <v>6828.3166666666666</v>
      </c>
      <c r="G404" s="366">
        <v>6711.6333333333332</v>
      </c>
      <c r="H404" s="366">
        <v>7121.6333333333332</v>
      </c>
      <c r="I404" s="366">
        <v>7238.3166666666657</v>
      </c>
      <c r="J404" s="366">
        <v>7326.6333333333332</v>
      </c>
      <c r="K404" s="365">
        <v>7150</v>
      </c>
      <c r="L404" s="365">
        <v>6945</v>
      </c>
      <c r="M404" s="365">
        <v>0.12213</v>
      </c>
      <c r="N404" s="1"/>
      <c r="O404" s="1"/>
    </row>
    <row r="405" spans="1:15" ht="12.75" customHeight="1">
      <c r="A405" s="30">
        <v>395</v>
      </c>
      <c r="B405" s="414" t="s">
        <v>275</v>
      </c>
      <c r="C405" s="365">
        <v>844.4</v>
      </c>
      <c r="D405" s="366">
        <v>840.38333333333321</v>
      </c>
      <c r="E405" s="366">
        <v>830.56666666666638</v>
      </c>
      <c r="F405" s="366">
        <v>816.73333333333312</v>
      </c>
      <c r="G405" s="366">
        <v>806.91666666666629</v>
      </c>
      <c r="H405" s="366">
        <v>854.21666666666647</v>
      </c>
      <c r="I405" s="366">
        <v>864.0333333333333</v>
      </c>
      <c r="J405" s="366">
        <v>877.86666666666656</v>
      </c>
      <c r="K405" s="365">
        <v>850.2</v>
      </c>
      <c r="L405" s="365">
        <v>826.55</v>
      </c>
      <c r="M405" s="365">
        <v>14.23748</v>
      </c>
      <c r="N405" s="1"/>
      <c r="O405" s="1"/>
    </row>
    <row r="406" spans="1:15" ht="12.75" customHeight="1">
      <c r="A406" s="30">
        <v>396</v>
      </c>
      <c r="B406" s="414" t="s">
        <v>189</v>
      </c>
      <c r="C406" s="365">
        <v>1211.6500000000001</v>
      </c>
      <c r="D406" s="366">
        <v>1211.8</v>
      </c>
      <c r="E406" s="366">
        <v>1201.6999999999998</v>
      </c>
      <c r="F406" s="366">
        <v>1191.7499999999998</v>
      </c>
      <c r="G406" s="366">
        <v>1181.6499999999996</v>
      </c>
      <c r="H406" s="366">
        <v>1221.75</v>
      </c>
      <c r="I406" s="366">
        <v>1231.8499999999999</v>
      </c>
      <c r="J406" s="366">
        <v>1241.8000000000002</v>
      </c>
      <c r="K406" s="365">
        <v>1221.9000000000001</v>
      </c>
      <c r="L406" s="365">
        <v>1201.8499999999999</v>
      </c>
      <c r="M406" s="365">
        <v>17.934560000000001</v>
      </c>
      <c r="N406" s="1"/>
      <c r="O406" s="1"/>
    </row>
    <row r="407" spans="1:15" ht="12.75" customHeight="1">
      <c r="A407" s="30">
        <v>397</v>
      </c>
      <c r="B407" s="414" t="s">
        <v>190</v>
      </c>
      <c r="C407" s="365">
        <v>528.95000000000005</v>
      </c>
      <c r="D407" s="366">
        <v>521.00000000000011</v>
      </c>
      <c r="E407" s="366">
        <v>511.1500000000002</v>
      </c>
      <c r="F407" s="366">
        <v>493.35000000000008</v>
      </c>
      <c r="G407" s="366">
        <v>483.50000000000017</v>
      </c>
      <c r="H407" s="366">
        <v>538.80000000000018</v>
      </c>
      <c r="I407" s="366">
        <v>548.65000000000009</v>
      </c>
      <c r="J407" s="366">
        <v>566.45000000000027</v>
      </c>
      <c r="K407" s="365">
        <v>530.85</v>
      </c>
      <c r="L407" s="365">
        <v>503.2</v>
      </c>
      <c r="M407" s="365">
        <v>354.09230000000002</v>
      </c>
      <c r="N407" s="1"/>
      <c r="O407" s="1"/>
    </row>
    <row r="408" spans="1:15" ht="12.75" customHeight="1">
      <c r="A408" s="30">
        <v>398</v>
      </c>
      <c r="B408" s="414" t="s">
        <v>497</v>
      </c>
      <c r="C408" s="365">
        <v>8519.7999999999993</v>
      </c>
      <c r="D408" s="366">
        <v>8627.9333333333325</v>
      </c>
      <c r="E408" s="366">
        <v>8394.366666666665</v>
      </c>
      <c r="F408" s="366">
        <v>8268.9333333333325</v>
      </c>
      <c r="G408" s="366">
        <v>8035.366666666665</v>
      </c>
      <c r="H408" s="366">
        <v>8753.366666666665</v>
      </c>
      <c r="I408" s="366">
        <v>8986.9333333333343</v>
      </c>
      <c r="J408" s="366">
        <v>9112.366666666665</v>
      </c>
      <c r="K408" s="365">
        <v>8861.5</v>
      </c>
      <c r="L408" s="365">
        <v>8502.5</v>
      </c>
      <c r="M408" s="365">
        <v>0.15523999999999999</v>
      </c>
      <c r="N408" s="1"/>
      <c r="O408" s="1"/>
    </row>
    <row r="409" spans="1:15" ht="12.75" customHeight="1">
      <c r="A409" s="30">
        <v>399</v>
      </c>
      <c r="B409" s="414" t="s">
        <v>498</v>
      </c>
      <c r="C409" s="365">
        <v>103.85</v>
      </c>
      <c r="D409" s="366">
        <v>104.68333333333334</v>
      </c>
      <c r="E409" s="366">
        <v>101.36666666666667</v>
      </c>
      <c r="F409" s="366">
        <v>98.88333333333334</v>
      </c>
      <c r="G409" s="366">
        <v>95.566666666666677</v>
      </c>
      <c r="H409" s="366">
        <v>107.16666666666667</v>
      </c>
      <c r="I409" s="366">
        <v>110.48333333333333</v>
      </c>
      <c r="J409" s="366">
        <v>112.96666666666667</v>
      </c>
      <c r="K409" s="365">
        <v>108</v>
      </c>
      <c r="L409" s="365">
        <v>102.2</v>
      </c>
      <c r="M409" s="365">
        <v>4.4500500000000001</v>
      </c>
      <c r="N409" s="1"/>
      <c r="O409" s="1"/>
    </row>
    <row r="410" spans="1:15" ht="12.75" customHeight="1">
      <c r="A410" s="30">
        <v>400</v>
      </c>
      <c r="B410" s="414" t="s">
        <v>503</v>
      </c>
      <c r="C410" s="365">
        <v>124.35</v>
      </c>
      <c r="D410" s="366">
        <v>122.76666666666667</v>
      </c>
      <c r="E410" s="366">
        <v>120.38333333333333</v>
      </c>
      <c r="F410" s="366">
        <v>116.41666666666666</v>
      </c>
      <c r="G410" s="366">
        <v>114.03333333333332</v>
      </c>
      <c r="H410" s="366">
        <v>126.73333333333333</v>
      </c>
      <c r="I410" s="366">
        <v>129.11666666666667</v>
      </c>
      <c r="J410" s="366">
        <v>133.08333333333334</v>
      </c>
      <c r="K410" s="365">
        <v>125.15</v>
      </c>
      <c r="L410" s="365">
        <v>118.8</v>
      </c>
      <c r="M410" s="365">
        <v>19.601739999999999</v>
      </c>
      <c r="N410" s="1"/>
      <c r="O410" s="1"/>
    </row>
    <row r="411" spans="1:15" ht="12.75" customHeight="1">
      <c r="A411" s="30">
        <v>401</v>
      </c>
      <c r="B411" s="414" t="s">
        <v>499</v>
      </c>
      <c r="C411" s="365">
        <v>163.35</v>
      </c>
      <c r="D411" s="366">
        <v>164.6</v>
      </c>
      <c r="E411" s="366">
        <v>161.19999999999999</v>
      </c>
      <c r="F411" s="366">
        <v>159.04999999999998</v>
      </c>
      <c r="G411" s="366">
        <v>155.64999999999998</v>
      </c>
      <c r="H411" s="366">
        <v>166.75</v>
      </c>
      <c r="I411" s="366">
        <v>170.15000000000003</v>
      </c>
      <c r="J411" s="366">
        <v>172.3</v>
      </c>
      <c r="K411" s="365">
        <v>168</v>
      </c>
      <c r="L411" s="365">
        <v>162.44999999999999</v>
      </c>
      <c r="M411" s="365">
        <v>8.3782499999999995</v>
      </c>
      <c r="N411" s="1"/>
      <c r="O411" s="1"/>
    </row>
    <row r="412" spans="1:15" ht="12.75" customHeight="1">
      <c r="A412" s="30">
        <v>402</v>
      </c>
      <c r="B412" s="414" t="s">
        <v>501</v>
      </c>
      <c r="C412" s="365">
        <v>3255.05</v>
      </c>
      <c r="D412" s="366">
        <v>3297.4500000000003</v>
      </c>
      <c r="E412" s="366">
        <v>3157.8500000000004</v>
      </c>
      <c r="F412" s="366">
        <v>3060.65</v>
      </c>
      <c r="G412" s="366">
        <v>2921.05</v>
      </c>
      <c r="H412" s="366">
        <v>3394.6500000000005</v>
      </c>
      <c r="I412" s="366">
        <v>3534.25</v>
      </c>
      <c r="J412" s="366">
        <v>3631.4500000000007</v>
      </c>
      <c r="K412" s="365">
        <v>3437.05</v>
      </c>
      <c r="L412" s="365">
        <v>3200.25</v>
      </c>
      <c r="M412" s="365">
        <v>0.30756</v>
      </c>
      <c r="N412" s="1"/>
      <c r="O412" s="1"/>
    </row>
    <row r="413" spans="1:15" ht="12.75" customHeight="1">
      <c r="A413" s="30">
        <v>403</v>
      </c>
      <c r="B413" s="414" t="s">
        <v>500</v>
      </c>
      <c r="C413" s="365">
        <v>577.85</v>
      </c>
      <c r="D413" s="366">
        <v>553.56666666666672</v>
      </c>
      <c r="E413" s="366">
        <v>529.28333333333342</v>
      </c>
      <c r="F413" s="366">
        <v>480.7166666666667</v>
      </c>
      <c r="G413" s="366">
        <v>456.43333333333339</v>
      </c>
      <c r="H413" s="366">
        <v>602.13333333333344</v>
      </c>
      <c r="I413" s="366">
        <v>626.41666666666674</v>
      </c>
      <c r="J413" s="366">
        <v>674.98333333333346</v>
      </c>
      <c r="K413" s="365">
        <v>577.85</v>
      </c>
      <c r="L413" s="365">
        <v>505</v>
      </c>
      <c r="M413" s="365">
        <v>37.397669999999998</v>
      </c>
      <c r="N413" s="1"/>
      <c r="O413" s="1"/>
    </row>
    <row r="414" spans="1:15" ht="12.75" customHeight="1">
      <c r="A414" s="30">
        <v>404</v>
      </c>
      <c r="B414" s="414" t="s">
        <v>502</v>
      </c>
      <c r="C414" s="365">
        <v>510.4</v>
      </c>
      <c r="D414" s="366">
        <v>512.78333333333342</v>
      </c>
      <c r="E414" s="366">
        <v>504.31666666666683</v>
      </c>
      <c r="F414" s="366">
        <v>498.23333333333341</v>
      </c>
      <c r="G414" s="366">
        <v>489.76666666666682</v>
      </c>
      <c r="H414" s="366">
        <v>518.86666666666679</v>
      </c>
      <c r="I414" s="366">
        <v>527.33333333333326</v>
      </c>
      <c r="J414" s="366">
        <v>533.41666666666686</v>
      </c>
      <c r="K414" s="365">
        <v>521.25</v>
      </c>
      <c r="L414" s="365">
        <v>506.7</v>
      </c>
      <c r="M414" s="365">
        <v>0.68969000000000003</v>
      </c>
      <c r="N414" s="1"/>
      <c r="O414" s="1"/>
    </row>
    <row r="415" spans="1:15" ht="12.75" customHeight="1">
      <c r="A415" s="30">
        <v>405</v>
      </c>
      <c r="B415" s="414" t="s">
        <v>191</v>
      </c>
      <c r="C415" s="365">
        <v>23961.8</v>
      </c>
      <c r="D415" s="366">
        <v>24034.650000000005</v>
      </c>
      <c r="E415" s="366">
        <v>23679.30000000001</v>
      </c>
      <c r="F415" s="366">
        <v>23396.800000000007</v>
      </c>
      <c r="G415" s="366">
        <v>23041.450000000012</v>
      </c>
      <c r="H415" s="366">
        <v>24317.150000000009</v>
      </c>
      <c r="I415" s="366">
        <v>24672.500000000007</v>
      </c>
      <c r="J415" s="366">
        <v>24955.000000000007</v>
      </c>
      <c r="K415" s="365">
        <v>24390</v>
      </c>
      <c r="L415" s="365">
        <v>23752.15</v>
      </c>
      <c r="M415" s="365">
        <v>0.38763999999999998</v>
      </c>
      <c r="N415" s="1"/>
      <c r="O415" s="1"/>
    </row>
    <row r="416" spans="1:15" ht="12.75" customHeight="1">
      <c r="A416" s="30">
        <v>406</v>
      </c>
      <c r="B416" s="414" t="s">
        <v>504</v>
      </c>
      <c r="C416" s="365">
        <v>1793.75</v>
      </c>
      <c r="D416" s="366">
        <v>1699.8500000000001</v>
      </c>
      <c r="E416" s="366">
        <v>1600.7000000000003</v>
      </c>
      <c r="F416" s="366">
        <v>1407.65</v>
      </c>
      <c r="G416" s="366">
        <v>1308.5000000000002</v>
      </c>
      <c r="H416" s="366">
        <v>1892.9000000000003</v>
      </c>
      <c r="I416" s="366">
        <v>1992.0500000000004</v>
      </c>
      <c r="J416" s="366">
        <v>2185.1000000000004</v>
      </c>
      <c r="K416" s="365">
        <v>1799</v>
      </c>
      <c r="L416" s="365">
        <v>1506.8</v>
      </c>
      <c r="M416" s="365">
        <v>0.94789000000000001</v>
      </c>
      <c r="N416" s="1"/>
      <c r="O416" s="1"/>
    </row>
    <row r="417" spans="1:15" ht="12.75" customHeight="1">
      <c r="A417" s="30">
        <v>407</v>
      </c>
      <c r="B417" s="414" t="s">
        <v>192</v>
      </c>
      <c r="C417" s="365">
        <v>2278.6999999999998</v>
      </c>
      <c r="D417" s="366">
        <v>2265.7666666666664</v>
      </c>
      <c r="E417" s="366">
        <v>2241.583333333333</v>
      </c>
      <c r="F417" s="366">
        <v>2204.4666666666667</v>
      </c>
      <c r="G417" s="366">
        <v>2180.2833333333333</v>
      </c>
      <c r="H417" s="366">
        <v>2302.8833333333328</v>
      </c>
      <c r="I417" s="366">
        <v>2327.0666666666662</v>
      </c>
      <c r="J417" s="366">
        <v>2364.1833333333325</v>
      </c>
      <c r="K417" s="365">
        <v>2289.9499999999998</v>
      </c>
      <c r="L417" s="365">
        <v>2228.65</v>
      </c>
      <c r="M417" s="365">
        <v>2.65265</v>
      </c>
      <c r="N417" s="1"/>
      <c r="O417" s="1"/>
    </row>
    <row r="418" spans="1:15" ht="12.75" customHeight="1">
      <c r="A418" s="30">
        <v>408</v>
      </c>
      <c r="B418" s="414" t="s">
        <v>494</v>
      </c>
      <c r="C418" s="365">
        <v>524.79999999999995</v>
      </c>
      <c r="D418" s="366">
        <v>524.26666666666665</v>
      </c>
      <c r="E418" s="366">
        <v>512.5333333333333</v>
      </c>
      <c r="F418" s="366">
        <v>500.26666666666665</v>
      </c>
      <c r="G418" s="366">
        <v>488.5333333333333</v>
      </c>
      <c r="H418" s="366">
        <v>536.5333333333333</v>
      </c>
      <c r="I418" s="366">
        <v>548.26666666666665</v>
      </c>
      <c r="J418" s="366">
        <v>560.5333333333333</v>
      </c>
      <c r="K418" s="365">
        <v>536</v>
      </c>
      <c r="L418" s="365">
        <v>512</v>
      </c>
      <c r="M418" s="365">
        <v>5.6105400000000003</v>
      </c>
      <c r="N418" s="1"/>
      <c r="O418" s="1"/>
    </row>
    <row r="419" spans="1:15" ht="12.75" customHeight="1">
      <c r="A419" s="30">
        <v>409</v>
      </c>
      <c r="B419" s="414" t="s">
        <v>495</v>
      </c>
      <c r="C419" s="365">
        <v>29.9</v>
      </c>
      <c r="D419" s="366">
        <v>29.983333333333334</v>
      </c>
      <c r="E419" s="366">
        <v>29.666666666666668</v>
      </c>
      <c r="F419" s="366">
        <v>29.433333333333334</v>
      </c>
      <c r="G419" s="366">
        <v>29.116666666666667</v>
      </c>
      <c r="H419" s="366">
        <v>30.216666666666669</v>
      </c>
      <c r="I419" s="366">
        <v>30.533333333333331</v>
      </c>
      <c r="J419" s="366">
        <v>30.766666666666669</v>
      </c>
      <c r="K419" s="365">
        <v>30.3</v>
      </c>
      <c r="L419" s="365">
        <v>29.75</v>
      </c>
      <c r="M419" s="365">
        <v>30.090219999999999</v>
      </c>
      <c r="N419" s="1"/>
      <c r="O419" s="1"/>
    </row>
    <row r="420" spans="1:15" ht="12.75" customHeight="1">
      <c r="A420" s="30">
        <v>410</v>
      </c>
      <c r="B420" s="414" t="s">
        <v>496</v>
      </c>
      <c r="C420" s="365">
        <v>3762.85</v>
      </c>
      <c r="D420" s="366">
        <v>3768.0499999999997</v>
      </c>
      <c r="E420" s="366">
        <v>3700.4999999999995</v>
      </c>
      <c r="F420" s="366">
        <v>3638.1499999999996</v>
      </c>
      <c r="G420" s="366">
        <v>3570.5999999999995</v>
      </c>
      <c r="H420" s="366">
        <v>3830.3999999999996</v>
      </c>
      <c r="I420" s="366">
        <v>3897.95</v>
      </c>
      <c r="J420" s="366">
        <v>3960.2999999999997</v>
      </c>
      <c r="K420" s="365">
        <v>3835.6</v>
      </c>
      <c r="L420" s="365">
        <v>3705.7</v>
      </c>
      <c r="M420" s="365">
        <v>0.21840000000000001</v>
      </c>
      <c r="N420" s="1"/>
      <c r="O420" s="1"/>
    </row>
    <row r="421" spans="1:15" ht="12.75" customHeight="1">
      <c r="A421" s="30">
        <v>411</v>
      </c>
      <c r="B421" s="414" t="s">
        <v>505</v>
      </c>
      <c r="C421" s="365">
        <v>849.55</v>
      </c>
      <c r="D421" s="366">
        <v>853.18333333333339</v>
      </c>
      <c r="E421" s="366">
        <v>831.36666666666679</v>
      </c>
      <c r="F421" s="366">
        <v>813.18333333333339</v>
      </c>
      <c r="G421" s="366">
        <v>791.36666666666679</v>
      </c>
      <c r="H421" s="366">
        <v>871.36666666666679</v>
      </c>
      <c r="I421" s="366">
        <v>893.18333333333339</v>
      </c>
      <c r="J421" s="366">
        <v>911.36666666666679</v>
      </c>
      <c r="K421" s="365">
        <v>875</v>
      </c>
      <c r="L421" s="365">
        <v>835</v>
      </c>
      <c r="M421" s="365">
        <v>5.3646200000000004</v>
      </c>
      <c r="N421" s="1"/>
      <c r="O421" s="1"/>
    </row>
    <row r="422" spans="1:15" ht="12.75" customHeight="1">
      <c r="A422" s="30">
        <v>412</v>
      </c>
      <c r="B422" s="414" t="s">
        <v>507</v>
      </c>
      <c r="C422" s="365">
        <v>953.7</v>
      </c>
      <c r="D422" s="366">
        <v>958.44999999999993</v>
      </c>
      <c r="E422" s="366">
        <v>943.24999999999989</v>
      </c>
      <c r="F422" s="366">
        <v>932.8</v>
      </c>
      <c r="G422" s="366">
        <v>917.59999999999991</v>
      </c>
      <c r="H422" s="366">
        <v>968.89999999999986</v>
      </c>
      <c r="I422" s="366">
        <v>984.09999999999991</v>
      </c>
      <c r="J422" s="366">
        <v>994.54999999999984</v>
      </c>
      <c r="K422" s="365">
        <v>973.65</v>
      </c>
      <c r="L422" s="365">
        <v>948</v>
      </c>
      <c r="M422" s="365">
        <v>0.41737999999999997</v>
      </c>
      <c r="N422" s="1"/>
      <c r="O422" s="1"/>
    </row>
    <row r="423" spans="1:15" ht="12.75" customHeight="1">
      <c r="A423" s="30">
        <v>413</v>
      </c>
      <c r="B423" s="414" t="s">
        <v>506</v>
      </c>
      <c r="C423" s="365">
        <v>2399.9</v>
      </c>
      <c r="D423" s="366">
        <v>2437.9500000000003</v>
      </c>
      <c r="E423" s="366">
        <v>2346.9500000000007</v>
      </c>
      <c r="F423" s="366">
        <v>2294.0000000000005</v>
      </c>
      <c r="G423" s="366">
        <v>2203.0000000000009</v>
      </c>
      <c r="H423" s="366">
        <v>2490.9000000000005</v>
      </c>
      <c r="I423" s="366">
        <v>2581.8999999999996</v>
      </c>
      <c r="J423" s="366">
        <v>2634.8500000000004</v>
      </c>
      <c r="K423" s="365">
        <v>2528.9499999999998</v>
      </c>
      <c r="L423" s="365">
        <v>2385</v>
      </c>
      <c r="M423" s="365">
        <v>0.86012999999999995</v>
      </c>
      <c r="N423" s="1"/>
      <c r="O423" s="1"/>
    </row>
    <row r="424" spans="1:15" ht="12.75" customHeight="1">
      <c r="A424" s="30">
        <v>414</v>
      </c>
      <c r="B424" s="414" t="s">
        <v>508</v>
      </c>
      <c r="C424" s="365">
        <v>803.95</v>
      </c>
      <c r="D424" s="366">
        <v>805.25</v>
      </c>
      <c r="E424" s="366">
        <v>792.2</v>
      </c>
      <c r="F424" s="366">
        <v>780.45</v>
      </c>
      <c r="G424" s="366">
        <v>767.40000000000009</v>
      </c>
      <c r="H424" s="366">
        <v>817</v>
      </c>
      <c r="I424" s="366">
        <v>830.05</v>
      </c>
      <c r="J424" s="366">
        <v>841.8</v>
      </c>
      <c r="K424" s="365">
        <v>818.3</v>
      </c>
      <c r="L424" s="365">
        <v>793.5</v>
      </c>
      <c r="M424" s="365">
        <v>0.98909999999999998</v>
      </c>
      <c r="N424" s="1"/>
      <c r="O424" s="1"/>
    </row>
    <row r="425" spans="1:15" ht="12.75" customHeight="1">
      <c r="A425" s="30">
        <v>415</v>
      </c>
      <c r="B425" s="414" t="s">
        <v>509</v>
      </c>
      <c r="C425" s="365">
        <v>334</v>
      </c>
      <c r="D425" s="366">
        <v>337.56666666666666</v>
      </c>
      <c r="E425" s="366">
        <v>328.43333333333334</v>
      </c>
      <c r="F425" s="366">
        <v>322.86666666666667</v>
      </c>
      <c r="G425" s="366">
        <v>313.73333333333335</v>
      </c>
      <c r="H425" s="366">
        <v>343.13333333333333</v>
      </c>
      <c r="I425" s="366">
        <v>352.26666666666665</v>
      </c>
      <c r="J425" s="366">
        <v>357.83333333333331</v>
      </c>
      <c r="K425" s="365">
        <v>346.7</v>
      </c>
      <c r="L425" s="365">
        <v>332</v>
      </c>
      <c r="M425" s="365">
        <v>1.46977</v>
      </c>
      <c r="N425" s="1"/>
      <c r="O425" s="1"/>
    </row>
    <row r="426" spans="1:15" ht="12.75" customHeight="1">
      <c r="A426" s="30">
        <v>416</v>
      </c>
      <c r="B426" s="414" t="s">
        <v>517</v>
      </c>
      <c r="C426" s="365">
        <v>310.45</v>
      </c>
      <c r="D426" s="366">
        <v>312</v>
      </c>
      <c r="E426" s="366">
        <v>306.05</v>
      </c>
      <c r="F426" s="366">
        <v>301.65000000000003</v>
      </c>
      <c r="G426" s="366">
        <v>295.70000000000005</v>
      </c>
      <c r="H426" s="366">
        <v>316.39999999999998</v>
      </c>
      <c r="I426" s="366">
        <v>322.35000000000002</v>
      </c>
      <c r="J426" s="366">
        <v>326.74999999999994</v>
      </c>
      <c r="K426" s="365">
        <v>317.95</v>
      </c>
      <c r="L426" s="365">
        <v>307.60000000000002</v>
      </c>
      <c r="M426" s="365">
        <v>8.4205500000000004</v>
      </c>
      <c r="N426" s="1"/>
      <c r="O426" s="1"/>
    </row>
    <row r="427" spans="1:15" ht="12.75" customHeight="1">
      <c r="A427" s="30">
        <v>417</v>
      </c>
      <c r="B427" s="414" t="s">
        <v>510</v>
      </c>
      <c r="C427" s="365">
        <v>60.65</v>
      </c>
      <c r="D427" s="366">
        <v>59.816666666666663</v>
      </c>
      <c r="E427" s="366">
        <v>58.533333333333324</v>
      </c>
      <c r="F427" s="366">
        <v>56.416666666666664</v>
      </c>
      <c r="G427" s="366">
        <v>55.133333333333326</v>
      </c>
      <c r="H427" s="366">
        <v>61.933333333333323</v>
      </c>
      <c r="I427" s="366">
        <v>63.216666666666654</v>
      </c>
      <c r="J427" s="366">
        <v>65.333333333333314</v>
      </c>
      <c r="K427" s="365">
        <v>61.1</v>
      </c>
      <c r="L427" s="365">
        <v>57.7</v>
      </c>
      <c r="M427" s="365">
        <v>39.796410000000002</v>
      </c>
      <c r="N427" s="1"/>
      <c r="O427" s="1"/>
    </row>
    <row r="428" spans="1:15" ht="12.75" customHeight="1">
      <c r="A428" s="30">
        <v>418</v>
      </c>
      <c r="B428" s="414" t="s">
        <v>193</v>
      </c>
      <c r="C428" s="365">
        <v>2349.0500000000002</v>
      </c>
      <c r="D428" s="366">
        <v>2347.5333333333333</v>
      </c>
      <c r="E428" s="366">
        <v>2270.0666666666666</v>
      </c>
      <c r="F428" s="366">
        <v>2191.0833333333335</v>
      </c>
      <c r="G428" s="366">
        <v>2113.6166666666668</v>
      </c>
      <c r="H428" s="366">
        <v>2426.5166666666664</v>
      </c>
      <c r="I428" s="366">
        <v>2503.9833333333327</v>
      </c>
      <c r="J428" s="366">
        <v>2582.9666666666662</v>
      </c>
      <c r="K428" s="365">
        <v>2425</v>
      </c>
      <c r="L428" s="365">
        <v>2268.5500000000002</v>
      </c>
      <c r="M428" s="365">
        <v>18.786190000000001</v>
      </c>
      <c r="N428" s="1"/>
      <c r="O428" s="1"/>
    </row>
    <row r="429" spans="1:15" ht="12.75" customHeight="1">
      <c r="A429" s="30">
        <v>419</v>
      </c>
      <c r="B429" s="414" t="s">
        <v>194</v>
      </c>
      <c r="C429" s="365">
        <v>1241.0999999999999</v>
      </c>
      <c r="D429" s="366">
        <v>1219.6166666666666</v>
      </c>
      <c r="E429" s="366">
        <v>1191.583333333333</v>
      </c>
      <c r="F429" s="366">
        <v>1142.0666666666664</v>
      </c>
      <c r="G429" s="366">
        <v>1114.0333333333328</v>
      </c>
      <c r="H429" s="366">
        <v>1269.1333333333332</v>
      </c>
      <c r="I429" s="366">
        <v>1297.1666666666665</v>
      </c>
      <c r="J429" s="366">
        <v>1346.6833333333334</v>
      </c>
      <c r="K429" s="365">
        <v>1247.6500000000001</v>
      </c>
      <c r="L429" s="365">
        <v>1170.0999999999999</v>
      </c>
      <c r="M429" s="365">
        <v>29.484390000000001</v>
      </c>
      <c r="N429" s="1"/>
      <c r="O429" s="1"/>
    </row>
    <row r="430" spans="1:15" ht="12.75" customHeight="1">
      <c r="A430" s="30">
        <v>420</v>
      </c>
      <c r="B430" s="414" t="s">
        <v>514</v>
      </c>
      <c r="C430" s="365">
        <v>373.75</v>
      </c>
      <c r="D430" s="366">
        <v>377.33333333333331</v>
      </c>
      <c r="E430" s="366">
        <v>367.66666666666663</v>
      </c>
      <c r="F430" s="366">
        <v>361.58333333333331</v>
      </c>
      <c r="G430" s="366">
        <v>351.91666666666663</v>
      </c>
      <c r="H430" s="366">
        <v>383.41666666666663</v>
      </c>
      <c r="I430" s="366">
        <v>393.08333333333326</v>
      </c>
      <c r="J430" s="366">
        <v>399.16666666666663</v>
      </c>
      <c r="K430" s="365">
        <v>387</v>
      </c>
      <c r="L430" s="365">
        <v>371.25</v>
      </c>
      <c r="M430" s="365">
        <v>8.6639099999999996</v>
      </c>
      <c r="N430" s="1"/>
      <c r="O430" s="1"/>
    </row>
    <row r="431" spans="1:15" ht="12.75" customHeight="1">
      <c r="A431" s="30">
        <v>421</v>
      </c>
      <c r="B431" s="414" t="s">
        <v>511</v>
      </c>
      <c r="C431" s="365">
        <v>94.4</v>
      </c>
      <c r="D431" s="366">
        <v>95.066666666666663</v>
      </c>
      <c r="E431" s="366">
        <v>93.333333333333329</v>
      </c>
      <c r="F431" s="366">
        <v>92.266666666666666</v>
      </c>
      <c r="G431" s="366">
        <v>90.533333333333331</v>
      </c>
      <c r="H431" s="366">
        <v>96.133333333333326</v>
      </c>
      <c r="I431" s="366">
        <v>97.866666666666674</v>
      </c>
      <c r="J431" s="366">
        <v>98.933333333333323</v>
      </c>
      <c r="K431" s="365">
        <v>96.8</v>
      </c>
      <c r="L431" s="365">
        <v>94</v>
      </c>
      <c r="M431" s="365">
        <v>2.0666099999999998</v>
      </c>
      <c r="N431" s="1"/>
      <c r="O431" s="1"/>
    </row>
    <row r="432" spans="1:15" ht="12.75" customHeight="1">
      <c r="A432" s="30">
        <v>422</v>
      </c>
      <c r="B432" s="414" t="s">
        <v>513</v>
      </c>
      <c r="C432" s="365">
        <v>208.5</v>
      </c>
      <c r="D432" s="366">
        <v>208.83333333333334</v>
      </c>
      <c r="E432" s="366">
        <v>204.66666666666669</v>
      </c>
      <c r="F432" s="366">
        <v>200.83333333333334</v>
      </c>
      <c r="G432" s="366">
        <v>196.66666666666669</v>
      </c>
      <c r="H432" s="366">
        <v>212.66666666666669</v>
      </c>
      <c r="I432" s="366">
        <v>216.83333333333337</v>
      </c>
      <c r="J432" s="366">
        <v>220.66666666666669</v>
      </c>
      <c r="K432" s="365">
        <v>213</v>
      </c>
      <c r="L432" s="365">
        <v>205</v>
      </c>
      <c r="M432" s="365">
        <v>20.065740000000002</v>
      </c>
      <c r="N432" s="1"/>
      <c r="O432" s="1"/>
    </row>
    <row r="433" spans="1:15" ht="12.75" customHeight="1">
      <c r="A433" s="30">
        <v>423</v>
      </c>
      <c r="B433" s="414" t="s">
        <v>515</v>
      </c>
      <c r="C433" s="365">
        <v>576.70000000000005</v>
      </c>
      <c r="D433" s="366">
        <v>569.9</v>
      </c>
      <c r="E433" s="366">
        <v>559.79999999999995</v>
      </c>
      <c r="F433" s="366">
        <v>542.9</v>
      </c>
      <c r="G433" s="366">
        <v>532.79999999999995</v>
      </c>
      <c r="H433" s="366">
        <v>586.79999999999995</v>
      </c>
      <c r="I433" s="366">
        <v>596.90000000000009</v>
      </c>
      <c r="J433" s="366">
        <v>613.79999999999995</v>
      </c>
      <c r="K433" s="365">
        <v>580</v>
      </c>
      <c r="L433" s="365">
        <v>553</v>
      </c>
      <c r="M433" s="365">
        <v>0.64646000000000003</v>
      </c>
      <c r="N433" s="1"/>
      <c r="O433" s="1"/>
    </row>
    <row r="434" spans="1:15" ht="12.75" customHeight="1">
      <c r="A434" s="30">
        <v>424</v>
      </c>
      <c r="B434" s="414" t="s">
        <v>516</v>
      </c>
      <c r="C434" s="365">
        <v>380</v>
      </c>
      <c r="D434" s="366">
        <v>378.05</v>
      </c>
      <c r="E434" s="366">
        <v>374.3</v>
      </c>
      <c r="F434" s="366">
        <v>368.6</v>
      </c>
      <c r="G434" s="366">
        <v>364.85</v>
      </c>
      <c r="H434" s="366">
        <v>383.75</v>
      </c>
      <c r="I434" s="366">
        <v>387.5</v>
      </c>
      <c r="J434" s="366">
        <v>393.2</v>
      </c>
      <c r="K434" s="365">
        <v>381.8</v>
      </c>
      <c r="L434" s="365">
        <v>372.35</v>
      </c>
      <c r="M434" s="365">
        <v>1.9376599999999999</v>
      </c>
      <c r="N434" s="1"/>
      <c r="O434" s="1"/>
    </row>
    <row r="435" spans="1:15" ht="12.75" customHeight="1">
      <c r="A435" s="30">
        <v>425</v>
      </c>
      <c r="B435" s="414" t="s">
        <v>518</v>
      </c>
      <c r="C435" s="365">
        <v>2246.85</v>
      </c>
      <c r="D435" s="366">
        <v>2237.4333333333334</v>
      </c>
      <c r="E435" s="366">
        <v>2194.6166666666668</v>
      </c>
      <c r="F435" s="366">
        <v>2142.3833333333332</v>
      </c>
      <c r="G435" s="366">
        <v>2099.5666666666666</v>
      </c>
      <c r="H435" s="366">
        <v>2289.666666666667</v>
      </c>
      <c r="I435" s="366">
        <v>2332.4833333333336</v>
      </c>
      <c r="J435" s="366">
        <v>2384.7166666666672</v>
      </c>
      <c r="K435" s="365">
        <v>2280.25</v>
      </c>
      <c r="L435" s="365">
        <v>2185.1999999999998</v>
      </c>
      <c r="M435" s="365">
        <v>8.7739999999999999E-2</v>
      </c>
      <c r="N435" s="1"/>
      <c r="O435" s="1"/>
    </row>
    <row r="436" spans="1:15" ht="12.75" customHeight="1">
      <c r="A436" s="30">
        <v>426</v>
      </c>
      <c r="B436" s="414" t="s">
        <v>519</v>
      </c>
      <c r="C436" s="365">
        <v>855.45</v>
      </c>
      <c r="D436" s="366">
        <v>846.15</v>
      </c>
      <c r="E436" s="366">
        <v>834.3</v>
      </c>
      <c r="F436" s="366">
        <v>813.15</v>
      </c>
      <c r="G436" s="366">
        <v>801.3</v>
      </c>
      <c r="H436" s="366">
        <v>867.3</v>
      </c>
      <c r="I436" s="366">
        <v>879.15000000000009</v>
      </c>
      <c r="J436" s="366">
        <v>900.3</v>
      </c>
      <c r="K436" s="365">
        <v>858</v>
      </c>
      <c r="L436" s="365">
        <v>825</v>
      </c>
      <c r="M436" s="365">
        <v>0.47099999999999997</v>
      </c>
      <c r="N436" s="1"/>
      <c r="O436" s="1"/>
    </row>
    <row r="437" spans="1:15" ht="12.75" customHeight="1">
      <c r="A437" s="30">
        <v>427</v>
      </c>
      <c r="B437" s="414" t="s">
        <v>195</v>
      </c>
      <c r="C437" s="365">
        <v>812.1</v>
      </c>
      <c r="D437" s="366">
        <v>806.93333333333339</v>
      </c>
      <c r="E437" s="366">
        <v>796.46666666666681</v>
      </c>
      <c r="F437" s="366">
        <v>780.83333333333337</v>
      </c>
      <c r="G437" s="366">
        <v>770.36666666666679</v>
      </c>
      <c r="H437" s="366">
        <v>822.56666666666683</v>
      </c>
      <c r="I437" s="366">
        <v>833.03333333333353</v>
      </c>
      <c r="J437" s="366">
        <v>848.66666666666686</v>
      </c>
      <c r="K437" s="365">
        <v>817.4</v>
      </c>
      <c r="L437" s="365">
        <v>791.3</v>
      </c>
      <c r="M437" s="365">
        <v>35.935250000000003</v>
      </c>
      <c r="N437" s="1"/>
      <c r="O437" s="1"/>
    </row>
    <row r="438" spans="1:15" ht="12.75" customHeight="1">
      <c r="A438" s="30">
        <v>428</v>
      </c>
      <c r="B438" s="414" t="s">
        <v>520</v>
      </c>
      <c r="C438" s="365">
        <v>502.35</v>
      </c>
      <c r="D438" s="366">
        <v>502.5</v>
      </c>
      <c r="E438" s="366">
        <v>490.04999999999995</v>
      </c>
      <c r="F438" s="366">
        <v>477.74999999999994</v>
      </c>
      <c r="G438" s="366">
        <v>465.2999999999999</v>
      </c>
      <c r="H438" s="366">
        <v>514.79999999999995</v>
      </c>
      <c r="I438" s="366">
        <v>527.25</v>
      </c>
      <c r="J438" s="366">
        <v>539.55000000000007</v>
      </c>
      <c r="K438" s="365">
        <v>514.95000000000005</v>
      </c>
      <c r="L438" s="365">
        <v>490.2</v>
      </c>
      <c r="M438" s="365">
        <v>6.4048800000000004</v>
      </c>
      <c r="N438" s="1"/>
      <c r="O438" s="1"/>
    </row>
    <row r="439" spans="1:15" ht="12.75" customHeight="1">
      <c r="A439" s="30">
        <v>429</v>
      </c>
      <c r="B439" s="414" t="s">
        <v>196</v>
      </c>
      <c r="C439" s="365">
        <v>475</v>
      </c>
      <c r="D439" s="366">
        <v>473.48333333333335</v>
      </c>
      <c r="E439" s="366">
        <v>467.06666666666672</v>
      </c>
      <c r="F439" s="366">
        <v>459.13333333333338</v>
      </c>
      <c r="G439" s="366">
        <v>452.71666666666675</v>
      </c>
      <c r="H439" s="366">
        <v>481.41666666666669</v>
      </c>
      <c r="I439" s="366">
        <v>487.83333333333331</v>
      </c>
      <c r="J439" s="366">
        <v>495.76666666666665</v>
      </c>
      <c r="K439" s="365">
        <v>479.9</v>
      </c>
      <c r="L439" s="365">
        <v>465.55</v>
      </c>
      <c r="M439" s="365">
        <v>10.721539999999999</v>
      </c>
      <c r="N439" s="1"/>
      <c r="O439" s="1"/>
    </row>
    <row r="440" spans="1:15" ht="12.75" customHeight="1">
      <c r="A440" s="30">
        <v>430</v>
      </c>
      <c r="B440" s="414" t="s">
        <v>523</v>
      </c>
      <c r="C440" s="365">
        <v>725.25</v>
      </c>
      <c r="D440" s="366">
        <v>713.81666666666661</v>
      </c>
      <c r="E440" s="366">
        <v>701.13333333333321</v>
      </c>
      <c r="F440" s="366">
        <v>677.01666666666665</v>
      </c>
      <c r="G440" s="366">
        <v>664.33333333333326</v>
      </c>
      <c r="H440" s="366">
        <v>737.93333333333317</v>
      </c>
      <c r="I440" s="366">
        <v>750.61666666666656</v>
      </c>
      <c r="J440" s="366">
        <v>774.73333333333312</v>
      </c>
      <c r="K440" s="365">
        <v>726.5</v>
      </c>
      <c r="L440" s="365">
        <v>689.7</v>
      </c>
      <c r="M440" s="365">
        <v>1.0305299999999999</v>
      </c>
      <c r="N440" s="1"/>
      <c r="O440" s="1"/>
    </row>
    <row r="441" spans="1:15" ht="12.75" customHeight="1">
      <c r="A441" s="30">
        <v>431</v>
      </c>
      <c r="B441" s="414" t="s">
        <v>521</v>
      </c>
      <c r="C441" s="365">
        <v>397.85</v>
      </c>
      <c r="D441" s="366">
        <v>401.5</v>
      </c>
      <c r="E441" s="366">
        <v>387.9</v>
      </c>
      <c r="F441" s="366">
        <v>377.95</v>
      </c>
      <c r="G441" s="366">
        <v>364.34999999999997</v>
      </c>
      <c r="H441" s="366">
        <v>411.45</v>
      </c>
      <c r="I441" s="366">
        <v>425.05</v>
      </c>
      <c r="J441" s="366">
        <v>435</v>
      </c>
      <c r="K441" s="365">
        <v>415.1</v>
      </c>
      <c r="L441" s="365">
        <v>391.55</v>
      </c>
      <c r="M441" s="365">
        <v>3.1949700000000001</v>
      </c>
      <c r="N441" s="1"/>
      <c r="O441" s="1"/>
    </row>
    <row r="442" spans="1:15" ht="12.75" customHeight="1">
      <c r="A442" s="30">
        <v>432</v>
      </c>
      <c r="B442" s="414" t="s">
        <v>522</v>
      </c>
      <c r="C442" s="365">
        <v>2052.75</v>
      </c>
      <c r="D442" s="366">
        <v>2037.9666666666665</v>
      </c>
      <c r="E442" s="366">
        <v>1977.9333333333329</v>
      </c>
      <c r="F442" s="366">
        <v>1903.1166666666666</v>
      </c>
      <c r="G442" s="366">
        <v>1843.083333333333</v>
      </c>
      <c r="H442" s="366">
        <v>2112.7833333333328</v>
      </c>
      <c r="I442" s="366">
        <v>2172.8166666666662</v>
      </c>
      <c r="J442" s="366">
        <v>2247.6333333333328</v>
      </c>
      <c r="K442" s="365">
        <v>2098</v>
      </c>
      <c r="L442" s="365">
        <v>1963.15</v>
      </c>
      <c r="M442" s="365">
        <v>1.52471</v>
      </c>
      <c r="N442" s="1"/>
      <c r="O442" s="1"/>
    </row>
    <row r="443" spans="1:15" ht="12.75" customHeight="1">
      <c r="A443" s="30">
        <v>433</v>
      </c>
      <c r="B443" s="414" t="s">
        <v>524</v>
      </c>
      <c r="C443" s="365">
        <v>505.45</v>
      </c>
      <c r="D443" s="366">
        <v>510.31666666666666</v>
      </c>
      <c r="E443" s="366">
        <v>495.13333333333333</v>
      </c>
      <c r="F443" s="366">
        <v>484.81666666666666</v>
      </c>
      <c r="G443" s="366">
        <v>469.63333333333333</v>
      </c>
      <c r="H443" s="366">
        <v>520.63333333333333</v>
      </c>
      <c r="I443" s="366">
        <v>535.81666666666661</v>
      </c>
      <c r="J443" s="366">
        <v>546.13333333333333</v>
      </c>
      <c r="K443" s="365">
        <v>525.5</v>
      </c>
      <c r="L443" s="365">
        <v>500</v>
      </c>
      <c r="M443" s="365">
        <v>1.6365700000000001</v>
      </c>
      <c r="N443" s="1"/>
      <c r="O443" s="1"/>
    </row>
    <row r="444" spans="1:15" ht="12.75" customHeight="1">
      <c r="A444" s="30">
        <v>434</v>
      </c>
      <c r="B444" s="414" t="s">
        <v>525</v>
      </c>
      <c r="C444" s="365">
        <v>11.55</v>
      </c>
      <c r="D444" s="366">
        <v>11.266666666666666</v>
      </c>
      <c r="E444" s="366">
        <v>10.983333333333331</v>
      </c>
      <c r="F444" s="366">
        <v>10.416666666666664</v>
      </c>
      <c r="G444" s="366">
        <v>10.133333333333329</v>
      </c>
      <c r="H444" s="366">
        <v>11.833333333333332</v>
      </c>
      <c r="I444" s="366">
        <v>12.116666666666667</v>
      </c>
      <c r="J444" s="366">
        <v>12.683333333333334</v>
      </c>
      <c r="K444" s="365">
        <v>11.55</v>
      </c>
      <c r="L444" s="365">
        <v>10.7</v>
      </c>
      <c r="M444" s="365">
        <v>919.47918000000004</v>
      </c>
      <c r="N444" s="1"/>
      <c r="O444" s="1"/>
    </row>
    <row r="445" spans="1:15" ht="12.75" customHeight="1">
      <c r="A445" s="30">
        <v>435</v>
      </c>
      <c r="B445" s="414" t="s">
        <v>512</v>
      </c>
      <c r="C445" s="365">
        <v>389.7</v>
      </c>
      <c r="D445" s="366">
        <v>389.18333333333334</v>
      </c>
      <c r="E445" s="366">
        <v>378.4666666666667</v>
      </c>
      <c r="F445" s="366">
        <v>367.23333333333335</v>
      </c>
      <c r="G445" s="366">
        <v>356.51666666666671</v>
      </c>
      <c r="H445" s="366">
        <v>400.41666666666669</v>
      </c>
      <c r="I445" s="366">
        <v>411.13333333333327</v>
      </c>
      <c r="J445" s="366">
        <v>422.36666666666667</v>
      </c>
      <c r="K445" s="365">
        <v>399.9</v>
      </c>
      <c r="L445" s="365">
        <v>377.95</v>
      </c>
      <c r="M445" s="365">
        <v>6.8209999999999997</v>
      </c>
      <c r="N445" s="1"/>
      <c r="O445" s="1"/>
    </row>
    <row r="446" spans="1:15" ht="12.75" customHeight="1">
      <c r="A446" s="30">
        <v>436</v>
      </c>
      <c r="B446" s="414" t="s">
        <v>526</v>
      </c>
      <c r="C446" s="365">
        <v>996.45</v>
      </c>
      <c r="D446" s="366">
        <v>1004.15</v>
      </c>
      <c r="E446" s="366">
        <v>980.3</v>
      </c>
      <c r="F446" s="366">
        <v>964.15</v>
      </c>
      <c r="G446" s="366">
        <v>940.3</v>
      </c>
      <c r="H446" s="366">
        <v>1020.3</v>
      </c>
      <c r="I446" s="366">
        <v>1044.1500000000001</v>
      </c>
      <c r="J446" s="366">
        <v>1060.3</v>
      </c>
      <c r="K446" s="365">
        <v>1028</v>
      </c>
      <c r="L446" s="365">
        <v>988</v>
      </c>
      <c r="M446" s="365">
        <v>0.61365000000000003</v>
      </c>
      <c r="N446" s="1"/>
      <c r="O446" s="1"/>
    </row>
    <row r="447" spans="1:15" ht="12.75" customHeight="1">
      <c r="A447" s="30">
        <v>437</v>
      </c>
      <c r="B447" s="414" t="s">
        <v>277</v>
      </c>
      <c r="C447" s="365">
        <v>554.79999999999995</v>
      </c>
      <c r="D447" s="366">
        <v>560.25</v>
      </c>
      <c r="E447" s="366">
        <v>544.70000000000005</v>
      </c>
      <c r="F447" s="366">
        <v>534.6</v>
      </c>
      <c r="G447" s="366">
        <v>519.05000000000007</v>
      </c>
      <c r="H447" s="366">
        <v>570.35</v>
      </c>
      <c r="I447" s="366">
        <v>585.9</v>
      </c>
      <c r="J447" s="366">
        <v>596</v>
      </c>
      <c r="K447" s="365">
        <v>575.79999999999995</v>
      </c>
      <c r="L447" s="365">
        <v>550.15</v>
      </c>
      <c r="M447" s="365">
        <v>5.8362499999999997</v>
      </c>
      <c r="N447" s="1"/>
      <c r="O447" s="1"/>
    </row>
    <row r="448" spans="1:15" ht="12.75" customHeight="1">
      <c r="A448" s="30">
        <v>438</v>
      </c>
      <c r="B448" s="414" t="s">
        <v>531</v>
      </c>
      <c r="C448" s="365">
        <v>1653.5</v>
      </c>
      <c r="D448" s="366">
        <v>1668.7833333333335</v>
      </c>
      <c r="E448" s="366">
        <v>1638.2166666666672</v>
      </c>
      <c r="F448" s="366">
        <v>1622.9333333333336</v>
      </c>
      <c r="G448" s="366">
        <v>1592.3666666666672</v>
      </c>
      <c r="H448" s="366">
        <v>1684.0666666666671</v>
      </c>
      <c r="I448" s="366">
        <v>1714.6333333333332</v>
      </c>
      <c r="J448" s="366">
        <v>1729.916666666667</v>
      </c>
      <c r="K448" s="365">
        <v>1699.35</v>
      </c>
      <c r="L448" s="365">
        <v>1653.5</v>
      </c>
      <c r="M448" s="365">
        <v>4.44496</v>
      </c>
      <c r="N448" s="1"/>
      <c r="O448" s="1"/>
    </row>
    <row r="449" spans="1:15" ht="12.75" customHeight="1">
      <c r="A449" s="30">
        <v>439</v>
      </c>
      <c r="B449" s="414" t="s">
        <v>532</v>
      </c>
      <c r="C449" s="365">
        <v>12832.05</v>
      </c>
      <c r="D449" s="366">
        <v>12943.716666666665</v>
      </c>
      <c r="E449" s="366">
        <v>12510.283333333331</v>
      </c>
      <c r="F449" s="366">
        <v>12188.516666666666</v>
      </c>
      <c r="G449" s="366">
        <v>11755.083333333332</v>
      </c>
      <c r="H449" s="366">
        <v>13265.48333333333</v>
      </c>
      <c r="I449" s="366">
        <v>13698.916666666664</v>
      </c>
      <c r="J449" s="366">
        <v>14020.683333333329</v>
      </c>
      <c r="K449" s="365">
        <v>13377.15</v>
      </c>
      <c r="L449" s="365">
        <v>12621.95</v>
      </c>
      <c r="M449" s="365">
        <v>1.6039999999999999E-2</v>
      </c>
      <c r="N449" s="1"/>
      <c r="O449" s="1"/>
    </row>
    <row r="450" spans="1:15" ht="12.75" customHeight="1">
      <c r="A450" s="30">
        <v>440</v>
      </c>
      <c r="B450" s="414" t="s">
        <v>197</v>
      </c>
      <c r="C450" s="365">
        <v>910.9</v>
      </c>
      <c r="D450" s="366">
        <v>906.18333333333339</v>
      </c>
      <c r="E450" s="366">
        <v>896.76666666666677</v>
      </c>
      <c r="F450" s="366">
        <v>882.63333333333333</v>
      </c>
      <c r="G450" s="366">
        <v>873.2166666666667</v>
      </c>
      <c r="H450" s="366">
        <v>920.31666666666683</v>
      </c>
      <c r="I450" s="366">
        <v>929.73333333333335</v>
      </c>
      <c r="J450" s="366">
        <v>943.8666666666669</v>
      </c>
      <c r="K450" s="365">
        <v>915.6</v>
      </c>
      <c r="L450" s="365">
        <v>892.05</v>
      </c>
      <c r="M450" s="365">
        <v>10.040929999999999</v>
      </c>
      <c r="N450" s="1"/>
      <c r="O450" s="1"/>
    </row>
    <row r="451" spans="1:15" ht="12.75" customHeight="1">
      <c r="A451" s="30">
        <v>441</v>
      </c>
      <c r="B451" s="414" t="s">
        <v>533</v>
      </c>
      <c r="C451" s="365">
        <v>213.15</v>
      </c>
      <c r="D451" s="366">
        <v>212.26666666666665</v>
      </c>
      <c r="E451" s="366">
        <v>209.0333333333333</v>
      </c>
      <c r="F451" s="366">
        <v>204.91666666666666</v>
      </c>
      <c r="G451" s="366">
        <v>201.68333333333331</v>
      </c>
      <c r="H451" s="366">
        <v>216.3833333333333</v>
      </c>
      <c r="I451" s="366">
        <v>219.61666666666665</v>
      </c>
      <c r="J451" s="366">
        <v>223.73333333333329</v>
      </c>
      <c r="K451" s="365">
        <v>215.5</v>
      </c>
      <c r="L451" s="365">
        <v>208.15</v>
      </c>
      <c r="M451" s="365">
        <v>16.10303</v>
      </c>
      <c r="N451" s="1"/>
      <c r="O451" s="1"/>
    </row>
    <row r="452" spans="1:15" ht="12.75" customHeight="1">
      <c r="A452" s="30">
        <v>442</v>
      </c>
      <c r="B452" s="414" t="s">
        <v>534</v>
      </c>
      <c r="C452" s="365">
        <v>1278.0999999999999</v>
      </c>
      <c r="D452" s="366">
        <v>1275.6833333333334</v>
      </c>
      <c r="E452" s="366">
        <v>1253.4166666666667</v>
      </c>
      <c r="F452" s="366">
        <v>1228.7333333333333</v>
      </c>
      <c r="G452" s="366">
        <v>1206.4666666666667</v>
      </c>
      <c r="H452" s="366">
        <v>1300.3666666666668</v>
      </c>
      <c r="I452" s="366">
        <v>1322.6333333333332</v>
      </c>
      <c r="J452" s="366">
        <v>1347.3166666666668</v>
      </c>
      <c r="K452" s="365">
        <v>1297.95</v>
      </c>
      <c r="L452" s="365">
        <v>1251</v>
      </c>
      <c r="M452" s="365">
        <v>8.3789400000000001</v>
      </c>
      <c r="N452" s="1"/>
      <c r="O452" s="1"/>
    </row>
    <row r="453" spans="1:15" ht="12.75" customHeight="1">
      <c r="A453" s="30">
        <v>443</v>
      </c>
      <c r="B453" s="414" t="s">
        <v>198</v>
      </c>
      <c r="C453" s="365">
        <v>705.95</v>
      </c>
      <c r="D453" s="366">
        <v>700.98333333333323</v>
      </c>
      <c r="E453" s="366">
        <v>692.46666666666647</v>
      </c>
      <c r="F453" s="366">
        <v>678.98333333333323</v>
      </c>
      <c r="G453" s="366">
        <v>670.46666666666647</v>
      </c>
      <c r="H453" s="366">
        <v>714.46666666666647</v>
      </c>
      <c r="I453" s="366">
        <v>722.98333333333312</v>
      </c>
      <c r="J453" s="366">
        <v>736.46666666666647</v>
      </c>
      <c r="K453" s="365">
        <v>709.5</v>
      </c>
      <c r="L453" s="365">
        <v>687.5</v>
      </c>
      <c r="M453" s="365">
        <v>31.18535</v>
      </c>
      <c r="N453" s="1"/>
      <c r="O453" s="1"/>
    </row>
    <row r="454" spans="1:15" ht="12.75" customHeight="1">
      <c r="A454" s="30">
        <v>444</v>
      </c>
      <c r="B454" s="414" t="s">
        <v>278</v>
      </c>
      <c r="C454" s="365">
        <v>6974.15</v>
      </c>
      <c r="D454" s="366">
        <v>7011.05</v>
      </c>
      <c r="E454" s="366">
        <v>6893.1</v>
      </c>
      <c r="F454" s="366">
        <v>6812.05</v>
      </c>
      <c r="G454" s="366">
        <v>6694.1</v>
      </c>
      <c r="H454" s="366">
        <v>7092.1</v>
      </c>
      <c r="I454" s="366">
        <v>7210.0499999999993</v>
      </c>
      <c r="J454" s="366">
        <v>7291.1</v>
      </c>
      <c r="K454" s="365">
        <v>7129</v>
      </c>
      <c r="L454" s="365">
        <v>6930</v>
      </c>
      <c r="M454" s="365">
        <v>3.5832199999999998</v>
      </c>
      <c r="N454" s="1"/>
      <c r="O454" s="1"/>
    </row>
    <row r="455" spans="1:15" ht="12.75" customHeight="1">
      <c r="A455" s="30">
        <v>445</v>
      </c>
      <c r="B455" s="414" t="s">
        <v>199</v>
      </c>
      <c r="C455" s="365">
        <v>494.4</v>
      </c>
      <c r="D455" s="366">
        <v>491.23333333333329</v>
      </c>
      <c r="E455" s="366">
        <v>479.76666666666659</v>
      </c>
      <c r="F455" s="366">
        <v>465.13333333333333</v>
      </c>
      <c r="G455" s="366">
        <v>453.66666666666663</v>
      </c>
      <c r="H455" s="366">
        <v>505.86666666666656</v>
      </c>
      <c r="I455" s="366">
        <v>517.33333333333326</v>
      </c>
      <c r="J455" s="366">
        <v>531.96666666666647</v>
      </c>
      <c r="K455" s="365">
        <v>502.7</v>
      </c>
      <c r="L455" s="365">
        <v>476.6</v>
      </c>
      <c r="M455" s="365">
        <v>266.76094000000001</v>
      </c>
      <c r="N455" s="1"/>
      <c r="O455" s="1"/>
    </row>
    <row r="456" spans="1:15" ht="12.75" customHeight="1">
      <c r="A456" s="30">
        <v>446</v>
      </c>
      <c r="B456" s="414" t="s">
        <v>535</v>
      </c>
      <c r="C456" s="365">
        <v>250.45</v>
      </c>
      <c r="D456" s="366">
        <v>246.11666666666667</v>
      </c>
      <c r="E456" s="366">
        <v>236.73333333333335</v>
      </c>
      <c r="F456" s="366">
        <v>223.01666666666668</v>
      </c>
      <c r="G456" s="366">
        <v>213.63333333333335</v>
      </c>
      <c r="H456" s="366">
        <v>259.83333333333337</v>
      </c>
      <c r="I456" s="366">
        <v>269.2166666666667</v>
      </c>
      <c r="J456" s="366">
        <v>282.93333333333334</v>
      </c>
      <c r="K456" s="365">
        <v>255.5</v>
      </c>
      <c r="L456" s="365">
        <v>232.4</v>
      </c>
      <c r="M456" s="365">
        <v>30.366630000000001</v>
      </c>
      <c r="N456" s="1"/>
      <c r="O456" s="1"/>
    </row>
    <row r="457" spans="1:15" ht="12.75" customHeight="1">
      <c r="A457" s="30">
        <v>447</v>
      </c>
      <c r="B457" s="414" t="s">
        <v>200</v>
      </c>
      <c r="C457" s="365">
        <v>241.05</v>
      </c>
      <c r="D457" s="366">
        <v>238.63333333333333</v>
      </c>
      <c r="E457" s="366">
        <v>234.91666666666666</v>
      </c>
      <c r="F457" s="366">
        <v>228.78333333333333</v>
      </c>
      <c r="G457" s="366">
        <v>225.06666666666666</v>
      </c>
      <c r="H457" s="366">
        <v>244.76666666666665</v>
      </c>
      <c r="I457" s="366">
        <v>248.48333333333335</v>
      </c>
      <c r="J457" s="366">
        <v>254.61666666666665</v>
      </c>
      <c r="K457" s="365">
        <v>242.35</v>
      </c>
      <c r="L457" s="365">
        <v>232.5</v>
      </c>
      <c r="M457" s="365">
        <v>359.20382999999998</v>
      </c>
      <c r="N457" s="1"/>
      <c r="O457" s="1"/>
    </row>
    <row r="458" spans="1:15" ht="12.75" customHeight="1">
      <c r="A458" s="30">
        <v>448</v>
      </c>
      <c r="B458" s="414" t="s">
        <v>201</v>
      </c>
      <c r="C458" s="365">
        <v>1088.3499999999999</v>
      </c>
      <c r="D458" s="366">
        <v>1084.3666666666668</v>
      </c>
      <c r="E458" s="366">
        <v>1065.2833333333335</v>
      </c>
      <c r="F458" s="366">
        <v>1042.2166666666667</v>
      </c>
      <c r="G458" s="366">
        <v>1023.1333333333334</v>
      </c>
      <c r="H458" s="366">
        <v>1107.4333333333336</v>
      </c>
      <c r="I458" s="366">
        <v>1126.5166666666667</v>
      </c>
      <c r="J458" s="366">
        <v>1149.5833333333337</v>
      </c>
      <c r="K458" s="365">
        <v>1103.45</v>
      </c>
      <c r="L458" s="365">
        <v>1061.3</v>
      </c>
      <c r="M458" s="365">
        <v>90.566559999999996</v>
      </c>
      <c r="N458" s="1"/>
      <c r="O458" s="1"/>
    </row>
    <row r="459" spans="1:15" ht="12.75" customHeight="1">
      <c r="A459" s="30">
        <v>449</v>
      </c>
      <c r="B459" s="414" t="s">
        <v>855</v>
      </c>
      <c r="C459" s="365">
        <v>711.9</v>
      </c>
      <c r="D459" s="366">
        <v>712.9666666666667</v>
      </c>
      <c r="E459" s="366">
        <v>703.93333333333339</v>
      </c>
      <c r="F459" s="366">
        <v>695.9666666666667</v>
      </c>
      <c r="G459" s="366">
        <v>686.93333333333339</v>
      </c>
      <c r="H459" s="366">
        <v>720.93333333333339</v>
      </c>
      <c r="I459" s="366">
        <v>729.9666666666667</v>
      </c>
      <c r="J459" s="366">
        <v>737.93333333333339</v>
      </c>
      <c r="K459" s="365">
        <v>722</v>
      </c>
      <c r="L459" s="365">
        <v>705</v>
      </c>
      <c r="M459" s="365">
        <v>0.52900000000000003</v>
      </c>
      <c r="N459" s="1"/>
      <c r="O459" s="1"/>
    </row>
    <row r="460" spans="1:15" ht="12.75" customHeight="1">
      <c r="A460" s="30">
        <v>450</v>
      </c>
      <c r="B460" s="414" t="s">
        <v>527</v>
      </c>
      <c r="C460" s="365">
        <v>1946.85</v>
      </c>
      <c r="D460" s="366">
        <v>1969.6333333333332</v>
      </c>
      <c r="E460" s="366">
        <v>1914.2666666666664</v>
      </c>
      <c r="F460" s="366">
        <v>1881.6833333333332</v>
      </c>
      <c r="G460" s="366">
        <v>1826.3166666666664</v>
      </c>
      <c r="H460" s="366">
        <v>2002.2166666666665</v>
      </c>
      <c r="I460" s="366">
        <v>2057.583333333333</v>
      </c>
      <c r="J460" s="366">
        <v>2090.1666666666665</v>
      </c>
      <c r="K460" s="365">
        <v>2025</v>
      </c>
      <c r="L460" s="365">
        <v>1937.05</v>
      </c>
      <c r="M460" s="365">
        <v>0.30987999999999999</v>
      </c>
      <c r="N460" s="1"/>
      <c r="O460" s="1"/>
    </row>
    <row r="461" spans="1:15" ht="12.75" customHeight="1">
      <c r="A461" s="30">
        <v>451</v>
      </c>
      <c r="B461" s="414" t="s">
        <v>528</v>
      </c>
      <c r="C461" s="365">
        <v>726.5</v>
      </c>
      <c r="D461" s="366">
        <v>726.2833333333333</v>
      </c>
      <c r="E461" s="366">
        <v>712.21666666666658</v>
      </c>
      <c r="F461" s="366">
        <v>697.93333333333328</v>
      </c>
      <c r="G461" s="366">
        <v>683.86666666666656</v>
      </c>
      <c r="H461" s="366">
        <v>740.56666666666661</v>
      </c>
      <c r="I461" s="366">
        <v>754.63333333333321</v>
      </c>
      <c r="J461" s="366">
        <v>768.91666666666663</v>
      </c>
      <c r="K461" s="365">
        <v>740.35</v>
      </c>
      <c r="L461" s="365">
        <v>712</v>
      </c>
      <c r="M461" s="365">
        <v>0.15779000000000001</v>
      </c>
      <c r="N461" s="1"/>
      <c r="O461" s="1"/>
    </row>
    <row r="462" spans="1:15" ht="12.75" customHeight="1">
      <c r="A462" s="30">
        <v>452</v>
      </c>
      <c r="B462" s="414" t="s">
        <v>202</v>
      </c>
      <c r="C462" s="365">
        <v>3649.25</v>
      </c>
      <c r="D462" s="366">
        <v>3669.25</v>
      </c>
      <c r="E462" s="366">
        <v>3605.1</v>
      </c>
      <c r="F462" s="366">
        <v>3560.95</v>
      </c>
      <c r="G462" s="366">
        <v>3496.7999999999997</v>
      </c>
      <c r="H462" s="366">
        <v>3713.4</v>
      </c>
      <c r="I462" s="366">
        <v>3777.5499999999997</v>
      </c>
      <c r="J462" s="366">
        <v>3821.7000000000003</v>
      </c>
      <c r="K462" s="365">
        <v>3733.4</v>
      </c>
      <c r="L462" s="365">
        <v>3625.1</v>
      </c>
      <c r="M462" s="365">
        <v>57.182969999999997</v>
      </c>
      <c r="N462" s="1"/>
      <c r="O462" s="1"/>
    </row>
    <row r="463" spans="1:15" ht="12.75" customHeight="1">
      <c r="A463" s="30">
        <v>453</v>
      </c>
      <c r="B463" s="414" t="s">
        <v>536</v>
      </c>
      <c r="C463" s="365">
        <v>4099.25</v>
      </c>
      <c r="D463" s="366">
        <v>4073.85</v>
      </c>
      <c r="E463" s="366">
        <v>3900.3499999999995</v>
      </c>
      <c r="F463" s="366">
        <v>3701.4499999999994</v>
      </c>
      <c r="G463" s="366">
        <v>3527.9499999999989</v>
      </c>
      <c r="H463" s="366">
        <v>4272.75</v>
      </c>
      <c r="I463" s="366">
        <v>4446.2500000000009</v>
      </c>
      <c r="J463" s="366">
        <v>4645.1500000000005</v>
      </c>
      <c r="K463" s="365">
        <v>4247.3500000000004</v>
      </c>
      <c r="L463" s="365">
        <v>3874.95</v>
      </c>
      <c r="M463" s="365">
        <v>3.3186900000000001</v>
      </c>
      <c r="N463" s="1"/>
      <c r="O463" s="1"/>
    </row>
    <row r="464" spans="1:15" ht="12.75" customHeight="1">
      <c r="A464" s="30">
        <v>454</v>
      </c>
      <c r="B464" s="414" t="s">
        <v>203</v>
      </c>
      <c r="C464" s="365">
        <v>1445.6</v>
      </c>
      <c r="D464" s="366">
        <v>1453.3666666666668</v>
      </c>
      <c r="E464" s="366">
        <v>1422.2333333333336</v>
      </c>
      <c r="F464" s="366">
        <v>1398.8666666666668</v>
      </c>
      <c r="G464" s="366">
        <v>1367.7333333333336</v>
      </c>
      <c r="H464" s="366">
        <v>1476.7333333333336</v>
      </c>
      <c r="I464" s="366">
        <v>1507.8666666666668</v>
      </c>
      <c r="J464" s="366">
        <v>1531.2333333333336</v>
      </c>
      <c r="K464" s="365">
        <v>1484.5</v>
      </c>
      <c r="L464" s="365">
        <v>1430</v>
      </c>
      <c r="M464" s="365">
        <v>44.3489</v>
      </c>
      <c r="N464" s="1"/>
      <c r="O464" s="1"/>
    </row>
    <row r="465" spans="1:15" ht="12.75" customHeight="1">
      <c r="A465" s="30">
        <v>455</v>
      </c>
      <c r="B465" s="414" t="s">
        <v>538</v>
      </c>
      <c r="C465" s="365">
        <v>1959.55</v>
      </c>
      <c r="D465" s="366">
        <v>1952.9833333333333</v>
      </c>
      <c r="E465" s="366">
        <v>1871.3166666666666</v>
      </c>
      <c r="F465" s="366">
        <v>1783.0833333333333</v>
      </c>
      <c r="G465" s="366">
        <v>1701.4166666666665</v>
      </c>
      <c r="H465" s="366">
        <v>2041.2166666666667</v>
      </c>
      <c r="I465" s="366">
        <v>2122.8833333333332</v>
      </c>
      <c r="J465" s="366">
        <v>2211.1166666666668</v>
      </c>
      <c r="K465" s="365">
        <v>2034.65</v>
      </c>
      <c r="L465" s="365">
        <v>1864.75</v>
      </c>
      <c r="M465" s="365">
        <v>1.0907899999999999</v>
      </c>
      <c r="N465" s="1"/>
      <c r="O465" s="1"/>
    </row>
    <row r="466" spans="1:15" ht="12.75" customHeight="1">
      <c r="A466" s="30">
        <v>456</v>
      </c>
      <c r="B466" s="414" t="s">
        <v>539</v>
      </c>
      <c r="C466" s="365">
        <v>1057.05</v>
      </c>
      <c r="D466" s="366">
        <v>1017.6500000000001</v>
      </c>
      <c r="E466" s="366">
        <v>948.30000000000018</v>
      </c>
      <c r="F466" s="366">
        <v>839.55000000000007</v>
      </c>
      <c r="G466" s="366">
        <v>770.20000000000016</v>
      </c>
      <c r="H466" s="366">
        <v>1126.4000000000001</v>
      </c>
      <c r="I466" s="366">
        <v>1195.75</v>
      </c>
      <c r="J466" s="366">
        <v>1304.5000000000002</v>
      </c>
      <c r="K466" s="365">
        <v>1087</v>
      </c>
      <c r="L466" s="365">
        <v>908.9</v>
      </c>
      <c r="M466" s="365">
        <v>13.752940000000001</v>
      </c>
      <c r="N466" s="1"/>
      <c r="O466" s="1"/>
    </row>
    <row r="467" spans="1:15" ht="12.75" customHeight="1">
      <c r="A467" s="30">
        <v>457</v>
      </c>
      <c r="B467" s="414" t="s">
        <v>543</v>
      </c>
      <c r="C467" s="365">
        <v>1679.8</v>
      </c>
      <c r="D467" s="366">
        <v>1691.5</v>
      </c>
      <c r="E467" s="366">
        <v>1640.65</v>
      </c>
      <c r="F467" s="366">
        <v>1601.5</v>
      </c>
      <c r="G467" s="366">
        <v>1550.65</v>
      </c>
      <c r="H467" s="366">
        <v>1730.65</v>
      </c>
      <c r="I467" s="366">
        <v>1781.5</v>
      </c>
      <c r="J467" s="366">
        <v>1820.65</v>
      </c>
      <c r="K467" s="365">
        <v>1742.35</v>
      </c>
      <c r="L467" s="365">
        <v>1652.35</v>
      </c>
      <c r="M467" s="365">
        <v>1.6612199999999999</v>
      </c>
      <c r="N467" s="1"/>
      <c r="O467" s="1"/>
    </row>
    <row r="468" spans="1:15" ht="12.75" customHeight="1">
      <c r="A468" s="30">
        <v>458</v>
      </c>
      <c r="B468" s="414" t="s">
        <v>540</v>
      </c>
      <c r="C468" s="365">
        <v>1939.65</v>
      </c>
      <c r="D468" s="366">
        <v>1934.7833333333335</v>
      </c>
      <c r="E468" s="366">
        <v>1915.116666666667</v>
      </c>
      <c r="F468" s="366">
        <v>1890.5833333333335</v>
      </c>
      <c r="G468" s="366">
        <v>1870.916666666667</v>
      </c>
      <c r="H468" s="366">
        <v>1959.3166666666671</v>
      </c>
      <c r="I468" s="366">
        <v>1978.9833333333336</v>
      </c>
      <c r="J468" s="366">
        <v>2003.5166666666671</v>
      </c>
      <c r="K468" s="365">
        <v>1954.45</v>
      </c>
      <c r="L468" s="365">
        <v>1910.25</v>
      </c>
      <c r="M468" s="365">
        <v>0.28673999999999999</v>
      </c>
      <c r="N468" s="1"/>
      <c r="O468" s="1"/>
    </row>
    <row r="469" spans="1:15" ht="12.75" customHeight="1">
      <c r="A469" s="30">
        <v>459</v>
      </c>
      <c r="B469" s="414" t="s">
        <v>204</v>
      </c>
      <c r="C469" s="365">
        <v>2310.0500000000002</v>
      </c>
      <c r="D469" s="366">
        <v>2310.15</v>
      </c>
      <c r="E469" s="366">
        <v>2259.9</v>
      </c>
      <c r="F469" s="366">
        <v>2209.75</v>
      </c>
      <c r="G469" s="366">
        <v>2159.5</v>
      </c>
      <c r="H469" s="366">
        <v>2360.3000000000002</v>
      </c>
      <c r="I469" s="366">
        <v>2410.5500000000002</v>
      </c>
      <c r="J469" s="366">
        <v>2460.7000000000003</v>
      </c>
      <c r="K469" s="365">
        <v>2360.4</v>
      </c>
      <c r="L469" s="365">
        <v>2260</v>
      </c>
      <c r="M469" s="365">
        <v>24.60051</v>
      </c>
      <c r="N469" s="1"/>
      <c r="O469" s="1"/>
    </row>
    <row r="470" spans="1:15" ht="12.75" customHeight="1">
      <c r="A470" s="30">
        <v>460</v>
      </c>
      <c r="B470" s="414" t="s">
        <v>205</v>
      </c>
      <c r="C470" s="365">
        <v>2683.5</v>
      </c>
      <c r="D470" s="366">
        <v>2753.1166666666668</v>
      </c>
      <c r="E470" s="366">
        <v>2566.1833333333334</v>
      </c>
      <c r="F470" s="366">
        <v>2448.8666666666668</v>
      </c>
      <c r="G470" s="366">
        <v>2261.9333333333334</v>
      </c>
      <c r="H470" s="366">
        <v>2870.4333333333334</v>
      </c>
      <c r="I470" s="366">
        <v>3057.3666666666668</v>
      </c>
      <c r="J470" s="366">
        <v>3174.6833333333334</v>
      </c>
      <c r="K470" s="365">
        <v>2940.05</v>
      </c>
      <c r="L470" s="365">
        <v>2635.8</v>
      </c>
      <c r="M470" s="365">
        <v>26.962479999999999</v>
      </c>
      <c r="N470" s="1"/>
      <c r="O470" s="1"/>
    </row>
    <row r="471" spans="1:15" ht="12.75" customHeight="1">
      <c r="A471" s="30">
        <v>461</v>
      </c>
      <c r="B471" s="414" t="s">
        <v>206</v>
      </c>
      <c r="C471" s="365">
        <v>536.20000000000005</v>
      </c>
      <c r="D471" s="366">
        <v>538.16666666666663</v>
      </c>
      <c r="E471" s="366">
        <v>528.0333333333333</v>
      </c>
      <c r="F471" s="366">
        <v>519.86666666666667</v>
      </c>
      <c r="G471" s="366">
        <v>509.73333333333335</v>
      </c>
      <c r="H471" s="366">
        <v>546.33333333333326</v>
      </c>
      <c r="I471" s="366">
        <v>556.4666666666667</v>
      </c>
      <c r="J471" s="366">
        <v>564.63333333333321</v>
      </c>
      <c r="K471" s="365">
        <v>548.29999999999995</v>
      </c>
      <c r="L471" s="365">
        <v>530</v>
      </c>
      <c r="M471" s="365">
        <v>6.3568899999999999</v>
      </c>
      <c r="N471" s="1"/>
      <c r="O471" s="1"/>
    </row>
    <row r="472" spans="1:15" ht="12.75" customHeight="1">
      <c r="A472" s="30">
        <v>462</v>
      </c>
      <c r="B472" s="414" t="s">
        <v>207</v>
      </c>
      <c r="C472" s="365">
        <v>1022.95</v>
      </c>
      <c r="D472" s="366">
        <v>1037.3666666666666</v>
      </c>
      <c r="E472" s="366">
        <v>986.93333333333317</v>
      </c>
      <c r="F472" s="366">
        <v>950.91666666666663</v>
      </c>
      <c r="G472" s="366">
        <v>900.48333333333323</v>
      </c>
      <c r="H472" s="366">
        <v>1073.3833333333332</v>
      </c>
      <c r="I472" s="366">
        <v>1123.8166666666666</v>
      </c>
      <c r="J472" s="366">
        <v>1159.833333333333</v>
      </c>
      <c r="K472" s="365">
        <v>1087.8</v>
      </c>
      <c r="L472" s="365">
        <v>1001.35</v>
      </c>
      <c r="M472" s="365">
        <v>16.118020000000001</v>
      </c>
      <c r="N472" s="1"/>
      <c r="O472" s="1"/>
    </row>
    <row r="473" spans="1:15" ht="12.75" customHeight="1">
      <c r="A473" s="30">
        <v>463</v>
      </c>
      <c r="B473" s="414" t="s">
        <v>541</v>
      </c>
      <c r="C473" s="365">
        <v>61.05</v>
      </c>
      <c r="D473" s="366">
        <v>60.75</v>
      </c>
      <c r="E473" s="366">
        <v>59.8</v>
      </c>
      <c r="F473" s="366">
        <v>58.55</v>
      </c>
      <c r="G473" s="366">
        <v>57.599999999999994</v>
      </c>
      <c r="H473" s="366">
        <v>62</v>
      </c>
      <c r="I473" s="366">
        <v>62.95</v>
      </c>
      <c r="J473" s="366">
        <v>64.2</v>
      </c>
      <c r="K473" s="365">
        <v>61.7</v>
      </c>
      <c r="L473" s="365">
        <v>59.5</v>
      </c>
      <c r="M473" s="365">
        <v>66.491470000000007</v>
      </c>
      <c r="N473" s="1"/>
      <c r="O473" s="1"/>
    </row>
    <row r="474" spans="1:15" ht="12.75" customHeight="1">
      <c r="A474" s="30">
        <v>464</v>
      </c>
      <c r="B474" s="414" t="s">
        <v>542</v>
      </c>
      <c r="C474" s="365">
        <v>207.85</v>
      </c>
      <c r="D474" s="366">
        <v>214.04999999999998</v>
      </c>
      <c r="E474" s="366">
        <v>196.39999999999998</v>
      </c>
      <c r="F474" s="366">
        <v>184.95</v>
      </c>
      <c r="G474" s="366">
        <v>167.29999999999998</v>
      </c>
      <c r="H474" s="366">
        <v>225.49999999999997</v>
      </c>
      <c r="I474" s="366">
        <v>243.15</v>
      </c>
      <c r="J474" s="366">
        <v>254.59999999999997</v>
      </c>
      <c r="K474" s="365">
        <v>231.7</v>
      </c>
      <c r="L474" s="365">
        <v>202.6</v>
      </c>
      <c r="M474" s="365">
        <v>59.00855</v>
      </c>
      <c r="N474" s="1"/>
      <c r="O474" s="1"/>
    </row>
    <row r="475" spans="1:15" ht="12.75" customHeight="1">
      <c r="A475" s="30">
        <v>465</v>
      </c>
      <c r="B475" s="414" t="s">
        <v>529</v>
      </c>
      <c r="C475" s="365">
        <v>945.9</v>
      </c>
      <c r="D475" s="366">
        <v>948.63333333333333</v>
      </c>
      <c r="E475" s="366">
        <v>927.26666666666665</v>
      </c>
      <c r="F475" s="366">
        <v>908.63333333333333</v>
      </c>
      <c r="G475" s="366">
        <v>887.26666666666665</v>
      </c>
      <c r="H475" s="366">
        <v>967.26666666666665</v>
      </c>
      <c r="I475" s="366">
        <v>988.63333333333321</v>
      </c>
      <c r="J475" s="366">
        <v>1007.2666666666667</v>
      </c>
      <c r="K475" s="365">
        <v>970</v>
      </c>
      <c r="L475" s="365">
        <v>930</v>
      </c>
      <c r="M475" s="365">
        <v>2.18607</v>
      </c>
      <c r="N475" s="1"/>
      <c r="O475" s="1"/>
    </row>
    <row r="476" spans="1:15" ht="12.75" customHeight="1">
      <c r="A476" s="30">
        <v>466</v>
      </c>
      <c r="B476" s="414" t="s">
        <v>856</v>
      </c>
      <c r="C476" s="365">
        <v>165.3</v>
      </c>
      <c r="D476" s="366">
        <v>165.3</v>
      </c>
      <c r="E476" s="366">
        <v>165.3</v>
      </c>
      <c r="F476" s="366">
        <v>165.3</v>
      </c>
      <c r="G476" s="366">
        <v>165.3</v>
      </c>
      <c r="H476" s="366">
        <v>165.3</v>
      </c>
      <c r="I476" s="366">
        <v>165.3</v>
      </c>
      <c r="J476" s="366">
        <v>165.3</v>
      </c>
      <c r="K476" s="365">
        <v>165.3</v>
      </c>
      <c r="L476" s="365">
        <v>165.3</v>
      </c>
      <c r="M476" s="365">
        <v>2.96299</v>
      </c>
      <c r="N476" s="1"/>
      <c r="O476" s="1"/>
    </row>
    <row r="477" spans="1:15" ht="12.75" customHeight="1">
      <c r="A477" s="30">
        <v>467</v>
      </c>
      <c r="B477" s="414" t="s">
        <v>530</v>
      </c>
      <c r="C477" s="365">
        <v>58.5</v>
      </c>
      <c r="D477" s="366">
        <v>56.366666666666667</v>
      </c>
      <c r="E477" s="366">
        <v>54.233333333333334</v>
      </c>
      <c r="F477" s="366">
        <v>49.966666666666669</v>
      </c>
      <c r="G477" s="366">
        <v>47.833333333333336</v>
      </c>
      <c r="H477" s="366">
        <v>60.633333333333333</v>
      </c>
      <c r="I477" s="366">
        <v>62.766666666666673</v>
      </c>
      <c r="J477" s="366">
        <v>67.033333333333331</v>
      </c>
      <c r="K477" s="365">
        <v>58.5</v>
      </c>
      <c r="L477" s="365">
        <v>52.1</v>
      </c>
      <c r="M477" s="365">
        <v>362.03890999999999</v>
      </c>
      <c r="N477" s="1"/>
      <c r="O477" s="1"/>
    </row>
    <row r="478" spans="1:15" ht="12.75" customHeight="1">
      <c r="A478" s="30">
        <v>468</v>
      </c>
      <c r="B478" s="414" t="s">
        <v>208</v>
      </c>
      <c r="C478" s="365">
        <v>629.85</v>
      </c>
      <c r="D478" s="366">
        <v>621.94999999999993</v>
      </c>
      <c r="E478" s="366">
        <v>607.89999999999986</v>
      </c>
      <c r="F478" s="366">
        <v>585.94999999999993</v>
      </c>
      <c r="G478" s="366">
        <v>571.89999999999986</v>
      </c>
      <c r="H478" s="366">
        <v>643.89999999999986</v>
      </c>
      <c r="I478" s="366">
        <v>657.94999999999982</v>
      </c>
      <c r="J478" s="366">
        <v>679.89999999999986</v>
      </c>
      <c r="K478" s="365">
        <v>636</v>
      </c>
      <c r="L478" s="365">
        <v>600</v>
      </c>
      <c r="M478" s="365">
        <v>24.90371</v>
      </c>
      <c r="N478" s="1"/>
      <c r="O478" s="1"/>
    </row>
    <row r="479" spans="1:15" ht="12.75" customHeight="1">
      <c r="A479" s="30">
        <v>469</v>
      </c>
      <c r="B479" s="414" t="s">
        <v>209</v>
      </c>
      <c r="C479" s="365">
        <v>1507.2</v>
      </c>
      <c r="D479" s="366">
        <v>1507.8166666666666</v>
      </c>
      <c r="E479" s="366">
        <v>1459.6833333333332</v>
      </c>
      <c r="F479" s="366">
        <v>1412.1666666666665</v>
      </c>
      <c r="G479" s="366">
        <v>1364.0333333333331</v>
      </c>
      <c r="H479" s="366">
        <v>1555.3333333333333</v>
      </c>
      <c r="I479" s="366">
        <v>1603.4666666666665</v>
      </c>
      <c r="J479" s="366">
        <v>1650.9833333333333</v>
      </c>
      <c r="K479" s="365">
        <v>1555.95</v>
      </c>
      <c r="L479" s="365">
        <v>1460.3</v>
      </c>
      <c r="M479" s="365">
        <v>5.6683599999999998</v>
      </c>
      <c r="N479" s="1"/>
      <c r="O479" s="1"/>
    </row>
    <row r="480" spans="1:15" ht="12.75" customHeight="1">
      <c r="A480" s="30">
        <v>470</v>
      </c>
      <c r="B480" s="414" t="s">
        <v>544</v>
      </c>
      <c r="C480" s="365">
        <v>13.35</v>
      </c>
      <c r="D480" s="366">
        <v>13.200000000000001</v>
      </c>
      <c r="E480" s="366">
        <v>13.000000000000002</v>
      </c>
      <c r="F480" s="366">
        <v>12.65</v>
      </c>
      <c r="G480" s="366">
        <v>12.450000000000001</v>
      </c>
      <c r="H480" s="366">
        <v>13.550000000000002</v>
      </c>
      <c r="I480" s="366">
        <v>13.750000000000002</v>
      </c>
      <c r="J480" s="366">
        <v>14.100000000000003</v>
      </c>
      <c r="K480" s="365">
        <v>13.4</v>
      </c>
      <c r="L480" s="365">
        <v>12.85</v>
      </c>
      <c r="M480" s="365">
        <v>68.130830000000003</v>
      </c>
      <c r="N480" s="1"/>
      <c r="O480" s="1"/>
    </row>
    <row r="481" spans="1:15" ht="12.75" customHeight="1">
      <c r="A481" s="30">
        <v>471</v>
      </c>
      <c r="B481" s="414" t="s">
        <v>545</v>
      </c>
      <c r="C481" s="365">
        <v>509.6</v>
      </c>
      <c r="D481" s="366">
        <v>510.81666666666678</v>
      </c>
      <c r="E481" s="366">
        <v>504.18333333333351</v>
      </c>
      <c r="F481" s="366">
        <v>498.76666666666671</v>
      </c>
      <c r="G481" s="366">
        <v>492.13333333333344</v>
      </c>
      <c r="H481" s="366">
        <v>516.23333333333358</v>
      </c>
      <c r="I481" s="366">
        <v>522.8666666666669</v>
      </c>
      <c r="J481" s="366">
        <v>528.28333333333364</v>
      </c>
      <c r="K481" s="365">
        <v>517.45000000000005</v>
      </c>
      <c r="L481" s="365">
        <v>505.4</v>
      </c>
      <c r="M481" s="365">
        <v>0.87646000000000002</v>
      </c>
      <c r="N481" s="1"/>
      <c r="O481" s="1"/>
    </row>
    <row r="482" spans="1:15" ht="12.75" customHeight="1">
      <c r="A482" s="30">
        <v>472</v>
      </c>
      <c r="B482" s="414" t="s">
        <v>547</v>
      </c>
      <c r="C482" s="365">
        <v>135</v>
      </c>
      <c r="D482" s="366">
        <v>134.5</v>
      </c>
      <c r="E482" s="366">
        <v>132.5</v>
      </c>
      <c r="F482" s="366">
        <v>130</v>
      </c>
      <c r="G482" s="366">
        <v>128</v>
      </c>
      <c r="H482" s="366">
        <v>137</v>
      </c>
      <c r="I482" s="366">
        <v>139</v>
      </c>
      <c r="J482" s="366">
        <v>141.5</v>
      </c>
      <c r="K482" s="365">
        <v>136.5</v>
      </c>
      <c r="L482" s="365">
        <v>132</v>
      </c>
      <c r="M482" s="365">
        <v>4.1187899999999997</v>
      </c>
      <c r="N482" s="1"/>
      <c r="O482" s="1"/>
    </row>
    <row r="483" spans="1:15" ht="12.75" customHeight="1">
      <c r="A483" s="30">
        <v>473</v>
      </c>
      <c r="B483" s="414" t="s">
        <v>548</v>
      </c>
      <c r="C483" s="365">
        <v>19.25</v>
      </c>
      <c r="D483" s="366">
        <v>19.116666666666667</v>
      </c>
      <c r="E483" s="366">
        <v>18.883333333333333</v>
      </c>
      <c r="F483" s="366">
        <v>18.516666666666666</v>
      </c>
      <c r="G483" s="366">
        <v>18.283333333333331</v>
      </c>
      <c r="H483" s="366">
        <v>19.483333333333334</v>
      </c>
      <c r="I483" s="366">
        <v>19.716666666666669</v>
      </c>
      <c r="J483" s="366">
        <v>20.083333333333336</v>
      </c>
      <c r="K483" s="365">
        <v>19.350000000000001</v>
      </c>
      <c r="L483" s="365">
        <v>18.75</v>
      </c>
      <c r="M483" s="365">
        <v>20.08079</v>
      </c>
      <c r="N483" s="1"/>
      <c r="O483" s="1"/>
    </row>
    <row r="484" spans="1:15" ht="12.75" customHeight="1">
      <c r="A484" s="30">
        <v>474</v>
      </c>
      <c r="B484" s="414" t="s">
        <v>210</v>
      </c>
      <c r="C484" s="365">
        <v>7100.7</v>
      </c>
      <c r="D484" s="366">
        <v>7067</v>
      </c>
      <c r="E484" s="366">
        <v>6983.7</v>
      </c>
      <c r="F484" s="366">
        <v>6866.7</v>
      </c>
      <c r="G484" s="366">
        <v>6783.4</v>
      </c>
      <c r="H484" s="366">
        <v>7184</v>
      </c>
      <c r="I484" s="366">
        <v>7267.2999999999993</v>
      </c>
      <c r="J484" s="366">
        <v>7384.3</v>
      </c>
      <c r="K484" s="365">
        <v>7150.3</v>
      </c>
      <c r="L484" s="365">
        <v>6950</v>
      </c>
      <c r="M484" s="365">
        <v>4.18032</v>
      </c>
      <c r="N484" s="1"/>
      <c r="O484" s="1"/>
    </row>
    <row r="485" spans="1:15" ht="12.75" customHeight="1">
      <c r="A485" s="30">
        <v>475</v>
      </c>
      <c r="B485" s="414" t="s">
        <v>279</v>
      </c>
      <c r="C485" s="365">
        <v>46.45</v>
      </c>
      <c r="D485" s="366">
        <v>45.216666666666669</v>
      </c>
      <c r="E485" s="366">
        <v>43.333333333333336</v>
      </c>
      <c r="F485" s="366">
        <v>40.216666666666669</v>
      </c>
      <c r="G485" s="366">
        <v>38.333333333333336</v>
      </c>
      <c r="H485" s="366">
        <v>48.333333333333336</v>
      </c>
      <c r="I485" s="366">
        <v>50.216666666666661</v>
      </c>
      <c r="J485" s="366">
        <v>53.333333333333336</v>
      </c>
      <c r="K485" s="365">
        <v>47.1</v>
      </c>
      <c r="L485" s="365">
        <v>42.1</v>
      </c>
      <c r="M485" s="365">
        <v>282.53174000000001</v>
      </c>
      <c r="N485" s="1"/>
      <c r="O485" s="1"/>
    </row>
    <row r="486" spans="1:15" ht="12.75" customHeight="1">
      <c r="A486" s="30">
        <v>476</v>
      </c>
      <c r="B486" s="414" t="s">
        <v>211</v>
      </c>
      <c r="C486" s="365">
        <v>771.95</v>
      </c>
      <c r="D486" s="366">
        <v>777.26666666666677</v>
      </c>
      <c r="E486" s="366">
        <v>759.68333333333351</v>
      </c>
      <c r="F486" s="366">
        <v>747.41666666666674</v>
      </c>
      <c r="G486" s="366">
        <v>729.83333333333348</v>
      </c>
      <c r="H486" s="366">
        <v>789.53333333333353</v>
      </c>
      <c r="I486" s="366">
        <v>807.11666666666679</v>
      </c>
      <c r="J486" s="366">
        <v>819.38333333333355</v>
      </c>
      <c r="K486" s="365">
        <v>794.85</v>
      </c>
      <c r="L486" s="365">
        <v>765</v>
      </c>
      <c r="M486" s="365">
        <v>24.36411</v>
      </c>
      <c r="N486" s="1"/>
      <c r="O486" s="1"/>
    </row>
    <row r="487" spans="1:15" ht="12.75" customHeight="1">
      <c r="A487" s="30">
        <v>477</v>
      </c>
      <c r="B487" s="414" t="s">
        <v>546</v>
      </c>
      <c r="C487" s="365">
        <v>980.25</v>
      </c>
      <c r="D487" s="366">
        <v>984.7166666666667</v>
      </c>
      <c r="E487" s="366">
        <v>964.53333333333342</v>
      </c>
      <c r="F487" s="366">
        <v>948.81666666666672</v>
      </c>
      <c r="G487" s="366">
        <v>928.63333333333344</v>
      </c>
      <c r="H487" s="366">
        <v>1000.4333333333334</v>
      </c>
      <c r="I487" s="366">
        <v>1020.6166666666668</v>
      </c>
      <c r="J487" s="366">
        <v>1036.3333333333335</v>
      </c>
      <c r="K487" s="365">
        <v>1004.9</v>
      </c>
      <c r="L487" s="365">
        <v>969</v>
      </c>
      <c r="M487" s="365">
        <v>2.31921</v>
      </c>
      <c r="N487" s="1"/>
      <c r="O487" s="1"/>
    </row>
    <row r="488" spans="1:15" ht="12.75" customHeight="1">
      <c r="A488" s="30">
        <v>478</v>
      </c>
      <c r="B488" s="414" t="s">
        <v>551</v>
      </c>
      <c r="C488" s="365">
        <v>506.6</v>
      </c>
      <c r="D488" s="366">
        <v>507.95</v>
      </c>
      <c r="E488" s="366">
        <v>500.9</v>
      </c>
      <c r="F488" s="366">
        <v>495.2</v>
      </c>
      <c r="G488" s="366">
        <v>488.15</v>
      </c>
      <c r="H488" s="366">
        <v>513.65</v>
      </c>
      <c r="I488" s="366">
        <v>520.70000000000005</v>
      </c>
      <c r="J488" s="366">
        <v>526.4</v>
      </c>
      <c r="K488" s="365">
        <v>515</v>
      </c>
      <c r="L488" s="365">
        <v>502.25</v>
      </c>
      <c r="M488" s="365">
        <v>0.76641999999999999</v>
      </c>
      <c r="N488" s="1"/>
      <c r="O488" s="1"/>
    </row>
    <row r="489" spans="1:15" ht="12.75" customHeight="1">
      <c r="A489" s="30">
        <v>479</v>
      </c>
      <c r="B489" s="414" t="s">
        <v>552</v>
      </c>
      <c r="C489" s="365">
        <v>39</v>
      </c>
      <c r="D489" s="366">
        <v>38.9</v>
      </c>
      <c r="E489" s="366">
        <v>38.199999999999996</v>
      </c>
      <c r="F489" s="366">
        <v>37.4</v>
      </c>
      <c r="G489" s="366">
        <v>36.699999999999996</v>
      </c>
      <c r="H489" s="366">
        <v>39.699999999999996</v>
      </c>
      <c r="I489" s="366">
        <v>40.4</v>
      </c>
      <c r="J489" s="366">
        <v>41.199999999999996</v>
      </c>
      <c r="K489" s="365">
        <v>39.6</v>
      </c>
      <c r="L489" s="365">
        <v>38.1</v>
      </c>
      <c r="M489" s="365">
        <v>21.945430000000002</v>
      </c>
      <c r="N489" s="1"/>
      <c r="O489" s="1"/>
    </row>
    <row r="490" spans="1:15" ht="12.75" customHeight="1">
      <c r="A490" s="30">
        <v>480</v>
      </c>
      <c r="B490" s="414" t="s">
        <v>553</v>
      </c>
      <c r="C490" s="365">
        <v>1123.55</v>
      </c>
      <c r="D490" s="366">
        <v>1132.45</v>
      </c>
      <c r="E490" s="366">
        <v>1104.9000000000001</v>
      </c>
      <c r="F490" s="366">
        <v>1086.25</v>
      </c>
      <c r="G490" s="366">
        <v>1058.7</v>
      </c>
      <c r="H490" s="366">
        <v>1151.1000000000001</v>
      </c>
      <c r="I490" s="366">
        <v>1178.6499999999999</v>
      </c>
      <c r="J490" s="366">
        <v>1197.3000000000002</v>
      </c>
      <c r="K490" s="365">
        <v>1160</v>
      </c>
      <c r="L490" s="365">
        <v>1113.8</v>
      </c>
      <c r="M490" s="365">
        <v>0.37252999999999997</v>
      </c>
      <c r="N490" s="1"/>
      <c r="O490" s="1"/>
    </row>
    <row r="491" spans="1:15" ht="12.75" customHeight="1">
      <c r="A491" s="30">
        <v>481</v>
      </c>
      <c r="B491" s="414" t="s">
        <v>555</v>
      </c>
      <c r="C491" s="365">
        <v>401.7</v>
      </c>
      <c r="D491" s="366">
        <v>404.26666666666665</v>
      </c>
      <c r="E491" s="366">
        <v>389.63333333333333</v>
      </c>
      <c r="F491" s="366">
        <v>377.56666666666666</v>
      </c>
      <c r="G491" s="366">
        <v>362.93333333333334</v>
      </c>
      <c r="H491" s="366">
        <v>416.33333333333331</v>
      </c>
      <c r="I491" s="366">
        <v>430.96666666666664</v>
      </c>
      <c r="J491" s="366">
        <v>443.0333333333333</v>
      </c>
      <c r="K491" s="365">
        <v>418.9</v>
      </c>
      <c r="L491" s="365">
        <v>392.2</v>
      </c>
      <c r="M491" s="365">
        <v>3.39472</v>
      </c>
      <c r="N491" s="1"/>
      <c r="O491" s="1"/>
    </row>
    <row r="492" spans="1:15" ht="12.75" customHeight="1">
      <c r="A492" s="30">
        <v>482</v>
      </c>
      <c r="B492" s="414" t="s">
        <v>281</v>
      </c>
      <c r="C492" s="365">
        <v>864</v>
      </c>
      <c r="D492" s="366">
        <v>864.69999999999993</v>
      </c>
      <c r="E492" s="366">
        <v>844.39999999999986</v>
      </c>
      <c r="F492" s="366">
        <v>824.8</v>
      </c>
      <c r="G492" s="366">
        <v>804.49999999999989</v>
      </c>
      <c r="H492" s="366">
        <v>884.29999999999984</v>
      </c>
      <c r="I492" s="366">
        <v>904.5999999999998</v>
      </c>
      <c r="J492" s="366">
        <v>924.19999999999982</v>
      </c>
      <c r="K492" s="365">
        <v>885</v>
      </c>
      <c r="L492" s="365">
        <v>845.1</v>
      </c>
      <c r="M492" s="365">
        <v>5.9946200000000003</v>
      </c>
      <c r="N492" s="1"/>
      <c r="O492" s="1"/>
    </row>
    <row r="493" spans="1:15" ht="12.75" customHeight="1">
      <c r="A493" s="30">
        <v>483</v>
      </c>
      <c r="B493" s="414" t="s">
        <v>212</v>
      </c>
      <c r="C493" s="365">
        <v>328.2</v>
      </c>
      <c r="D493" s="366">
        <v>324.08333333333331</v>
      </c>
      <c r="E493" s="366">
        <v>316.16666666666663</v>
      </c>
      <c r="F493" s="366">
        <v>304.13333333333333</v>
      </c>
      <c r="G493" s="366">
        <v>296.21666666666664</v>
      </c>
      <c r="H493" s="366">
        <v>336.11666666666662</v>
      </c>
      <c r="I493" s="366">
        <v>344.03333333333325</v>
      </c>
      <c r="J493" s="366">
        <v>356.06666666666661</v>
      </c>
      <c r="K493" s="365">
        <v>332</v>
      </c>
      <c r="L493" s="365">
        <v>312.05</v>
      </c>
      <c r="M493" s="365">
        <v>133.73573999999999</v>
      </c>
      <c r="N493" s="1"/>
      <c r="O493" s="1"/>
    </row>
    <row r="494" spans="1:15" ht="12.75" customHeight="1">
      <c r="A494" s="30">
        <v>484</v>
      </c>
      <c r="B494" s="414" t="s">
        <v>556</v>
      </c>
      <c r="C494" s="365">
        <v>2579.1</v>
      </c>
      <c r="D494" s="366">
        <v>2561.0333333333333</v>
      </c>
      <c r="E494" s="366">
        <v>2503.0666666666666</v>
      </c>
      <c r="F494" s="366">
        <v>2427.0333333333333</v>
      </c>
      <c r="G494" s="366">
        <v>2369.0666666666666</v>
      </c>
      <c r="H494" s="366">
        <v>2637.0666666666666</v>
      </c>
      <c r="I494" s="366">
        <v>2695.0333333333328</v>
      </c>
      <c r="J494" s="366">
        <v>2771.0666666666666</v>
      </c>
      <c r="K494" s="365">
        <v>2619</v>
      </c>
      <c r="L494" s="365">
        <v>2485</v>
      </c>
      <c r="M494" s="365">
        <v>0.54554999999999998</v>
      </c>
      <c r="N494" s="1"/>
      <c r="O494" s="1"/>
    </row>
    <row r="495" spans="1:15" ht="12.75" customHeight="1">
      <c r="A495" s="30">
        <v>485</v>
      </c>
      <c r="B495" s="414" t="s">
        <v>280</v>
      </c>
      <c r="C495" s="365">
        <v>214.85</v>
      </c>
      <c r="D495" s="366">
        <v>214.9666666666667</v>
      </c>
      <c r="E495" s="366">
        <v>212.93333333333339</v>
      </c>
      <c r="F495" s="366">
        <v>211.01666666666671</v>
      </c>
      <c r="G495" s="366">
        <v>208.98333333333341</v>
      </c>
      <c r="H495" s="366">
        <v>216.88333333333338</v>
      </c>
      <c r="I495" s="366">
        <v>218.91666666666669</v>
      </c>
      <c r="J495" s="366">
        <v>220.83333333333337</v>
      </c>
      <c r="K495" s="365">
        <v>217</v>
      </c>
      <c r="L495" s="365">
        <v>213.05</v>
      </c>
      <c r="M495" s="365">
        <v>3.8682599999999998</v>
      </c>
      <c r="N495" s="1"/>
      <c r="O495" s="1"/>
    </row>
    <row r="496" spans="1:15" ht="12.75" customHeight="1">
      <c r="A496" s="30">
        <v>486</v>
      </c>
      <c r="B496" s="414" t="s">
        <v>557</v>
      </c>
      <c r="C496" s="365">
        <v>1991.1</v>
      </c>
      <c r="D496" s="366">
        <v>1972.5666666666666</v>
      </c>
      <c r="E496" s="366">
        <v>1919.6333333333332</v>
      </c>
      <c r="F496" s="366">
        <v>1848.1666666666665</v>
      </c>
      <c r="G496" s="366">
        <v>1795.2333333333331</v>
      </c>
      <c r="H496" s="366">
        <v>2044.0333333333333</v>
      </c>
      <c r="I496" s="366">
        <v>2096.9666666666667</v>
      </c>
      <c r="J496" s="366">
        <v>2168.4333333333334</v>
      </c>
      <c r="K496" s="365">
        <v>2025.5</v>
      </c>
      <c r="L496" s="365">
        <v>1901.1</v>
      </c>
      <c r="M496" s="365">
        <v>0.60102</v>
      </c>
      <c r="N496" s="1"/>
      <c r="O496" s="1"/>
    </row>
    <row r="497" spans="1:15" ht="12.75" customHeight="1">
      <c r="A497" s="30">
        <v>487</v>
      </c>
      <c r="B497" s="414" t="s">
        <v>550</v>
      </c>
      <c r="C497" s="365">
        <v>556.20000000000005</v>
      </c>
      <c r="D497" s="366">
        <v>556.05000000000007</v>
      </c>
      <c r="E497" s="366">
        <v>547.50000000000011</v>
      </c>
      <c r="F497" s="366">
        <v>538.80000000000007</v>
      </c>
      <c r="G497" s="366">
        <v>530.25000000000011</v>
      </c>
      <c r="H497" s="366">
        <v>564.75000000000011</v>
      </c>
      <c r="I497" s="366">
        <v>573.30000000000007</v>
      </c>
      <c r="J497" s="366">
        <v>582.00000000000011</v>
      </c>
      <c r="K497" s="365">
        <v>564.6</v>
      </c>
      <c r="L497" s="365">
        <v>547.35</v>
      </c>
      <c r="M497" s="365">
        <v>1.22993</v>
      </c>
      <c r="N497" s="1"/>
      <c r="O497" s="1"/>
    </row>
    <row r="498" spans="1:15" ht="12.75" customHeight="1">
      <c r="A498" s="30">
        <v>488</v>
      </c>
      <c r="B498" s="414" t="s">
        <v>549</v>
      </c>
      <c r="C498" s="365">
        <v>3687.8</v>
      </c>
      <c r="D498" s="366">
        <v>3725.85</v>
      </c>
      <c r="E498" s="366">
        <v>3611.95</v>
      </c>
      <c r="F498" s="366">
        <v>3536.1</v>
      </c>
      <c r="G498" s="366">
        <v>3422.2</v>
      </c>
      <c r="H498" s="366">
        <v>3801.7</v>
      </c>
      <c r="I498" s="366">
        <v>3915.6000000000004</v>
      </c>
      <c r="J498" s="366">
        <v>3991.45</v>
      </c>
      <c r="K498" s="365">
        <v>3839.75</v>
      </c>
      <c r="L498" s="365">
        <v>3650</v>
      </c>
      <c r="M498" s="365">
        <v>6.9099999999999995E-2</v>
      </c>
      <c r="N498" s="1"/>
      <c r="O498" s="1"/>
    </row>
    <row r="499" spans="1:15" ht="12.75" customHeight="1">
      <c r="A499" s="30">
        <v>489</v>
      </c>
      <c r="B499" s="414" t="s">
        <v>213</v>
      </c>
      <c r="C499" s="365">
        <v>1185.55</v>
      </c>
      <c r="D499" s="366">
        <v>1179.4333333333334</v>
      </c>
      <c r="E499" s="366">
        <v>1161.1166666666668</v>
      </c>
      <c r="F499" s="366">
        <v>1136.6833333333334</v>
      </c>
      <c r="G499" s="366">
        <v>1118.3666666666668</v>
      </c>
      <c r="H499" s="366">
        <v>1203.8666666666668</v>
      </c>
      <c r="I499" s="366">
        <v>1222.1833333333334</v>
      </c>
      <c r="J499" s="366">
        <v>1246.6166666666668</v>
      </c>
      <c r="K499" s="365">
        <v>1197.75</v>
      </c>
      <c r="L499" s="365">
        <v>1155</v>
      </c>
      <c r="M499" s="365">
        <v>10.116540000000001</v>
      </c>
      <c r="N499" s="1"/>
      <c r="O499" s="1"/>
    </row>
    <row r="500" spans="1:15" ht="12.75" customHeight="1">
      <c r="A500" s="30">
        <v>490</v>
      </c>
      <c r="B500" s="414" t="s">
        <v>554</v>
      </c>
      <c r="C500" s="365">
        <v>2404.0500000000002</v>
      </c>
      <c r="D500" s="366">
        <v>2459.2833333333333</v>
      </c>
      <c r="E500" s="366">
        <v>2328.5666666666666</v>
      </c>
      <c r="F500" s="366">
        <v>2253.0833333333335</v>
      </c>
      <c r="G500" s="366">
        <v>2122.3666666666668</v>
      </c>
      <c r="H500" s="366">
        <v>2534.7666666666664</v>
      </c>
      <c r="I500" s="366">
        <v>2665.4833333333327</v>
      </c>
      <c r="J500" s="366">
        <v>2740.9666666666662</v>
      </c>
      <c r="K500" s="365">
        <v>2590</v>
      </c>
      <c r="L500" s="365">
        <v>2383.8000000000002</v>
      </c>
      <c r="M500" s="365">
        <v>2.1086299999999998</v>
      </c>
      <c r="N500" s="1"/>
      <c r="O500" s="1"/>
    </row>
    <row r="501" spans="1:15" ht="12.75" customHeight="1">
      <c r="A501" s="30">
        <v>491</v>
      </c>
      <c r="B501" s="414" t="s">
        <v>558</v>
      </c>
      <c r="C501" s="365">
        <v>8294.65</v>
      </c>
      <c r="D501" s="366">
        <v>8314.7333333333318</v>
      </c>
      <c r="E501" s="366">
        <v>8180.0166666666628</v>
      </c>
      <c r="F501" s="366">
        <v>8065.3833333333314</v>
      </c>
      <c r="G501" s="366">
        <v>7930.6666666666624</v>
      </c>
      <c r="H501" s="366">
        <v>8429.3666666666631</v>
      </c>
      <c r="I501" s="366">
        <v>8564.0833333333339</v>
      </c>
      <c r="J501" s="366">
        <v>8678.7166666666635</v>
      </c>
      <c r="K501" s="365">
        <v>8449.4500000000007</v>
      </c>
      <c r="L501" s="365">
        <v>8200.1</v>
      </c>
      <c r="M501" s="365">
        <v>5.058E-2</v>
      </c>
      <c r="N501" s="1"/>
      <c r="O501" s="1"/>
    </row>
    <row r="502" spans="1:15" ht="12.75" customHeight="1">
      <c r="A502" s="30">
        <v>492</v>
      </c>
      <c r="B502" s="414" t="s">
        <v>559</v>
      </c>
      <c r="C502" s="365">
        <v>179.6</v>
      </c>
      <c r="D502" s="366">
        <v>177.96666666666667</v>
      </c>
      <c r="E502" s="366">
        <v>174.63333333333333</v>
      </c>
      <c r="F502" s="366">
        <v>169.66666666666666</v>
      </c>
      <c r="G502" s="366">
        <v>166.33333333333331</v>
      </c>
      <c r="H502" s="366">
        <v>182.93333333333334</v>
      </c>
      <c r="I502" s="366">
        <v>186.26666666666665</v>
      </c>
      <c r="J502" s="366">
        <v>191.23333333333335</v>
      </c>
      <c r="K502" s="365">
        <v>181.3</v>
      </c>
      <c r="L502" s="365">
        <v>173</v>
      </c>
      <c r="M502" s="365">
        <v>11.93558</v>
      </c>
      <c r="N502" s="1"/>
      <c r="O502" s="1"/>
    </row>
    <row r="503" spans="1:15" ht="12.75" customHeight="1">
      <c r="A503" s="30">
        <v>493</v>
      </c>
      <c r="B503" s="414" t="s">
        <v>560</v>
      </c>
      <c r="C503" s="365">
        <v>141.65</v>
      </c>
      <c r="D503" s="366">
        <v>139.95000000000002</v>
      </c>
      <c r="E503" s="366">
        <v>137.20000000000005</v>
      </c>
      <c r="F503" s="366">
        <v>132.75000000000003</v>
      </c>
      <c r="G503" s="366">
        <v>130.00000000000006</v>
      </c>
      <c r="H503" s="366">
        <v>144.40000000000003</v>
      </c>
      <c r="I503" s="366">
        <v>147.14999999999998</v>
      </c>
      <c r="J503" s="366">
        <v>151.60000000000002</v>
      </c>
      <c r="K503" s="365">
        <v>142.69999999999999</v>
      </c>
      <c r="L503" s="365">
        <v>135.5</v>
      </c>
      <c r="M503" s="365">
        <v>20.069659999999999</v>
      </c>
      <c r="N503" s="1"/>
      <c r="O503" s="1"/>
    </row>
    <row r="504" spans="1:15" ht="12.75" customHeight="1">
      <c r="A504" s="30">
        <v>494</v>
      </c>
      <c r="B504" s="414" t="s">
        <v>561</v>
      </c>
      <c r="C504" s="365">
        <v>485.6</v>
      </c>
      <c r="D504" s="366">
        <v>491.75</v>
      </c>
      <c r="E504" s="366">
        <v>476.85</v>
      </c>
      <c r="F504" s="366">
        <v>468.1</v>
      </c>
      <c r="G504" s="366">
        <v>453.20000000000005</v>
      </c>
      <c r="H504" s="366">
        <v>500.5</v>
      </c>
      <c r="I504" s="366">
        <v>515.4</v>
      </c>
      <c r="J504" s="366">
        <v>524.15</v>
      </c>
      <c r="K504" s="365">
        <v>506.65</v>
      </c>
      <c r="L504" s="365">
        <v>483</v>
      </c>
      <c r="M504" s="365">
        <v>0.45106000000000002</v>
      </c>
      <c r="N504" s="1"/>
      <c r="O504" s="1"/>
    </row>
    <row r="505" spans="1:15" ht="12.75" customHeight="1">
      <c r="A505" s="30">
        <v>495</v>
      </c>
      <c r="B505" s="414" t="s">
        <v>282</v>
      </c>
      <c r="C505" s="365">
        <v>1791.7</v>
      </c>
      <c r="D505" s="366">
        <v>1776.9833333333333</v>
      </c>
      <c r="E505" s="366">
        <v>1754.7166666666667</v>
      </c>
      <c r="F505" s="366">
        <v>1717.7333333333333</v>
      </c>
      <c r="G505" s="366">
        <v>1695.4666666666667</v>
      </c>
      <c r="H505" s="366">
        <v>1813.9666666666667</v>
      </c>
      <c r="I505" s="366">
        <v>1836.2333333333336</v>
      </c>
      <c r="J505" s="366">
        <v>1873.2166666666667</v>
      </c>
      <c r="K505" s="365">
        <v>1799.25</v>
      </c>
      <c r="L505" s="365">
        <v>1740</v>
      </c>
      <c r="M505" s="365">
        <v>2.3827699999999998</v>
      </c>
      <c r="N505" s="1"/>
      <c r="O505" s="1"/>
    </row>
    <row r="506" spans="1:15" ht="12.75" customHeight="1">
      <c r="A506" s="30">
        <v>496</v>
      </c>
      <c r="B506" s="414" t="s">
        <v>214</v>
      </c>
      <c r="C506" s="365">
        <v>544.75</v>
      </c>
      <c r="D506" s="366">
        <v>546.28333333333342</v>
      </c>
      <c r="E506" s="366">
        <v>535.66666666666686</v>
      </c>
      <c r="F506" s="366">
        <v>526.58333333333348</v>
      </c>
      <c r="G506" s="366">
        <v>515.96666666666692</v>
      </c>
      <c r="H506" s="366">
        <v>555.36666666666679</v>
      </c>
      <c r="I506" s="366">
        <v>565.98333333333335</v>
      </c>
      <c r="J506" s="366">
        <v>575.06666666666672</v>
      </c>
      <c r="K506" s="365">
        <v>556.9</v>
      </c>
      <c r="L506" s="365">
        <v>537.20000000000005</v>
      </c>
      <c r="M506" s="365">
        <v>156.75872000000001</v>
      </c>
      <c r="N506" s="1"/>
      <c r="O506" s="1"/>
    </row>
    <row r="507" spans="1:15" ht="12.75" customHeight="1">
      <c r="A507" s="30">
        <v>497</v>
      </c>
      <c r="B507" s="414" t="s">
        <v>562</v>
      </c>
      <c r="C507" s="365">
        <v>394.05</v>
      </c>
      <c r="D507" s="366">
        <v>391.41666666666669</v>
      </c>
      <c r="E507" s="366">
        <v>381.93333333333339</v>
      </c>
      <c r="F507" s="366">
        <v>369.81666666666672</v>
      </c>
      <c r="G507" s="366">
        <v>360.33333333333343</v>
      </c>
      <c r="H507" s="366">
        <v>403.53333333333336</v>
      </c>
      <c r="I507" s="366">
        <v>413.01666666666659</v>
      </c>
      <c r="J507" s="366">
        <v>425.13333333333333</v>
      </c>
      <c r="K507" s="365">
        <v>400.9</v>
      </c>
      <c r="L507" s="365">
        <v>379.3</v>
      </c>
      <c r="M507" s="365">
        <v>7.1753200000000001</v>
      </c>
      <c r="N507" s="1"/>
      <c r="O507" s="1"/>
    </row>
    <row r="508" spans="1:15" ht="12.75" customHeight="1">
      <c r="A508" s="30">
        <v>498</v>
      </c>
      <c r="B508" s="414" t="s">
        <v>283</v>
      </c>
      <c r="C508" s="365">
        <v>13.55</v>
      </c>
      <c r="D508" s="366">
        <v>13.516666666666667</v>
      </c>
      <c r="E508" s="366">
        <v>13.383333333333335</v>
      </c>
      <c r="F508" s="366">
        <v>13.216666666666667</v>
      </c>
      <c r="G508" s="366">
        <v>13.083333333333334</v>
      </c>
      <c r="H508" s="366">
        <v>13.683333333333335</v>
      </c>
      <c r="I508" s="366">
        <v>13.816666666666668</v>
      </c>
      <c r="J508" s="366">
        <v>13.983333333333336</v>
      </c>
      <c r="K508" s="365">
        <v>13.65</v>
      </c>
      <c r="L508" s="365">
        <v>13.35</v>
      </c>
      <c r="M508" s="365">
        <v>957.89692000000002</v>
      </c>
      <c r="N508" s="1"/>
      <c r="O508" s="1"/>
    </row>
    <row r="509" spans="1:15" ht="12.75" customHeight="1">
      <c r="A509" s="30">
        <v>499</v>
      </c>
      <c r="B509" s="414" t="s">
        <v>215</v>
      </c>
      <c r="C509" s="365">
        <v>283.2</v>
      </c>
      <c r="D509" s="366">
        <v>282.76666666666665</v>
      </c>
      <c r="E509" s="366">
        <v>278.98333333333329</v>
      </c>
      <c r="F509" s="366">
        <v>274.76666666666665</v>
      </c>
      <c r="G509" s="366">
        <v>270.98333333333329</v>
      </c>
      <c r="H509" s="366">
        <v>286.98333333333329</v>
      </c>
      <c r="I509" s="366">
        <v>290.76666666666659</v>
      </c>
      <c r="J509" s="366">
        <v>294.98333333333329</v>
      </c>
      <c r="K509" s="365">
        <v>286.55</v>
      </c>
      <c r="L509" s="365">
        <v>278.55</v>
      </c>
      <c r="M509" s="365">
        <v>108.06939</v>
      </c>
      <c r="N509" s="1"/>
      <c r="O509" s="1"/>
    </row>
    <row r="510" spans="1:15" ht="12.75" customHeight="1">
      <c r="A510" s="30">
        <v>500</v>
      </c>
      <c r="B510" s="414" t="s">
        <v>563</v>
      </c>
      <c r="C510" s="365">
        <v>402.55</v>
      </c>
      <c r="D510" s="366">
        <v>405</v>
      </c>
      <c r="E510" s="366">
        <v>397.3</v>
      </c>
      <c r="F510" s="366">
        <v>392.05</v>
      </c>
      <c r="G510" s="366">
        <v>384.35</v>
      </c>
      <c r="H510" s="366">
        <v>410.25</v>
      </c>
      <c r="I510" s="366">
        <v>417.95000000000005</v>
      </c>
      <c r="J510" s="366">
        <v>423.2</v>
      </c>
      <c r="K510" s="365">
        <v>412.7</v>
      </c>
      <c r="L510" s="365">
        <v>399.75</v>
      </c>
      <c r="M510" s="365">
        <v>12.15016</v>
      </c>
      <c r="N510" s="1"/>
      <c r="O510" s="1"/>
    </row>
    <row r="511" spans="1:15" ht="12.75" customHeight="1">
      <c r="A511" s="30">
        <v>501</v>
      </c>
      <c r="B511" s="414" t="s">
        <v>564</v>
      </c>
      <c r="C511" s="365">
        <v>1698.4</v>
      </c>
      <c r="D511" s="366">
        <v>1700.3833333333332</v>
      </c>
      <c r="E511" s="366">
        <v>1684.7666666666664</v>
      </c>
      <c r="F511" s="366">
        <v>1671.1333333333332</v>
      </c>
      <c r="G511" s="366">
        <v>1655.5166666666664</v>
      </c>
      <c r="H511" s="366">
        <v>1714.0166666666664</v>
      </c>
      <c r="I511" s="366">
        <v>1729.6333333333332</v>
      </c>
      <c r="J511" s="366">
        <v>1743.2666666666664</v>
      </c>
      <c r="K511" s="365">
        <v>1716</v>
      </c>
      <c r="L511" s="365">
        <v>1686.75</v>
      </c>
      <c r="M511" s="365">
        <v>0.73131000000000002</v>
      </c>
      <c r="N511" s="1"/>
      <c r="O511" s="1"/>
    </row>
    <row r="512" spans="1:15" ht="12.75" customHeight="1">
      <c r="A512" s="309"/>
      <c r="B512" s="309"/>
      <c r="C512" s="310"/>
      <c r="D512" s="310"/>
      <c r="E512" s="310"/>
      <c r="F512" s="310"/>
      <c r="G512" s="310"/>
      <c r="H512" s="310"/>
      <c r="I512" s="310"/>
      <c r="J512" s="309"/>
      <c r="K512" s="309"/>
      <c r="L512" s="309"/>
      <c r="M512" s="311"/>
      <c r="N512" s="1"/>
      <c r="O512" s="1"/>
    </row>
    <row r="513" spans="1:15" ht="12.75" customHeight="1">
      <c r="A513" s="309"/>
      <c r="B513" s="309"/>
      <c r="C513" s="310"/>
      <c r="D513" s="310"/>
      <c r="E513" s="310"/>
      <c r="F513" s="310"/>
      <c r="G513" s="310"/>
      <c r="H513" s="310"/>
      <c r="I513" s="310"/>
      <c r="J513" s="309"/>
      <c r="K513" s="309"/>
      <c r="L513" s="309"/>
      <c r="M513" s="311"/>
      <c r="N513" s="1"/>
      <c r="O513" s="1"/>
    </row>
    <row r="514" spans="1:15" ht="12.75" customHeight="1">
      <c r="A514" s="309"/>
      <c r="B514" s="309"/>
      <c r="C514" s="310"/>
      <c r="D514" s="310"/>
      <c r="E514" s="310"/>
      <c r="F514" s="310"/>
      <c r="G514" s="310"/>
      <c r="H514" s="310"/>
      <c r="I514" s="310"/>
      <c r="J514" s="309"/>
      <c r="K514" s="309"/>
      <c r="L514" s="309"/>
      <c r="M514" s="311"/>
      <c r="N514" s="1"/>
      <c r="O514" s="1"/>
    </row>
    <row r="515" spans="1:15" ht="12.75" customHeight="1">
      <c r="A515" s="309"/>
      <c r="B515" s="309"/>
      <c r="C515" s="310"/>
      <c r="D515" s="310"/>
      <c r="E515" s="310"/>
      <c r="F515" s="310"/>
      <c r="G515" s="310"/>
      <c r="H515" s="310"/>
      <c r="I515" s="310"/>
      <c r="J515" s="309"/>
      <c r="K515" s="309"/>
      <c r="L515" s="309"/>
      <c r="M515" s="31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9"/>
      <c r="B5" s="470"/>
      <c r="C5" s="469"/>
      <c r="D5" s="47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436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71" t="s">
        <v>567</v>
      </c>
      <c r="C7" s="470"/>
      <c r="D7" s="7">
        <f>Main!B10</f>
        <v>44589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44588</v>
      </c>
      <c r="B10" s="29">
        <v>540146</v>
      </c>
      <c r="C10" s="28" t="s">
        <v>1126</v>
      </c>
      <c r="D10" s="28" t="s">
        <v>1127</v>
      </c>
      <c r="E10" s="28" t="s">
        <v>576</v>
      </c>
      <c r="F10" s="87">
        <v>77000</v>
      </c>
      <c r="G10" s="29">
        <v>47.54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44588</v>
      </c>
      <c r="B11" s="29">
        <v>540146</v>
      </c>
      <c r="C11" s="28" t="s">
        <v>1126</v>
      </c>
      <c r="D11" s="28" t="s">
        <v>1128</v>
      </c>
      <c r="E11" s="28" t="s">
        <v>577</v>
      </c>
      <c r="F11" s="87">
        <v>100000</v>
      </c>
      <c r="G11" s="29">
        <v>47.5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44588</v>
      </c>
      <c r="B12" s="29">
        <v>542865</v>
      </c>
      <c r="C12" s="28" t="s">
        <v>1076</v>
      </c>
      <c r="D12" s="28" t="s">
        <v>1129</v>
      </c>
      <c r="E12" s="28" t="s">
        <v>576</v>
      </c>
      <c r="F12" s="87">
        <v>80000</v>
      </c>
      <c r="G12" s="29">
        <v>16.96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44588</v>
      </c>
      <c r="B13" s="29">
        <v>542865</v>
      </c>
      <c r="C13" s="28" t="s">
        <v>1076</v>
      </c>
      <c r="D13" s="28" t="s">
        <v>1077</v>
      </c>
      <c r="E13" s="28" t="s">
        <v>576</v>
      </c>
      <c r="F13" s="87">
        <v>40000</v>
      </c>
      <c r="G13" s="29">
        <v>16.739999999999998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44588</v>
      </c>
      <c r="B14" s="29">
        <v>542865</v>
      </c>
      <c r="C14" s="28" t="s">
        <v>1076</v>
      </c>
      <c r="D14" s="28" t="s">
        <v>1077</v>
      </c>
      <c r="E14" s="28" t="s">
        <v>577</v>
      </c>
      <c r="F14" s="87">
        <v>90000</v>
      </c>
      <c r="G14" s="29">
        <v>17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44588</v>
      </c>
      <c r="B15" s="29">
        <v>540135</v>
      </c>
      <c r="C15" s="28" t="s">
        <v>1130</v>
      </c>
      <c r="D15" s="28" t="s">
        <v>1095</v>
      </c>
      <c r="E15" s="28" t="s">
        <v>577</v>
      </c>
      <c r="F15" s="87">
        <v>469101</v>
      </c>
      <c r="G15" s="29">
        <v>25.57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44588</v>
      </c>
      <c r="B16" s="29">
        <v>530723</v>
      </c>
      <c r="C16" s="28" t="s">
        <v>1078</v>
      </c>
      <c r="D16" s="28" t="s">
        <v>1080</v>
      </c>
      <c r="E16" s="28" t="s">
        <v>576</v>
      </c>
      <c r="F16" s="87">
        <v>24820</v>
      </c>
      <c r="G16" s="29">
        <v>215.38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44588</v>
      </c>
      <c r="B17" s="29">
        <v>530723</v>
      </c>
      <c r="C17" s="28" t="s">
        <v>1078</v>
      </c>
      <c r="D17" s="28" t="s">
        <v>1079</v>
      </c>
      <c r="E17" s="28" t="s">
        <v>576</v>
      </c>
      <c r="F17" s="87">
        <v>25588</v>
      </c>
      <c r="G17" s="29">
        <v>210.29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44588</v>
      </c>
      <c r="B18" s="29">
        <v>530723</v>
      </c>
      <c r="C18" s="28" t="s">
        <v>1078</v>
      </c>
      <c r="D18" s="28" t="s">
        <v>1080</v>
      </c>
      <c r="E18" s="28" t="s">
        <v>577</v>
      </c>
      <c r="F18" s="87">
        <v>24617</v>
      </c>
      <c r="G18" s="29">
        <v>210.34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44588</v>
      </c>
      <c r="B19" s="29">
        <v>530723</v>
      </c>
      <c r="C19" s="28" t="s">
        <v>1078</v>
      </c>
      <c r="D19" s="28" t="s">
        <v>1079</v>
      </c>
      <c r="E19" s="28" t="s">
        <v>577</v>
      </c>
      <c r="F19" s="87">
        <v>29620</v>
      </c>
      <c r="G19" s="29">
        <v>216.16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44588</v>
      </c>
      <c r="B20" s="29">
        <v>530723</v>
      </c>
      <c r="C20" s="28" t="s">
        <v>1078</v>
      </c>
      <c r="D20" s="28" t="s">
        <v>1131</v>
      </c>
      <c r="E20" s="28" t="s">
        <v>577</v>
      </c>
      <c r="F20" s="87">
        <v>29843</v>
      </c>
      <c r="G20" s="29">
        <v>216.13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44588</v>
      </c>
      <c r="B21" s="29">
        <v>539621</v>
      </c>
      <c r="C21" s="28" t="s">
        <v>1002</v>
      </c>
      <c r="D21" s="28" t="s">
        <v>1132</v>
      </c>
      <c r="E21" s="28" t="s">
        <v>576</v>
      </c>
      <c r="F21" s="87">
        <v>30000</v>
      </c>
      <c r="G21" s="29">
        <v>41.75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44588</v>
      </c>
      <c r="B22" s="29">
        <v>540545</v>
      </c>
      <c r="C22" s="28" t="s">
        <v>1008</v>
      </c>
      <c r="D22" s="28" t="s">
        <v>1082</v>
      </c>
      <c r="E22" s="28" t="s">
        <v>577</v>
      </c>
      <c r="F22" s="87">
        <v>509749</v>
      </c>
      <c r="G22" s="29">
        <v>40.65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44588</v>
      </c>
      <c r="B23" s="29">
        <v>526737</v>
      </c>
      <c r="C23" s="28" t="s">
        <v>1133</v>
      </c>
      <c r="D23" s="28" t="s">
        <v>1134</v>
      </c>
      <c r="E23" s="28" t="s">
        <v>576</v>
      </c>
      <c r="F23" s="87">
        <v>36852</v>
      </c>
      <c r="G23" s="29">
        <v>6.59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44588</v>
      </c>
      <c r="B24" s="29">
        <v>512379</v>
      </c>
      <c r="C24" s="28" t="s">
        <v>1135</v>
      </c>
      <c r="D24" s="28" t="s">
        <v>1136</v>
      </c>
      <c r="E24" s="28" t="s">
        <v>576</v>
      </c>
      <c r="F24" s="87">
        <v>1809657</v>
      </c>
      <c r="G24" s="29">
        <v>4.96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44588</v>
      </c>
      <c r="B25" s="29">
        <v>512379</v>
      </c>
      <c r="C25" s="28" t="s">
        <v>1135</v>
      </c>
      <c r="D25" s="28" t="s">
        <v>1136</v>
      </c>
      <c r="E25" s="28" t="s">
        <v>577</v>
      </c>
      <c r="F25" s="87">
        <v>1076290</v>
      </c>
      <c r="G25" s="29">
        <v>5.12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44588</v>
      </c>
      <c r="B26" s="29">
        <v>524752</v>
      </c>
      <c r="C26" s="28" t="s">
        <v>1137</v>
      </c>
      <c r="D26" s="28" t="s">
        <v>1048</v>
      </c>
      <c r="E26" s="28" t="s">
        <v>576</v>
      </c>
      <c r="F26" s="87">
        <v>80000</v>
      </c>
      <c r="G26" s="29">
        <v>69.599999999999994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44588</v>
      </c>
      <c r="B27" s="29">
        <v>524752</v>
      </c>
      <c r="C27" s="28" t="s">
        <v>1137</v>
      </c>
      <c r="D27" s="28" t="s">
        <v>1048</v>
      </c>
      <c r="E27" s="28" t="s">
        <v>577</v>
      </c>
      <c r="F27" s="87">
        <v>9987</v>
      </c>
      <c r="G27" s="29">
        <v>69.599999999999994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44588</v>
      </c>
      <c r="B28" s="29">
        <v>538708</v>
      </c>
      <c r="C28" s="28" t="s">
        <v>1083</v>
      </c>
      <c r="D28" s="28" t="s">
        <v>1084</v>
      </c>
      <c r="E28" s="28" t="s">
        <v>576</v>
      </c>
      <c r="F28" s="87">
        <v>200910</v>
      </c>
      <c r="G28" s="29">
        <v>10.74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44588</v>
      </c>
      <c r="B29" s="29">
        <v>540936</v>
      </c>
      <c r="C29" s="28" t="s">
        <v>1138</v>
      </c>
      <c r="D29" s="28" t="s">
        <v>969</v>
      </c>
      <c r="E29" s="28" t="s">
        <v>576</v>
      </c>
      <c r="F29" s="87">
        <v>59329</v>
      </c>
      <c r="G29" s="29">
        <v>14.12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44588</v>
      </c>
      <c r="B30" s="29">
        <v>540936</v>
      </c>
      <c r="C30" s="28" t="s">
        <v>1138</v>
      </c>
      <c r="D30" s="28" t="s">
        <v>969</v>
      </c>
      <c r="E30" s="28" t="s">
        <v>577</v>
      </c>
      <c r="F30" s="87">
        <v>54996</v>
      </c>
      <c r="G30" s="29">
        <v>14.41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44588</v>
      </c>
      <c r="B31" s="29">
        <v>511441</v>
      </c>
      <c r="C31" s="28" t="s">
        <v>1085</v>
      </c>
      <c r="D31" s="28" t="s">
        <v>1139</v>
      </c>
      <c r="E31" s="28" t="s">
        <v>577</v>
      </c>
      <c r="F31" s="87">
        <v>16527</v>
      </c>
      <c r="G31" s="29">
        <v>27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44588</v>
      </c>
      <c r="B32" s="29">
        <v>511441</v>
      </c>
      <c r="C32" s="28" t="s">
        <v>1085</v>
      </c>
      <c r="D32" s="28" t="s">
        <v>1140</v>
      </c>
      <c r="E32" s="28" t="s">
        <v>576</v>
      </c>
      <c r="F32" s="87">
        <v>16527</v>
      </c>
      <c r="G32" s="29">
        <v>27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44588</v>
      </c>
      <c r="B33" s="29">
        <v>542332</v>
      </c>
      <c r="C33" s="28" t="s">
        <v>1141</v>
      </c>
      <c r="D33" s="28" t="s">
        <v>1142</v>
      </c>
      <c r="E33" s="28" t="s">
        <v>577</v>
      </c>
      <c r="F33" s="87">
        <v>69600</v>
      </c>
      <c r="G33" s="29">
        <v>4.21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44588</v>
      </c>
      <c r="B34" s="29">
        <v>542332</v>
      </c>
      <c r="C34" s="28" t="s">
        <v>1141</v>
      </c>
      <c r="D34" s="28" t="s">
        <v>1143</v>
      </c>
      <c r="E34" s="28" t="s">
        <v>576</v>
      </c>
      <c r="F34" s="87">
        <v>45000</v>
      </c>
      <c r="G34" s="29">
        <v>4.21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44588</v>
      </c>
      <c r="B35" s="29">
        <v>504731</v>
      </c>
      <c r="C35" s="28" t="s">
        <v>1144</v>
      </c>
      <c r="D35" s="28" t="s">
        <v>1145</v>
      </c>
      <c r="E35" s="28" t="s">
        <v>577</v>
      </c>
      <c r="F35" s="87">
        <v>11370</v>
      </c>
      <c r="G35" s="29">
        <v>27.35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44588</v>
      </c>
      <c r="B36" s="29">
        <v>540377</v>
      </c>
      <c r="C36" s="28" t="s">
        <v>987</v>
      </c>
      <c r="D36" s="28" t="s">
        <v>1146</v>
      </c>
      <c r="E36" s="28" t="s">
        <v>577</v>
      </c>
      <c r="F36" s="87">
        <v>18000</v>
      </c>
      <c r="G36" s="29">
        <v>44.2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44588</v>
      </c>
      <c r="B37" s="29">
        <v>540377</v>
      </c>
      <c r="C37" s="28" t="s">
        <v>987</v>
      </c>
      <c r="D37" s="28" t="s">
        <v>1147</v>
      </c>
      <c r="E37" s="28" t="s">
        <v>577</v>
      </c>
      <c r="F37" s="87">
        <v>30000</v>
      </c>
      <c r="G37" s="29">
        <v>44.2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44588</v>
      </c>
      <c r="B38" s="29">
        <v>540377</v>
      </c>
      <c r="C38" s="28" t="s">
        <v>987</v>
      </c>
      <c r="D38" s="28" t="s">
        <v>1148</v>
      </c>
      <c r="E38" s="28" t="s">
        <v>576</v>
      </c>
      <c r="F38" s="87">
        <v>36000</v>
      </c>
      <c r="G38" s="29">
        <v>44.2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44588</v>
      </c>
      <c r="B39" s="29">
        <v>540377</v>
      </c>
      <c r="C39" s="28" t="s">
        <v>987</v>
      </c>
      <c r="D39" s="28" t="s">
        <v>1149</v>
      </c>
      <c r="E39" s="28" t="s">
        <v>577</v>
      </c>
      <c r="F39" s="87">
        <v>18000</v>
      </c>
      <c r="G39" s="29">
        <v>44.2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44588</v>
      </c>
      <c r="B40" s="29">
        <v>540377</v>
      </c>
      <c r="C40" s="28" t="s">
        <v>987</v>
      </c>
      <c r="D40" s="28" t="s">
        <v>1150</v>
      </c>
      <c r="E40" s="28" t="s">
        <v>576</v>
      </c>
      <c r="F40" s="87">
        <v>24000</v>
      </c>
      <c r="G40" s="29">
        <v>44.2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44588</v>
      </c>
      <c r="B41" s="29">
        <v>532154</v>
      </c>
      <c r="C41" s="28" t="s">
        <v>1151</v>
      </c>
      <c r="D41" s="28" t="s">
        <v>928</v>
      </c>
      <c r="E41" s="28" t="s">
        <v>576</v>
      </c>
      <c r="F41" s="87">
        <v>5000000</v>
      </c>
      <c r="G41" s="29">
        <v>1.44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44588</v>
      </c>
      <c r="B42" s="29">
        <v>532154</v>
      </c>
      <c r="C42" s="28" t="s">
        <v>1151</v>
      </c>
      <c r="D42" s="28" t="s">
        <v>928</v>
      </c>
      <c r="E42" s="28" t="s">
        <v>577</v>
      </c>
      <c r="F42" s="87">
        <v>2000000</v>
      </c>
      <c r="G42" s="29">
        <v>1.44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44588</v>
      </c>
      <c r="B43" s="29">
        <v>539910</v>
      </c>
      <c r="C43" s="28" t="s">
        <v>1152</v>
      </c>
      <c r="D43" s="28" t="s">
        <v>1153</v>
      </c>
      <c r="E43" s="28" t="s">
        <v>577</v>
      </c>
      <c r="F43" s="87">
        <v>81225</v>
      </c>
      <c r="G43" s="29">
        <v>5.88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44588</v>
      </c>
      <c r="B44" s="29">
        <v>512600</v>
      </c>
      <c r="C44" s="28" t="s">
        <v>1086</v>
      </c>
      <c r="D44" s="28" t="s">
        <v>1154</v>
      </c>
      <c r="E44" s="28" t="s">
        <v>577</v>
      </c>
      <c r="F44" s="87">
        <v>31779</v>
      </c>
      <c r="G44" s="29">
        <v>8.4499999999999993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44588</v>
      </c>
      <c r="B45" s="29">
        <v>512600</v>
      </c>
      <c r="C45" s="28" t="s">
        <v>1086</v>
      </c>
      <c r="D45" s="28" t="s">
        <v>1155</v>
      </c>
      <c r="E45" s="28" t="s">
        <v>577</v>
      </c>
      <c r="F45" s="87">
        <v>32500</v>
      </c>
      <c r="G45" s="29">
        <v>8.4499999999999993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44588</v>
      </c>
      <c r="B46" s="29">
        <v>505523</v>
      </c>
      <c r="C46" s="28" t="s">
        <v>1087</v>
      </c>
      <c r="D46" s="28" t="s">
        <v>858</v>
      </c>
      <c r="E46" s="28" t="s">
        <v>577</v>
      </c>
      <c r="F46" s="87">
        <v>875453</v>
      </c>
      <c r="G46" s="29">
        <v>2.29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44588</v>
      </c>
      <c r="B47" s="29">
        <v>531648</v>
      </c>
      <c r="C47" s="28" t="s">
        <v>1156</v>
      </c>
      <c r="D47" s="28" t="s">
        <v>1157</v>
      </c>
      <c r="E47" s="28" t="s">
        <v>577</v>
      </c>
      <c r="F47" s="87">
        <v>141561</v>
      </c>
      <c r="G47" s="29">
        <v>3.44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44588</v>
      </c>
      <c r="B48" s="29">
        <v>541352</v>
      </c>
      <c r="C48" s="28" t="s">
        <v>1158</v>
      </c>
      <c r="D48" s="28" t="s">
        <v>1159</v>
      </c>
      <c r="E48" s="28" t="s">
        <v>577</v>
      </c>
      <c r="F48" s="87">
        <v>200000</v>
      </c>
      <c r="G48" s="29">
        <v>63.5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44588</v>
      </c>
      <c r="B49" s="29">
        <v>543207</v>
      </c>
      <c r="C49" s="28" t="s">
        <v>1160</v>
      </c>
      <c r="D49" s="28" t="s">
        <v>1161</v>
      </c>
      <c r="E49" s="28" t="s">
        <v>577</v>
      </c>
      <c r="F49" s="87">
        <v>99897</v>
      </c>
      <c r="G49" s="29">
        <v>13.67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44588</v>
      </c>
      <c r="B50" s="29">
        <v>540386</v>
      </c>
      <c r="C50" s="28" t="s">
        <v>1162</v>
      </c>
      <c r="D50" s="28" t="s">
        <v>1163</v>
      </c>
      <c r="E50" s="28" t="s">
        <v>577</v>
      </c>
      <c r="F50" s="87">
        <v>47285</v>
      </c>
      <c r="G50" s="29">
        <v>27.72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44588</v>
      </c>
      <c r="B51" s="29">
        <v>540386</v>
      </c>
      <c r="C51" s="28" t="s">
        <v>1162</v>
      </c>
      <c r="D51" s="28" t="s">
        <v>1095</v>
      </c>
      <c r="E51" s="28" t="s">
        <v>576</v>
      </c>
      <c r="F51" s="87">
        <v>56458</v>
      </c>
      <c r="G51" s="29">
        <v>27.78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44588</v>
      </c>
      <c r="B52" s="29">
        <v>540386</v>
      </c>
      <c r="C52" s="28" t="s">
        <v>1162</v>
      </c>
      <c r="D52" s="28" t="s">
        <v>1095</v>
      </c>
      <c r="E52" s="28" t="s">
        <v>577</v>
      </c>
      <c r="F52" s="87">
        <v>1204</v>
      </c>
      <c r="G52" s="29">
        <v>28.07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44588</v>
      </c>
      <c r="B53" s="29">
        <v>540198</v>
      </c>
      <c r="C53" s="28" t="s">
        <v>1164</v>
      </c>
      <c r="D53" s="28" t="s">
        <v>1165</v>
      </c>
      <c r="E53" s="28" t="s">
        <v>576</v>
      </c>
      <c r="F53" s="87">
        <v>31852</v>
      </c>
      <c r="G53" s="29">
        <v>49.43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44588</v>
      </c>
      <c r="B54" s="29">
        <v>540198</v>
      </c>
      <c r="C54" s="28" t="s">
        <v>1164</v>
      </c>
      <c r="D54" s="28" t="s">
        <v>1165</v>
      </c>
      <c r="E54" s="28" t="s">
        <v>577</v>
      </c>
      <c r="F54" s="87">
        <v>35000</v>
      </c>
      <c r="G54" s="29">
        <v>49.35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44588</v>
      </c>
      <c r="B55" s="29">
        <v>540198</v>
      </c>
      <c r="C55" s="28" t="s">
        <v>1164</v>
      </c>
      <c r="D55" s="28" t="s">
        <v>1166</v>
      </c>
      <c r="E55" s="28" t="s">
        <v>576</v>
      </c>
      <c r="F55" s="87">
        <v>35000</v>
      </c>
      <c r="G55" s="29">
        <v>49.35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44588</v>
      </c>
      <c r="B56" s="29">
        <v>540198</v>
      </c>
      <c r="C56" s="28" t="s">
        <v>1164</v>
      </c>
      <c r="D56" s="28" t="s">
        <v>1166</v>
      </c>
      <c r="E56" s="28" t="s">
        <v>577</v>
      </c>
      <c r="F56" s="87">
        <v>26108</v>
      </c>
      <c r="G56" s="29">
        <v>50.35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44588</v>
      </c>
      <c r="B57" s="29">
        <v>540727</v>
      </c>
      <c r="C57" s="28" t="s">
        <v>1027</v>
      </c>
      <c r="D57" s="28" t="s">
        <v>1088</v>
      </c>
      <c r="E57" s="28" t="s">
        <v>577</v>
      </c>
      <c r="F57" s="87">
        <v>90000</v>
      </c>
      <c r="G57" s="29">
        <v>76.150000000000006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44588</v>
      </c>
      <c r="B58" s="29">
        <v>540727</v>
      </c>
      <c r="C58" s="28" t="s">
        <v>1027</v>
      </c>
      <c r="D58" s="28" t="s">
        <v>1167</v>
      </c>
      <c r="E58" s="28" t="s">
        <v>576</v>
      </c>
      <c r="F58" s="87">
        <v>54500</v>
      </c>
      <c r="G58" s="29">
        <v>76.150000000000006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44588</v>
      </c>
      <c r="B59" s="29">
        <v>540727</v>
      </c>
      <c r="C59" s="28" t="s">
        <v>1027</v>
      </c>
      <c r="D59" s="28" t="s">
        <v>1167</v>
      </c>
      <c r="E59" s="28" t="s">
        <v>577</v>
      </c>
      <c r="F59" s="87">
        <v>37000</v>
      </c>
      <c r="G59" s="29">
        <v>75.2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44588</v>
      </c>
      <c r="B60" s="29">
        <v>540727</v>
      </c>
      <c r="C60" s="28" t="s">
        <v>1027</v>
      </c>
      <c r="D60" s="28" t="s">
        <v>1168</v>
      </c>
      <c r="E60" s="28" t="s">
        <v>576</v>
      </c>
      <c r="F60" s="87">
        <v>32282</v>
      </c>
      <c r="G60" s="29">
        <v>72.86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44588</v>
      </c>
      <c r="B61" s="29">
        <v>540727</v>
      </c>
      <c r="C61" s="28" t="s">
        <v>1027</v>
      </c>
      <c r="D61" s="28" t="s">
        <v>1168</v>
      </c>
      <c r="E61" s="28" t="s">
        <v>577</v>
      </c>
      <c r="F61" s="87">
        <v>62282</v>
      </c>
      <c r="G61" s="29">
        <v>76.14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44588</v>
      </c>
      <c r="B62" s="29">
        <v>540727</v>
      </c>
      <c r="C62" s="18" t="s">
        <v>1027</v>
      </c>
      <c r="D62" s="18" t="s">
        <v>1169</v>
      </c>
      <c r="E62" s="28" t="s">
        <v>576</v>
      </c>
      <c r="F62" s="87">
        <v>167432</v>
      </c>
      <c r="G62" s="29">
        <v>75.709999999999994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44588</v>
      </c>
      <c r="B63" s="29">
        <v>540727</v>
      </c>
      <c r="C63" s="28" t="s">
        <v>1027</v>
      </c>
      <c r="D63" s="28" t="s">
        <v>1169</v>
      </c>
      <c r="E63" s="28" t="s">
        <v>577</v>
      </c>
      <c r="F63" s="87">
        <v>167432</v>
      </c>
      <c r="G63" s="29">
        <v>76.150000000000006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44588</v>
      </c>
      <c r="B64" s="29">
        <v>531893</v>
      </c>
      <c r="C64" s="28" t="s">
        <v>1170</v>
      </c>
      <c r="D64" s="28" t="s">
        <v>1171</v>
      </c>
      <c r="E64" s="28" t="s">
        <v>576</v>
      </c>
      <c r="F64" s="87">
        <v>71000</v>
      </c>
      <c r="G64" s="29">
        <v>25.3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44588</v>
      </c>
      <c r="B65" s="29">
        <v>531893</v>
      </c>
      <c r="C65" s="28" t="s">
        <v>1170</v>
      </c>
      <c r="D65" s="28" t="s">
        <v>1081</v>
      </c>
      <c r="E65" s="28" t="s">
        <v>577</v>
      </c>
      <c r="F65" s="87">
        <v>75000</v>
      </c>
      <c r="G65" s="29">
        <v>25.3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44588</v>
      </c>
      <c r="B66" s="29">
        <v>538875</v>
      </c>
      <c r="C66" s="28" t="s">
        <v>1172</v>
      </c>
      <c r="D66" s="28" t="s">
        <v>1173</v>
      </c>
      <c r="E66" s="28" t="s">
        <v>576</v>
      </c>
      <c r="F66" s="87">
        <v>51996</v>
      </c>
      <c r="G66" s="29">
        <v>15.5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44588</v>
      </c>
      <c r="B67" s="29">
        <v>538875</v>
      </c>
      <c r="C67" s="28" t="s">
        <v>1172</v>
      </c>
      <c r="D67" s="28" t="s">
        <v>1174</v>
      </c>
      <c r="E67" s="28" t="s">
        <v>577</v>
      </c>
      <c r="F67" s="87">
        <v>100000</v>
      </c>
      <c r="G67" s="29">
        <v>15.5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44588</v>
      </c>
      <c r="B68" s="29">
        <v>538875</v>
      </c>
      <c r="C68" s="28" t="s">
        <v>1172</v>
      </c>
      <c r="D68" s="28" t="s">
        <v>1175</v>
      </c>
      <c r="E68" s="28" t="s">
        <v>577</v>
      </c>
      <c r="F68" s="87">
        <v>75000</v>
      </c>
      <c r="G68" s="29">
        <v>15.5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44588</v>
      </c>
      <c r="B69" s="29">
        <v>532217</v>
      </c>
      <c r="C69" s="28" t="s">
        <v>1176</v>
      </c>
      <c r="D69" s="28" t="s">
        <v>1177</v>
      </c>
      <c r="E69" s="28" t="s">
        <v>576</v>
      </c>
      <c r="F69" s="87">
        <v>75000</v>
      </c>
      <c r="G69" s="29">
        <v>20.3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44588</v>
      </c>
      <c r="B70" s="29">
        <v>532217</v>
      </c>
      <c r="C70" s="28" t="s">
        <v>1176</v>
      </c>
      <c r="D70" s="28" t="s">
        <v>1178</v>
      </c>
      <c r="E70" s="28" t="s">
        <v>577</v>
      </c>
      <c r="F70" s="87">
        <v>100000</v>
      </c>
      <c r="G70" s="29">
        <v>20.3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44588</v>
      </c>
      <c r="B71" s="29">
        <v>538496</v>
      </c>
      <c r="C71" s="28" t="s">
        <v>1089</v>
      </c>
      <c r="D71" s="28" t="s">
        <v>1179</v>
      </c>
      <c r="E71" s="28" t="s">
        <v>576</v>
      </c>
      <c r="F71" s="87">
        <v>111000</v>
      </c>
      <c r="G71" s="29">
        <v>20.32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44588</v>
      </c>
      <c r="B72" s="29">
        <v>538496</v>
      </c>
      <c r="C72" s="28" t="s">
        <v>1089</v>
      </c>
      <c r="D72" s="28" t="s">
        <v>1090</v>
      </c>
      <c r="E72" s="28" t="s">
        <v>577</v>
      </c>
      <c r="F72" s="87">
        <v>69000</v>
      </c>
      <c r="G72" s="29">
        <v>20.25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44588</v>
      </c>
      <c r="B73" s="29">
        <v>539428</v>
      </c>
      <c r="C73" s="28" t="s">
        <v>1091</v>
      </c>
      <c r="D73" s="28" t="s">
        <v>1092</v>
      </c>
      <c r="E73" s="28" t="s">
        <v>577</v>
      </c>
      <c r="F73" s="87">
        <v>67352</v>
      </c>
      <c r="G73" s="29">
        <v>134.15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44588</v>
      </c>
      <c r="B74" s="29">
        <v>539402</v>
      </c>
      <c r="C74" s="28" t="s">
        <v>1050</v>
      </c>
      <c r="D74" s="28" t="s">
        <v>1180</v>
      </c>
      <c r="E74" s="28" t="s">
        <v>577</v>
      </c>
      <c r="F74" s="87">
        <v>165000</v>
      </c>
      <c r="G74" s="29">
        <v>30.28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44588</v>
      </c>
      <c r="B75" s="29">
        <v>539402</v>
      </c>
      <c r="C75" s="28" t="s">
        <v>1050</v>
      </c>
      <c r="D75" s="28" t="s">
        <v>1181</v>
      </c>
      <c r="E75" s="28" t="s">
        <v>577</v>
      </c>
      <c r="F75" s="87">
        <v>282000</v>
      </c>
      <c r="G75" s="29">
        <v>30.36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44588</v>
      </c>
      <c r="B76" s="29">
        <v>539402</v>
      </c>
      <c r="C76" s="28" t="s">
        <v>1050</v>
      </c>
      <c r="D76" s="28" t="s">
        <v>1182</v>
      </c>
      <c r="E76" s="28" t="s">
        <v>576</v>
      </c>
      <c r="F76" s="87">
        <v>99500</v>
      </c>
      <c r="G76" s="29">
        <v>30.37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44588</v>
      </c>
      <c r="B77" s="29">
        <v>539402</v>
      </c>
      <c r="C77" s="28" t="s">
        <v>1050</v>
      </c>
      <c r="D77" s="28" t="s">
        <v>1183</v>
      </c>
      <c r="E77" s="28" t="s">
        <v>576</v>
      </c>
      <c r="F77" s="87">
        <v>99500</v>
      </c>
      <c r="G77" s="29">
        <v>30.25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44588</v>
      </c>
      <c r="B78" s="29">
        <v>539402</v>
      </c>
      <c r="C78" s="28" t="s">
        <v>1050</v>
      </c>
      <c r="D78" s="28" t="s">
        <v>1093</v>
      </c>
      <c r="E78" s="28" t="s">
        <v>576</v>
      </c>
      <c r="F78" s="87">
        <v>64500</v>
      </c>
      <c r="G78" s="29">
        <v>31.1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44588</v>
      </c>
      <c r="B79" s="29">
        <v>539402</v>
      </c>
      <c r="C79" s="28" t="s">
        <v>1050</v>
      </c>
      <c r="D79" s="28" t="s">
        <v>1184</v>
      </c>
      <c r="E79" s="28" t="s">
        <v>576</v>
      </c>
      <c r="F79" s="87">
        <v>79500</v>
      </c>
      <c r="G79" s="29">
        <v>30.74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44588</v>
      </c>
      <c r="B80" s="29">
        <v>539402</v>
      </c>
      <c r="C80" s="28" t="s">
        <v>1050</v>
      </c>
      <c r="D80" s="28" t="s">
        <v>1185</v>
      </c>
      <c r="E80" s="28" t="s">
        <v>576</v>
      </c>
      <c r="F80" s="87">
        <v>80217</v>
      </c>
      <c r="G80" s="29">
        <v>30.77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44588</v>
      </c>
      <c r="B81" s="29">
        <v>512175</v>
      </c>
      <c r="C81" s="28" t="s">
        <v>1094</v>
      </c>
      <c r="D81" s="28" t="s">
        <v>1098</v>
      </c>
      <c r="E81" s="28" t="s">
        <v>577</v>
      </c>
      <c r="F81" s="87">
        <v>386320</v>
      </c>
      <c r="G81" s="29">
        <v>12.66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44588</v>
      </c>
      <c r="B82" s="29">
        <v>538918</v>
      </c>
      <c r="C82" s="28" t="s">
        <v>1186</v>
      </c>
      <c r="D82" s="28" t="s">
        <v>1187</v>
      </c>
      <c r="E82" s="28" t="s">
        <v>577</v>
      </c>
      <c r="F82" s="87">
        <v>58352</v>
      </c>
      <c r="G82" s="29">
        <v>12.1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44588</v>
      </c>
      <c r="B83" s="29">
        <v>531025</v>
      </c>
      <c r="C83" s="28" t="s">
        <v>1188</v>
      </c>
      <c r="D83" s="28" t="s">
        <v>1189</v>
      </c>
      <c r="E83" s="28" t="s">
        <v>577</v>
      </c>
      <c r="F83" s="87">
        <v>605000</v>
      </c>
      <c r="G83" s="29">
        <v>6.64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44588</v>
      </c>
      <c r="B84" s="29" t="s">
        <v>1190</v>
      </c>
      <c r="C84" s="28" t="s">
        <v>1191</v>
      </c>
      <c r="D84" s="28" t="s">
        <v>1192</v>
      </c>
      <c r="E84" s="28" t="s">
        <v>576</v>
      </c>
      <c r="F84" s="87">
        <v>525000</v>
      </c>
      <c r="G84" s="29">
        <v>217.93</v>
      </c>
      <c r="H84" s="29" t="s">
        <v>931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44588</v>
      </c>
      <c r="B85" s="29" t="s">
        <v>1193</v>
      </c>
      <c r="C85" s="28" t="s">
        <v>1194</v>
      </c>
      <c r="D85" s="28" t="s">
        <v>1195</v>
      </c>
      <c r="E85" s="28" t="s">
        <v>576</v>
      </c>
      <c r="F85" s="87">
        <v>762500</v>
      </c>
      <c r="G85" s="29">
        <v>41.11</v>
      </c>
      <c r="H85" s="29" t="s">
        <v>931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44588</v>
      </c>
      <c r="B86" s="29" t="s">
        <v>1096</v>
      </c>
      <c r="C86" s="28" t="s">
        <v>1097</v>
      </c>
      <c r="D86" s="28" t="s">
        <v>928</v>
      </c>
      <c r="E86" s="28" t="s">
        <v>576</v>
      </c>
      <c r="F86" s="87">
        <v>24356</v>
      </c>
      <c r="G86" s="29">
        <v>276.62</v>
      </c>
      <c r="H86" s="29" t="s">
        <v>931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44588</v>
      </c>
      <c r="B87" s="29" t="s">
        <v>1196</v>
      </c>
      <c r="C87" s="28" t="s">
        <v>1197</v>
      </c>
      <c r="D87" s="28" t="s">
        <v>1198</v>
      </c>
      <c r="E87" s="28" t="s">
        <v>576</v>
      </c>
      <c r="F87" s="87">
        <v>98400</v>
      </c>
      <c r="G87" s="29">
        <v>126.84</v>
      </c>
      <c r="H87" s="29" t="s">
        <v>931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44588</v>
      </c>
      <c r="B88" s="29" t="s">
        <v>1196</v>
      </c>
      <c r="C88" s="28" t="s">
        <v>1197</v>
      </c>
      <c r="D88" s="28" t="s">
        <v>1199</v>
      </c>
      <c r="E88" s="28" t="s">
        <v>576</v>
      </c>
      <c r="F88" s="87">
        <v>150000</v>
      </c>
      <c r="G88" s="29">
        <v>126.9</v>
      </c>
      <c r="H88" s="29" t="s">
        <v>931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44588</v>
      </c>
      <c r="B89" s="29" t="s">
        <v>1196</v>
      </c>
      <c r="C89" s="28" t="s">
        <v>1197</v>
      </c>
      <c r="D89" s="28" t="s">
        <v>1200</v>
      </c>
      <c r="E89" s="28" t="s">
        <v>576</v>
      </c>
      <c r="F89" s="87">
        <v>54000</v>
      </c>
      <c r="G89" s="29">
        <v>126.8</v>
      </c>
      <c r="H89" s="29" t="s">
        <v>931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44588</v>
      </c>
      <c r="B90" s="29" t="s">
        <v>1201</v>
      </c>
      <c r="C90" s="28" t="s">
        <v>1202</v>
      </c>
      <c r="D90" s="28" t="s">
        <v>1203</v>
      </c>
      <c r="E90" s="28" t="s">
        <v>576</v>
      </c>
      <c r="F90" s="87">
        <v>5000000</v>
      </c>
      <c r="G90" s="29">
        <v>18.75</v>
      </c>
      <c r="H90" s="29" t="s">
        <v>931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44588</v>
      </c>
      <c r="B91" s="29" t="s">
        <v>1204</v>
      </c>
      <c r="C91" s="28" t="s">
        <v>1205</v>
      </c>
      <c r="D91" s="28" t="s">
        <v>1206</v>
      </c>
      <c r="E91" s="28" t="s">
        <v>576</v>
      </c>
      <c r="F91" s="87">
        <v>94871</v>
      </c>
      <c r="G91" s="29">
        <v>391.22</v>
      </c>
      <c r="H91" s="29" t="s">
        <v>931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44588</v>
      </c>
      <c r="B92" s="29" t="s">
        <v>1207</v>
      </c>
      <c r="C92" s="28" t="s">
        <v>1208</v>
      </c>
      <c r="D92" s="28" t="s">
        <v>1209</v>
      </c>
      <c r="E92" s="28" t="s">
        <v>576</v>
      </c>
      <c r="F92" s="87">
        <v>100000</v>
      </c>
      <c r="G92" s="29">
        <v>54.83</v>
      </c>
      <c r="H92" s="29" t="s">
        <v>931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44588</v>
      </c>
      <c r="B93" s="29" t="s">
        <v>1003</v>
      </c>
      <c r="C93" s="28" t="s">
        <v>1004</v>
      </c>
      <c r="D93" s="28" t="s">
        <v>1210</v>
      </c>
      <c r="E93" s="28" t="s">
        <v>576</v>
      </c>
      <c r="F93" s="87">
        <v>1500000</v>
      </c>
      <c r="G93" s="29">
        <v>29.42</v>
      </c>
      <c r="H93" s="29" t="s">
        <v>931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44588</v>
      </c>
      <c r="B94" s="29" t="s">
        <v>1003</v>
      </c>
      <c r="C94" s="28" t="s">
        <v>1004</v>
      </c>
      <c r="D94" s="28" t="s">
        <v>1211</v>
      </c>
      <c r="E94" s="28" t="s">
        <v>576</v>
      </c>
      <c r="F94" s="87">
        <v>400000</v>
      </c>
      <c r="G94" s="29">
        <v>33.32</v>
      </c>
      <c r="H94" s="29" t="s">
        <v>931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44588</v>
      </c>
      <c r="B95" s="29" t="s">
        <v>1003</v>
      </c>
      <c r="C95" s="28" t="s">
        <v>1004</v>
      </c>
      <c r="D95" s="28" t="s">
        <v>1211</v>
      </c>
      <c r="E95" s="28" t="s">
        <v>576</v>
      </c>
      <c r="F95" s="87">
        <v>300000</v>
      </c>
      <c r="G95" s="29">
        <v>31.84</v>
      </c>
      <c r="H95" s="29" t="s">
        <v>931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44588</v>
      </c>
      <c r="B96" s="29" t="s">
        <v>850</v>
      </c>
      <c r="C96" s="28" t="s">
        <v>1212</v>
      </c>
      <c r="D96" s="28" t="s">
        <v>1213</v>
      </c>
      <c r="E96" s="28" t="s">
        <v>576</v>
      </c>
      <c r="F96" s="87">
        <v>187601</v>
      </c>
      <c r="G96" s="29">
        <v>2153.85</v>
      </c>
      <c r="H96" s="29" t="s">
        <v>931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44588</v>
      </c>
      <c r="B97" s="29" t="s">
        <v>1214</v>
      </c>
      <c r="C97" s="28" t="s">
        <v>1215</v>
      </c>
      <c r="D97" s="28" t="s">
        <v>1216</v>
      </c>
      <c r="E97" s="28" t="s">
        <v>576</v>
      </c>
      <c r="F97" s="87">
        <v>1250001</v>
      </c>
      <c r="G97" s="29">
        <v>6.7</v>
      </c>
      <c r="H97" s="29" t="s">
        <v>931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44588</v>
      </c>
      <c r="B98" s="29" t="s">
        <v>1099</v>
      </c>
      <c r="C98" s="28" t="s">
        <v>1100</v>
      </c>
      <c r="D98" s="28" t="s">
        <v>1217</v>
      </c>
      <c r="E98" s="28" t="s">
        <v>576</v>
      </c>
      <c r="F98" s="87">
        <v>367564</v>
      </c>
      <c r="G98" s="29">
        <v>49.41</v>
      </c>
      <c r="H98" s="29" t="s">
        <v>931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44588</v>
      </c>
      <c r="B99" s="29" t="s">
        <v>1099</v>
      </c>
      <c r="C99" s="28" t="s">
        <v>1100</v>
      </c>
      <c r="D99" s="28" t="s">
        <v>930</v>
      </c>
      <c r="E99" s="28" t="s">
        <v>576</v>
      </c>
      <c r="F99" s="87">
        <v>268827</v>
      </c>
      <c r="G99" s="29">
        <v>49.91</v>
      </c>
      <c r="H99" s="29" t="s">
        <v>931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44588</v>
      </c>
      <c r="B100" s="29" t="s">
        <v>810</v>
      </c>
      <c r="C100" s="28" t="s">
        <v>1218</v>
      </c>
      <c r="D100" s="28" t="s">
        <v>974</v>
      </c>
      <c r="E100" s="28" t="s">
        <v>576</v>
      </c>
      <c r="F100" s="87">
        <v>185676</v>
      </c>
      <c r="G100" s="29">
        <v>556.76</v>
      </c>
      <c r="H100" s="29" t="s">
        <v>931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44588</v>
      </c>
      <c r="B101" s="29" t="s">
        <v>975</v>
      </c>
      <c r="C101" s="28" t="s">
        <v>976</v>
      </c>
      <c r="D101" s="28" t="s">
        <v>974</v>
      </c>
      <c r="E101" s="28" t="s">
        <v>576</v>
      </c>
      <c r="F101" s="87">
        <v>78730</v>
      </c>
      <c r="G101" s="29">
        <v>867.55</v>
      </c>
      <c r="H101" s="29" t="s">
        <v>931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44588</v>
      </c>
      <c r="B102" s="29" t="s">
        <v>1219</v>
      </c>
      <c r="C102" s="28" t="s">
        <v>1220</v>
      </c>
      <c r="D102" s="28" t="s">
        <v>858</v>
      </c>
      <c r="E102" s="28" t="s">
        <v>576</v>
      </c>
      <c r="F102" s="87">
        <v>299217</v>
      </c>
      <c r="G102" s="29">
        <v>11.79</v>
      </c>
      <c r="H102" s="29" t="s">
        <v>931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44588</v>
      </c>
      <c r="B103" s="29" t="s">
        <v>1221</v>
      </c>
      <c r="C103" s="28" t="s">
        <v>1222</v>
      </c>
      <c r="D103" s="28" t="s">
        <v>929</v>
      </c>
      <c r="E103" s="28" t="s">
        <v>576</v>
      </c>
      <c r="F103" s="87">
        <v>18000</v>
      </c>
      <c r="G103" s="29">
        <v>125.42</v>
      </c>
      <c r="H103" s="29" t="s">
        <v>931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44588</v>
      </c>
      <c r="B104" s="29" t="s">
        <v>1221</v>
      </c>
      <c r="C104" s="28" t="s">
        <v>1222</v>
      </c>
      <c r="D104" s="28" t="s">
        <v>1223</v>
      </c>
      <c r="E104" s="28" t="s">
        <v>576</v>
      </c>
      <c r="F104" s="87">
        <v>8000</v>
      </c>
      <c r="G104" s="29">
        <v>133.04</v>
      </c>
      <c r="H104" s="29" t="s">
        <v>931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44588</v>
      </c>
      <c r="B105" s="29" t="s">
        <v>1224</v>
      </c>
      <c r="C105" s="28" t="s">
        <v>1225</v>
      </c>
      <c r="D105" s="28" t="s">
        <v>929</v>
      </c>
      <c r="E105" s="28" t="s">
        <v>576</v>
      </c>
      <c r="F105" s="87">
        <v>4721271</v>
      </c>
      <c r="G105" s="29">
        <v>6.34</v>
      </c>
      <c r="H105" s="29" t="s">
        <v>931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44588</v>
      </c>
      <c r="B106" s="29" t="s">
        <v>1009</v>
      </c>
      <c r="C106" s="28" t="s">
        <v>1010</v>
      </c>
      <c r="D106" s="28" t="s">
        <v>1226</v>
      </c>
      <c r="E106" s="28" t="s">
        <v>576</v>
      </c>
      <c r="F106" s="87">
        <v>19153633</v>
      </c>
      <c r="G106" s="29">
        <v>1.6</v>
      </c>
      <c r="H106" s="29" t="s">
        <v>931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44588</v>
      </c>
      <c r="B107" s="29" t="s">
        <v>1227</v>
      </c>
      <c r="C107" s="28" t="s">
        <v>1228</v>
      </c>
      <c r="D107" s="28" t="s">
        <v>1229</v>
      </c>
      <c r="E107" s="28" t="s">
        <v>576</v>
      </c>
      <c r="F107" s="87">
        <v>1300000</v>
      </c>
      <c r="G107" s="29">
        <v>22.95</v>
      </c>
      <c r="H107" s="29" t="s">
        <v>931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44588</v>
      </c>
      <c r="B108" s="29" t="s">
        <v>1230</v>
      </c>
      <c r="C108" s="28" t="s">
        <v>1231</v>
      </c>
      <c r="D108" s="28" t="s">
        <v>1232</v>
      </c>
      <c r="E108" s="28" t="s">
        <v>576</v>
      </c>
      <c r="F108" s="87">
        <v>1265000</v>
      </c>
      <c r="G108" s="29">
        <v>77.2</v>
      </c>
      <c r="H108" s="29" t="s">
        <v>931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44588</v>
      </c>
      <c r="B109" s="29" t="s">
        <v>1233</v>
      </c>
      <c r="C109" s="28" t="s">
        <v>1234</v>
      </c>
      <c r="D109" s="28" t="s">
        <v>858</v>
      </c>
      <c r="E109" s="28" t="s">
        <v>577</v>
      </c>
      <c r="F109" s="87">
        <v>72000</v>
      </c>
      <c r="G109" s="29">
        <v>8.94</v>
      </c>
      <c r="H109" s="29" t="s">
        <v>931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44588</v>
      </c>
      <c r="B110" s="29" t="s">
        <v>1028</v>
      </c>
      <c r="C110" s="28" t="s">
        <v>1029</v>
      </c>
      <c r="D110" s="28" t="s">
        <v>1030</v>
      </c>
      <c r="E110" s="28" t="s">
        <v>577</v>
      </c>
      <c r="F110" s="87">
        <v>1100000</v>
      </c>
      <c r="G110" s="29">
        <v>2.95</v>
      </c>
      <c r="H110" s="29" t="s">
        <v>931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44588</v>
      </c>
      <c r="B111" s="29" t="s">
        <v>1096</v>
      </c>
      <c r="C111" s="28" t="s">
        <v>1097</v>
      </c>
      <c r="D111" s="28" t="s">
        <v>928</v>
      </c>
      <c r="E111" s="28" t="s">
        <v>577</v>
      </c>
      <c r="F111" s="87">
        <v>18966</v>
      </c>
      <c r="G111" s="29">
        <v>279.13</v>
      </c>
      <c r="H111" s="29" t="s">
        <v>931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44588</v>
      </c>
      <c r="B112" s="29" t="s">
        <v>1196</v>
      </c>
      <c r="C112" s="28" t="s">
        <v>1197</v>
      </c>
      <c r="D112" s="28" t="s">
        <v>1235</v>
      </c>
      <c r="E112" s="28" t="s">
        <v>577</v>
      </c>
      <c r="F112" s="87">
        <v>54000</v>
      </c>
      <c r="G112" s="29">
        <v>126.8</v>
      </c>
      <c r="H112" s="29" t="s">
        <v>931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44588</v>
      </c>
      <c r="B113" s="29" t="s">
        <v>1196</v>
      </c>
      <c r="C113" s="28" t="s">
        <v>1197</v>
      </c>
      <c r="D113" s="28" t="s">
        <v>1200</v>
      </c>
      <c r="E113" s="28" t="s">
        <v>577</v>
      </c>
      <c r="F113" s="87">
        <v>150000</v>
      </c>
      <c r="G113" s="29">
        <v>126.9</v>
      </c>
      <c r="H113" s="29" t="s">
        <v>931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44588</v>
      </c>
      <c r="B114" s="29" t="s">
        <v>1196</v>
      </c>
      <c r="C114" s="28" t="s">
        <v>1197</v>
      </c>
      <c r="D114" s="28" t="s">
        <v>1199</v>
      </c>
      <c r="E114" s="28" t="s">
        <v>577</v>
      </c>
      <c r="F114" s="87">
        <v>96000</v>
      </c>
      <c r="G114" s="29">
        <v>126.85</v>
      </c>
      <c r="H114" s="29" t="s">
        <v>931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44588</v>
      </c>
      <c r="B115" s="29" t="s">
        <v>1201</v>
      </c>
      <c r="C115" s="28" t="s">
        <v>1202</v>
      </c>
      <c r="D115" s="28" t="s">
        <v>1203</v>
      </c>
      <c r="E115" s="28" t="s">
        <v>577</v>
      </c>
      <c r="F115" s="87">
        <v>321296</v>
      </c>
      <c r="G115" s="29">
        <v>19.84</v>
      </c>
      <c r="H115" s="29" t="s">
        <v>931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44588</v>
      </c>
      <c r="B116" s="29" t="s">
        <v>1204</v>
      </c>
      <c r="C116" s="28" t="s">
        <v>1205</v>
      </c>
      <c r="D116" s="28" t="s">
        <v>1206</v>
      </c>
      <c r="E116" s="28" t="s">
        <v>577</v>
      </c>
      <c r="F116" s="87">
        <v>3071</v>
      </c>
      <c r="G116" s="29">
        <v>390.55</v>
      </c>
      <c r="H116" s="29" t="s">
        <v>931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44588</v>
      </c>
      <c r="B117" s="29" t="s">
        <v>1003</v>
      </c>
      <c r="C117" s="28" t="s">
        <v>1004</v>
      </c>
      <c r="D117" s="28" t="s">
        <v>1211</v>
      </c>
      <c r="E117" s="28" t="s">
        <v>577</v>
      </c>
      <c r="F117" s="87">
        <v>400000</v>
      </c>
      <c r="G117" s="29">
        <v>29.01</v>
      </c>
      <c r="H117" s="29" t="s">
        <v>931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44588</v>
      </c>
      <c r="B118" s="29" t="s">
        <v>1003</v>
      </c>
      <c r="C118" s="28" t="s">
        <v>1004</v>
      </c>
      <c r="D118" s="28" t="s">
        <v>1103</v>
      </c>
      <c r="E118" s="28" t="s">
        <v>577</v>
      </c>
      <c r="F118" s="87">
        <v>413855</v>
      </c>
      <c r="G118" s="29">
        <v>30.38</v>
      </c>
      <c r="H118" s="29" t="s">
        <v>931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44588</v>
      </c>
      <c r="B119" s="29" t="s">
        <v>1003</v>
      </c>
      <c r="C119" s="28" t="s">
        <v>1004</v>
      </c>
      <c r="D119" s="28" t="s">
        <v>1211</v>
      </c>
      <c r="E119" s="28" t="s">
        <v>577</v>
      </c>
      <c r="F119" s="87">
        <v>300000</v>
      </c>
      <c r="G119" s="29">
        <v>29.12</v>
      </c>
      <c r="H119" s="29" t="s">
        <v>931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44588</v>
      </c>
      <c r="B120" s="29" t="s">
        <v>1003</v>
      </c>
      <c r="C120" s="28" t="s">
        <v>1004</v>
      </c>
      <c r="D120" s="28" t="s">
        <v>1236</v>
      </c>
      <c r="E120" s="28" t="s">
        <v>577</v>
      </c>
      <c r="F120" s="87">
        <v>274000</v>
      </c>
      <c r="G120" s="29">
        <v>32.43</v>
      </c>
      <c r="H120" s="29" t="s">
        <v>931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44588</v>
      </c>
      <c r="B121" s="29" t="s">
        <v>1214</v>
      </c>
      <c r="C121" s="28" t="s">
        <v>1215</v>
      </c>
      <c r="D121" s="28" t="s">
        <v>1216</v>
      </c>
      <c r="E121" s="28" t="s">
        <v>577</v>
      </c>
      <c r="F121" s="87">
        <v>810799</v>
      </c>
      <c r="G121" s="29">
        <v>6.7</v>
      </c>
      <c r="H121" s="29" t="s">
        <v>931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44588</v>
      </c>
      <c r="B122" s="29" t="s">
        <v>1099</v>
      </c>
      <c r="C122" s="28" t="s">
        <v>1100</v>
      </c>
      <c r="D122" s="28" t="s">
        <v>930</v>
      </c>
      <c r="E122" s="28" t="s">
        <v>577</v>
      </c>
      <c r="F122" s="87">
        <v>268827</v>
      </c>
      <c r="G122" s="29">
        <v>49.86</v>
      </c>
      <c r="H122" s="29" t="s">
        <v>931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44588</v>
      </c>
      <c r="B123" s="29" t="s">
        <v>1099</v>
      </c>
      <c r="C123" s="28" t="s">
        <v>1100</v>
      </c>
      <c r="D123" s="28" t="s">
        <v>1217</v>
      </c>
      <c r="E123" s="28" t="s">
        <v>577</v>
      </c>
      <c r="F123" s="87">
        <v>367564</v>
      </c>
      <c r="G123" s="29">
        <v>51.55</v>
      </c>
      <c r="H123" s="29" t="s">
        <v>931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44588</v>
      </c>
      <c r="B124" s="29" t="s">
        <v>810</v>
      </c>
      <c r="C124" s="28" t="s">
        <v>1218</v>
      </c>
      <c r="D124" s="28" t="s">
        <v>974</v>
      </c>
      <c r="E124" s="28" t="s">
        <v>577</v>
      </c>
      <c r="F124" s="87">
        <v>181240</v>
      </c>
      <c r="G124" s="29">
        <v>556.67999999999995</v>
      </c>
      <c r="H124" s="29" t="s">
        <v>931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44588</v>
      </c>
      <c r="B125" s="29" t="s">
        <v>975</v>
      </c>
      <c r="C125" s="28" t="s">
        <v>976</v>
      </c>
      <c r="D125" s="28" t="s">
        <v>974</v>
      </c>
      <c r="E125" s="28" t="s">
        <v>577</v>
      </c>
      <c r="F125" s="87">
        <v>80862</v>
      </c>
      <c r="G125" s="29">
        <v>869.43</v>
      </c>
      <c r="H125" s="29" t="s">
        <v>931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44588</v>
      </c>
      <c r="B126" s="29" t="s">
        <v>1101</v>
      </c>
      <c r="C126" s="28" t="s">
        <v>1102</v>
      </c>
      <c r="D126" s="28" t="s">
        <v>1049</v>
      </c>
      <c r="E126" s="28" t="s">
        <v>577</v>
      </c>
      <c r="F126" s="87">
        <v>713221</v>
      </c>
      <c r="G126" s="29">
        <v>209.91</v>
      </c>
      <c r="H126" s="29" t="s">
        <v>931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44588</v>
      </c>
      <c r="B127" s="29" t="s">
        <v>1219</v>
      </c>
      <c r="C127" s="28" t="s">
        <v>1220</v>
      </c>
      <c r="D127" s="28" t="s">
        <v>858</v>
      </c>
      <c r="E127" s="28" t="s">
        <v>577</v>
      </c>
      <c r="F127" s="87">
        <v>650810</v>
      </c>
      <c r="G127" s="29">
        <v>12.02</v>
      </c>
      <c r="H127" s="29" t="s">
        <v>931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44588</v>
      </c>
      <c r="B128" s="29" t="s">
        <v>1221</v>
      </c>
      <c r="C128" s="28" t="s">
        <v>1222</v>
      </c>
      <c r="D128" s="28" t="s">
        <v>1223</v>
      </c>
      <c r="E128" s="28" t="s">
        <v>577</v>
      </c>
      <c r="F128" s="87">
        <v>26000</v>
      </c>
      <c r="G128" s="29">
        <v>128.13</v>
      </c>
      <c r="H128" s="29" t="s">
        <v>931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44588</v>
      </c>
      <c r="B129" s="29" t="s">
        <v>1221</v>
      </c>
      <c r="C129" s="28" t="s">
        <v>1222</v>
      </c>
      <c r="D129" s="28" t="s">
        <v>929</v>
      </c>
      <c r="E129" s="28" t="s">
        <v>577</v>
      </c>
      <c r="F129" s="87">
        <v>18000</v>
      </c>
      <c r="G129" s="29">
        <v>124</v>
      </c>
      <c r="H129" s="29" t="s">
        <v>931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44588</v>
      </c>
      <c r="B130" s="29" t="s">
        <v>1224</v>
      </c>
      <c r="C130" s="28" t="s">
        <v>1225</v>
      </c>
      <c r="D130" s="28" t="s">
        <v>929</v>
      </c>
      <c r="E130" s="28" t="s">
        <v>577</v>
      </c>
      <c r="F130" s="87">
        <v>4200538</v>
      </c>
      <c r="G130" s="29">
        <v>6.33</v>
      </c>
      <c r="H130" s="29" t="s">
        <v>931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44588</v>
      </c>
      <c r="B131" s="29" t="s">
        <v>1227</v>
      </c>
      <c r="C131" s="28" t="s">
        <v>1228</v>
      </c>
      <c r="D131" s="28" t="s">
        <v>1229</v>
      </c>
      <c r="E131" s="28" t="s">
        <v>577</v>
      </c>
      <c r="F131" s="87">
        <v>1089217</v>
      </c>
      <c r="G131" s="29">
        <v>23.01</v>
      </c>
      <c r="H131" s="29" t="s">
        <v>931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44588</v>
      </c>
      <c r="B132" s="29" t="s">
        <v>1230</v>
      </c>
      <c r="C132" s="28" t="s">
        <v>1231</v>
      </c>
      <c r="D132" s="28" t="s">
        <v>1237</v>
      </c>
      <c r="E132" s="28" t="s">
        <v>577</v>
      </c>
      <c r="F132" s="87">
        <v>1750000</v>
      </c>
      <c r="G132" s="29">
        <v>77.27</v>
      </c>
      <c r="H132" s="29" t="s">
        <v>931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3"/>
  <sheetViews>
    <sheetView zoomScale="85" zoomScaleNormal="85" workbookViewId="0">
      <selection activeCell="B29" sqref="B2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43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44589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826</v>
      </c>
      <c r="Q9" s="1"/>
      <c r="R9" s="6"/>
      <c r="S9" s="1"/>
      <c r="T9" s="1"/>
      <c r="U9" s="1"/>
      <c r="V9" s="1"/>
      <c r="W9" s="1"/>
      <c r="X9" s="1"/>
    </row>
    <row r="10" spans="1:38" s="258" customFormat="1" ht="12.75" customHeight="1">
      <c r="A10" s="437">
        <v>1</v>
      </c>
      <c r="B10" s="346">
        <v>44532</v>
      </c>
      <c r="C10" s="439"/>
      <c r="D10" s="440" t="s">
        <v>251</v>
      </c>
      <c r="E10" s="441" t="s">
        <v>593</v>
      </c>
      <c r="F10" s="442">
        <v>437.5</v>
      </c>
      <c r="G10" s="442">
        <v>414</v>
      </c>
      <c r="H10" s="441">
        <v>414</v>
      </c>
      <c r="I10" s="443" t="s">
        <v>862</v>
      </c>
      <c r="J10" s="427" t="s">
        <v>1035</v>
      </c>
      <c r="K10" s="427">
        <f t="shared" ref="K10" si="0">H10-F10</f>
        <v>-23.5</v>
      </c>
      <c r="L10" s="428">
        <f t="shared" ref="L10" si="1">(F10*-0.7)/100</f>
        <v>-3.0625</v>
      </c>
      <c r="M10" s="429">
        <f t="shared" ref="M10" si="2">(K10+L10)/F10</f>
        <v>-6.0714285714285714E-2</v>
      </c>
      <c r="N10" s="427" t="s">
        <v>604</v>
      </c>
      <c r="O10" s="430">
        <v>44585</v>
      </c>
      <c r="P10" s="444"/>
      <c r="Q10" s="257"/>
      <c r="R10" s="257" t="s">
        <v>592</v>
      </c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</row>
    <row r="11" spans="1:38" s="258" customFormat="1" ht="12.75" customHeight="1">
      <c r="A11" s="375">
        <v>2</v>
      </c>
      <c r="B11" s="376">
        <v>44532</v>
      </c>
      <c r="C11" s="377"/>
      <c r="D11" s="378" t="s">
        <v>136</v>
      </c>
      <c r="E11" s="379" t="s">
        <v>593</v>
      </c>
      <c r="F11" s="380">
        <v>119</v>
      </c>
      <c r="G11" s="380">
        <v>109</v>
      </c>
      <c r="H11" s="379">
        <v>125.5</v>
      </c>
      <c r="I11" s="381" t="s">
        <v>863</v>
      </c>
      <c r="J11" s="99" t="s">
        <v>1005</v>
      </c>
      <c r="K11" s="99">
        <f t="shared" ref="K11:K12" si="3">H11-F11</f>
        <v>6.5</v>
      </c>
      <c r="L11" s="100">
        <f t="shared" ref="L11:L12" si="4">(F11*-0.7)/100</f>
        <v>-0.83299999999999996</v>
      </c>
      <c r="M11" s="101">
        <f t="shared" ref="M11:M12" si="5">(K11+L11)/F11</f>
        <v>4.7621848739495799E-2</v>
      </c>
      <c r="N11" s="99" t="s">
        <v>591</v>
      </c>
      <c r="O11" s="102">
        <v>44580</v>
      </c>
      <c r="P11" s="382"/>
      <c r="Q11" s="257"/>
      <c r="R11" s="257" t="s">
        <v>592</v>
      </c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</row>
    <row r="12" spans="1:38" s="258" customFormat="1" ht="12.75" customHeight="1">
      <c r="A12" s="437">
        <v>3</v>
      </c>
      <c r="B12" s="438">
        <v>44544</v>
      </c>
      <c r="C12" s="439"/>
      <c r="D12" s="440" t="s">
        <v>118</v>
      </c>
      <c r="E12" s="441" t="s">
        <v>593</v>
      </c>
      <c r="F12" s="442">
        <v>665.5</v>
      </c>
      <c r="G12" s="442">
        <v>635</v>
      </c>
      <c r="H12" s="441">
        <v>635</v>
      </c>
      <c r="I12" s="443" t="s">
        <v>864</v>
      </c>
      <c r="J12" s="427" t="s">
        <v>984</v>
      </c>
      <c r="K12" s="427">
        <f t="shared" si="3"/>
        <v>-30.5</v>
      </c>
      <c r="L12" s="428">
        <f t="shared" si="4"/>
        <v>-4.6585000000000001</v>
      </c>
      <c r="M12" s="429">
        <f t="shared" si="5"/>
        <v>-5.2830202854996247E-2</v>
      </c>
      <c r="N12" s="427" t="s">
        <v>604</v>
      </c>
      <c r="O12" s="430">
        <v>44585</v>
      </c>
      <c r="P12" s="444"/>
      <c r="Q12" s="257"/>
      <c r="R12" s="257" t="s">
        <v>592</v>
      </c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</row>
    <row r="13" spans="1:38" s="258" customFormat="1" ht="12.75" customHeight="1">
      <c r="A13" s="375">
        <v>4</v>
      </c>
      <c r="B13" s="376">
        <v>44547</v>
      </c>
      <c r="C13" s="377"/>
      <c r="D13" s="378" t="s">
        <v>71</v>
      </c>
      <c r="E13" s="379" t="s">
        <v>593</v>
      </c>
      <c r="F13" s="380">
        <v>201.5</v>
      </c>
      <c r="G13" s="380">
        <v>188</v>
      </c>
      <c r="H13" s="379">
        <v>214.5</v>
      </c>
      <c r="I13" s="381" t="s">
        <v>865</v>
      </c>
      <c r="J13" s="99" t="s">
        <v>883</v>
      </c>
      <c r="K13" s="99">
        <f t="shared" ref="K13:K14" si="6">H13-F13</f>
        <v>13</v>
      </c>
      <c r="L13" s="100">
        <f t="shared" ref="L13:L14" si="7">(F13*-0.7)/100</f>
        <v>-1.4104999999999999</v>
      </c>
      <c r="M13" s="101">
        <f t="shared" ref="M13:M14" si="8">(K13+L13)/F13</f>
        <v>5.751612903225807E-2</v>
      </c>
      <c r="N13" s="99" t="s">
        <v>591</v>
      </c>
      <c r="O13" s="102">
        <v>44200</v>
      </c>
      <c r="P13" s="382"/>
      <c r="Q13" s="257"/>
      <c r="R13" s="257" t="s">
        <v>592</v>
      </c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</row>
    <row r="14" spans="1:38" s="258" customFormat="1" ht="12.75" customHeight="1">
      <c r="A14" s="375">
        <v>5</v>
      </c>
      <c r="B14" s="376">
        <v>44547</v>
      </c>
      <c r="C14" s="377"/>
      <c r="D14" s="378" t="s">
        <v>125</v>
      </c>
      <c r="E14" s="379" t="s">
        <v>593</v>
      </c>
      <c r="F14" s="380">
        <v>730</v>
      </c>
      <c r="G14" s="380">
        <v>687</v>
      </c>
      <c r="H14" s="379">
        <v>774</v>
      </c>
      <c r="I14" s="381" t="s">
        <v>866</v>
      </c>
      <c r="J14" s="99" t="s">
        <v>886</v>
      </c>
      <c r="K14" s="99">
        <f t="shared" si="6"/>
        <v>44</v>
      </c>
      <c r="L14" s="100">
        <f t="shared" si="7"/>
        <v>-5.1099999999999994</v>
      </c>
      <c r="M14" s="101">
        <f t="shared" si="8"/>
        <v>5.3273972602739729E-2</v>
      </c>
      <c r="N14" s="99" t="s">
        <v>591</v>
      </c>
      <c r="O14" s="102">
        <v>44200</v>
      </c>
      <c r="P14" s="382"/>
      <c r="Q14" s="257"/>
      <c r="R14" s="257" t="s">
        <v>592</v>
      </c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</row>
    <row r="15" spans="1:38" s="258" customFormat="1" ht="12.75" customHeight="1">
      <c r="A15" s="375">
        <v>6</v>
      </c>
      <c r="B15" s="376">
        <v>44552</v>
      </c>
      <c r="C15" s="377"/>
      <c r="D15" s="378" t="s">
        <v>43</v>
      </c>
      <c r="E15" s="379" t="s">
        <v>593</v>
      </c>
      <c r="F15" s="380">
        <v>2140</v>
      </c>
      <c r="G15" s="380">
        <v>1995</v>
      </c>
      <c r="H15" s="379">
        <v>2280</v>
      </c>
      <c r="I15" s="381" t="s">
        <v>869</v>
      </c>
      <c r="J15" s="99" t="s">
        <v>743</v>
      </c>
      <c r="K15" s="99">
        <f t="shared" ref="K15:K16" si="9">H15-F15</f>
        <v>140</v>
      </c>
      <c r="L15" s="100">
        <f t="shared" ref="L15:L16" si="10">(F15*-0.7)/100</f>
        <v>-14.98</v>
      </c>
      <c r="M15" s="101">
        <f t="shared" ref="M15:M16" si="11">(K15+L15)/F15</f>
        <v>5.8420560747663552E-2</v>
      </c>
      <c r="N15" s="99" t="s">
        <v>591</v>
      </c>
      <c r="O15" s="102">
        <v>44203</v>
      </c>
      <c r="P15" s="382"/>
      <c r="Q15" s="257"/>
      <c r="R15" s="257" t="s">
        <v>592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</row>
    <row r="16" spans="1:38" s="258" customFormat="1" ht="12.75" customHeight="1">
      <c r="A16" s="437">
        <v>7</v>
      </c>
      <c r="B16" s="438">
        <v>44557</v>
      </c>
      <c r="C16" s="439"/>
      <c r="D16" s="440" t="s">
        <v>522</v>
      </c>
      <c r="E16" s="441" t="s">
        <v>593</v>
      </c>
      <c r="F16" s="442">
        <v>2215</v>
      </c>
      <c r="G16" s="442">
        <v>2035</v>
      </c>
      <c r="H16" s="441">
        <f>(2310+2035)/2</f>
        <v>2172.5</v>
      </c>
      <c r="I16" s="443" t="s">
        <v>824</v>
      </c>
      <c r="J16" s="427" t="s">
        <v>1122</v>
      </c>
      <c r="K16" s="427">
        <f t="shared" si="9"/>
        <v>-42.5</v>
      </c>
      <c r="L16" s="428">
        <f t="shared" si="10"/>
        <v>-15.505000000000001</v>
      </c>
      <c r="M16" s="429">
        <f t="shared" si="11"/>
        <v>-2.6187358916478557E-2</v>
      </c>
      <c r="N16" s="427" t="s">
        <v>604</v>
      </c>
      <c r="O16" s="430">
        <v>44578</v>
      </c>
      <c r="P16" s="444"/>
      <c r="Q16" s="257"/>
      <c r="R16" s="257" t="s">
        <v>592</v>
      </c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</row>
    <row r="17" spans="1:38" s="258" customFormat="1" ht="12.75" customHeight="1">
      <c r="A17" s="375">
        <v>8</v>
      </c>
      <c r="B17" s="376">
        <v>44559</v>
      </c>
      <c r="C17" s="377"/>
      <c r="D17" s="378" t="s">
        <v>493</v>
      </c>
      <c r="E17" s="379" t="s">
        <v>593</v>
      </c>
      <c r="F17" s="380">
        <v>1730</v>
      </c>
      <c r="G17" s="380">
        <v>1640</v>
      </c>
      <c r="H17" s="379">
        <v>1870</v>
      </c>
      <c r="I17" s="381" t="s">
        <v>872</v>
      </c>
      <c r="J17" s="99" t="s">
        <v>743</v>
      </c>
      <c r="K17" s="99">
        <f t="shared" ref="K17" si="12">H17-F17</f>
        <v>140</v>
      </c>
      <c r="L17" s="100">
        <f t="shared" ref="L17" si="13">(F17*-0.7)/100</f>
        <v>-12.11</v>
      </c>
      <c r="M17" s="101">
        <f t="shared" ref="M17" si="14">(K17+L17)/F17</f>
        <v>7.3924855491329475E-2</v>
      </c>
      <c r="N17" s="99" t="s">
        <v>591</v>
      </c>
      <c r="O17" s="102">
        <v>44572</v>
      </c>
      <c r="P17" s="382"/>
      <c r="Q17" s="257"/>
      <c r="R17" s="257" t="s">
        <v>592</v>
      </c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</row>
    <row r="18" spans="1:38" s="258" customFormat="1" ht="12.75" customHeight="1">
      <c r="A18" s="437">
        <v>9</v>
      </c>
      <c r="B18" s="438">
        <v>44561</v>
      </c>
      <c r="C18" s="439"/>
      <c r="D18" s="440" t="s">
        <v>179</v>
      </c>
      <c r="E18" s="441" t="s">
        <v>593</v>
      </c>
      <c r="F18" s="442">
        <v>2980</v>
      </c>
      <c r="G18" s="442">
        <v>2790</v>
      </c>
      <c r="H18" s="441">
        <v>2947.5</v>
      </c>
      <c r="I18" s="443" t="s">
        <v>873</v>
      </c>
      <c r="J18" s="427" t="s">
        <v>1031</v>
      </c>
      <c r="K18" s="427">
        <f t="shared" ref="K18" si="15">H18-F18</f>
        <v>-32.5</v>
      </c>
      <c r="L18" s="428">
        <f t="shared" ref="L18" si="16">(F18*-0.7)/100</f>
        <v>-20.86</v>
      </c>
      <c r="M18" s="429">
        <f t="shared" ref="M18" si="17">(K18+L18)/F18</f>
        <v>-1.7906040268456377E-2</v>
      </c>
      <c r="N18" s="427" t="s">
        <v>604</v>
      </c>
      <c r="O18" s="430">
        <v>44579</v>
      </c>
      <c r="P18" s="444"/>
      <c r="Q18" s="257"/>
      <c r="R18" s="257" t="s">
        <v>592</v>
      </c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</row>
    <row r="19" spans="1:38" s="258" customFormat="1" ht="12.75" customHeight="1">
      <c r="A19" s="437">
        <v>10</v>
      </c>
      <c r="B19" s="438">
        <v>44571</v>
      </c>
      <c r="C19" s="439"/>
      <c r="D19" s="440" t="s">
        <v>405</v>
      </c>
      <c r="E19" s="441" t="s">
        <v>593</v>
      </c>
      <c r="F19" s="442">
        <v>170</v>
      </c>
      <c r="G19" s="442">
        <v>160</v>
      </c>
      <c r="H19" s="441">
        <v>168.75</v>
      </c>
      <c r="I19" s="443" t="s">
        <v>922</v>
      </c>
      <c r="J19" s="427" t="s">
        <v>1032</v>
      </c>
      <c r="K19" s="427">
        <f t="shared" ref="K19:K20" si="18">H19-F19</f>
        <v>-1.25</v>
      </c>
      <c r="L19" s="428">
        <f t="shared" ref="L19:L20" si="19">(F19*-0.7)/100</f>
        <v>-1.19</v>
      </c>
      <c r="M19" s="429">
        <f t="shared" ref="M19:M20" si="20">(K19+L19)/F19</f>
        <v>-1.4352941176470587E-2</v>
      </c>
      <c r="N19" s="427" t="s">
        <v>604</v>
      </c>
      <c r="O19" s="430">
        <v>44582</v>
      </c>
      <c r="P19" s="444"/>
      <c r="Q19" s="257"/>
      <c r="R19" s="257" t="s">
        <v>595</v>
      </c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</row>
    <row r="20" spans="1:38" s="258" customFormat="1" ht="12.75" customHeight="1">
      <c r="A20" s="437">
        <v>11</v>
      </c>
      <c r="B20" s="438">
        <v>44572</v>
      </c>
      <c r="C20" s="439"/>
      <c r="D20" s="440" t="s">
        <v>363</v>
      </c>
      <c r="E20" s="441" t="s">
        <v>593</v>
      </c>
      <c r="F20" s="442">
        <v>199</v>
      </c>
      <c r="G20" s="442">
        <v>187</v>
      </c>
      <c r="H20" s="441">
        <v>187</v>
      </c>
      <c r="I20" s="443" t="s">
        <v>926</v>
      </c>
      <c r="J20" s="427" t="s">
        <v>988</v>
      </c>
      <c r="K20" s="427">
        <f t="shared" si="18"/>
        <v>-12</v>
      </c>
      <c r="L20" s="428">
        <f t="shared" si="19"/>
        <v>-1.3929999999999998</v>
      </c>
      <c r="M20" s="429">
        <f t="shared" si="20"/>
        <v>-6.7301507537688446E-2</v>
      </c>
      <c r="N20" s="427" t="s">
        <v>604</v>
      </c>
      <c r="O20" s="430">
        <v>44588</v>
      </c>
      <c r="P20" s="444"/>
      <c r="Q20" s="257"/>
      <c r="R20" s="257" t="s">
        <v>592</v>
      </c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</row>
    <row r="21" spans="1:38" s="258" customFormat="1" ht="12.75" customHeight="1">
      <c r="A21" s="437">
        <v>12</v>
      </c>
      <c r="B21" s="438">
        <v>44578</v>
      </c>
      <c r="C21" s="439"/>
      <c r="D21" s="440" t="s">
        <v>110</v>
      </c>
      <c r="E21" s="441" t="s">
        <v>593</v>
      </c>
      <c r="F21" s="442">
        <v>345</v>
      </c>
      <c r="G21" s="442">
        <v>320</v>
      </c>
      <c r="H21" s="441">
        <v>320</v>
      </c>
      <c r="I21" s="443" t="s">
        <v>970</v>
      </c>
      <c r="J21" s="427" t="s">
        <v>1033</v>
      </c>
      <c r="K21" s="427">
        <f t="shared" ref="K21:K22" si="21">H21-F21</f>
        <v>-25</v>
      </c>
      <c r="L21" s="428">
        <f t="shared" ref="L21" si="22">(F21*-0.7)/100</f>
        <v>-2.4149999999999996</v>
      </c>
      <c r="M21" s="429">
        <f t="shared" ref="M21" si="23">(K21+L21)/F21</f>
        <v>-7.9463768115942024E-2</v>
      </c>
      <c r="N21" s="427" t="s">
        <v>604</v>
      </c>
      <c r="O21" s="430">
        <v>44580</v>
      </c>
      <c r="P21" s="444"/>
      <c r="Q21" s="257"/>
      <c r="R21" s="257" t="s">
        <v>592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</row>
    <row r="22" spans="1:38" s="258" customFormat="1" ht="12.75" customHeight="1">
      <c r="A22" s="312">
        <v>13</v>
      </c>
      <c r="B22" s="313">
        <v>44582</v>
      </c>
      <c r="C22" s="314"/>
      <c r="D22" s="315" t="s">
        <v>114</v>
      </c>
      <c r="E22" s="316" t="s">
        <v>593</v>
      </c>
      <c r="F22" s="317" t="s">
        <v>1011</v>
      </c>
      <c r="G22" s="317">
        <v>1090</v>
      </c>
      <c r="H22" s="316"/>
      <c r="I22" s="318" t="s">
        <v>1012</v>
      </c>
      <c r="J22" s="290" t="s">
        <v>594</v>
      </c>
      <c r="K22" s="290"/>
      <c r="L22" s="291"/>
      <c r="M22" s="292"/>
      <c r="N22" s="290"/>
      <c r="O22" s="293"/>
      <c r="P22" s="288">
        <f>VLOOKUP(D22,'MidCap Intra'!B55:C548,2,0)</f>
        <v>1077.75</v>
      </c>
      <c r="Q22" s="257"/>
      <c r="R22" s="257" t="s">
        <v>592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</row>
    <row r="23" spans="1:38" s="258" customFormat="1" ht="12.75" customHeight="1">
      <c r="A23" s="312">
        <v>14</v>
      </c>
      <c r="B23" s="313">
        <v>44582</v>
      </c>
      <c r="C23" s="314"/>
      <c r="D23" s="315" t="s">
        <v>202</v>
      </c>
      <c r="E23" s="316" t="s">
        <v>593</v>
      </c>
      <c r="F23" s="317" t="s">
        <v>1013</v>
      </c>
      <c r="G23" s="317">
        <v>3590</v>
      </c>
      <c r="H23" s="316"/>
      <c r="I23" s="318" t="s">
        <v>1014</v>
      </c>
      <c r="J23" s="290" t="s">
        <v>594</v>
      </c>
      <c r="K23" s="290"/>
      <c r="L23" s="291"/>
      <c r="M23" s="292"/>
      <c r="N23" s="290"/>
      <c r="O23" s="293"/>
      <c r="P23" s="288">
        <f>VLOOKUP(D23,'MidCap Intra'!B56:C549,2,0)</f>
        <v>3649.25</v>
      </c>
      <c r="Q23" s="257"/>
      <c r="R23" s="257" t="s">
        <v>592</v>
      </c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</row>
    <row r="24" spans="1:38" s="258" customFormat="1" ht="12.75" customHeight="1">
      <c r="A24" s="312">
        <v>15</v>
      </c>
      <c r="B24" s="313">
        <v>44585</v>
      </c>
      <c r="C24" s="314"/>
      <c r="D24" s="315" t="s">
        <v>71</v>
      </c>
      <c r="E24" s="316" t="s">
        <v>593</v>
      </c>
      <c r="F24" s="317" t="s">
        <v>1036</v>
      </c>
      <c r="G24" s="317">
        <v>189</v>
      </c>
      <c r="H24" s="316"/>
      <c r="I24" s="318" t="s">
        <v>865</v>
      </c>
      <c r="J24" s="290" t="s">
        <v>594</v>
      </c>
      <c r="K24" s="290"/>
      <c r="L24" s="291"/>
      <c r="M24" s="292"/>
      <c r="N24" s="290"/>
      <c r="O24" s="293"/>
      <c r="P24" s="288">
        <f>VLOOKUP(D24,'MidCap Intra'!B57:C550,2,0)</f>
        <v>204.9</v>
      </c>
      <c r="Q24" s="257"/>
      <c r="R24" s="257" t="s">
        <v>592</v>
      </c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</row>
    <row r="25" spans="1:38" s="258" customFormat="1" ht="12.75" customHeight="1">
      <c r="A25" s="312">
        <v>16</v>
      </c>
      <c r="B25" s="259">
        <v>44586</v>
      </c>
      <c r="C25" s="314"/>
      <c r="D25" s="315" t="s">
        <v>534</v>
      </c>
      <c r="E25" s="316" t="s">
        <v>593</v>
      </c>
      <c r="F25" s="317" t="s">
        <v>1054</v>
      </c>
      <c r="G25" s="317">
        <v>1190</v>
      </c>
      <c r="H25" s="316"/>
      <c r="I25" s="318" t="s">
        <v>1055</v>
      </c>
      <c r="J25" s="290" t="s">
        <v>594</v>
      </c>
      <c r="K25" s="290"/>
      <c r="L25" s="291"/>
      <c r="M25" s="292"/>
      <c r="N25" s="290"/>
      <c r="O25" s="293"/>
      <c r="P25" s="288">
        <f>VLOOKUP(D25,'MidCap Intra'!B58:C552,2,0)</f>
        <v>1278.0999999999999</v>
      </c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</row>
    <row r="26" spans="1:38" s="258" customFormat="1" ht="12.75" customHeight="1">
      <c r="A26" s="312">
        <v>17</v>
      </c>
      <c r="B26" s="259">
        <v>44586</v>
      </c>
      <c r="C26" s="314"/>
      <c r="D26" s="315" t="s">
        <v>43</v>
      </c>
      <c r="E26" s="316" t="s">
        <v>593</v>
      </c>
      <c r="F26" s="317" t="s">
        <v>1056</v>
      </c>
      <c r="G26" s="317">
        <v>1995</v>
      </c>
      <c r="H26" s="316"/>
      <c r="I26" s="318" t="s">
        <v>1057</v>
      </c>
      <c r="J26" s="290" t="s">
        <v>594</v>
      </c>
      <c r="K26" s="290"/>
      <c r="L26" s="291"/>
      <c r="M26" s="292"/>
      <c r="N26" s="290"/>
      <c r="O26" s="293"/>
      <c r="P26" s="288">
        <f>VLOOKUP(D26,'MidCap Intra'!B1:C553,2,0)</f>
        <v>2167.6999999999998</v>
      </c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</row>
    <row r="27" spans="1:38" s="258" customFormat="1" ht="12.75" customHeight="1">
      <c r="A27" s="312">
        <v>18</v>
      </c>
      <c r="B27" s="259">
        <v>44586</v>
      </c>
      <c r="C27" s="314"/>
      <c r="D27" s="315" t="s">
        <v>115</v>
      </c>
      <c r="E27" s="316" t="s">
        <v>593</v>
      </c>
      <c r="F27" s="317" t="s">
        <v>1060</v>
      </c>
      <c r="G27" s="317">
        <v>2340</v>
      </c>
      <c r="H27" s="316"/>
      <c r="I27" s="318" t="s">
        <v>1061</v>
      </c>
      <c r="J27" s="290" t="s">
        <v>594</v>
      </c>
      <c r="K27" s="290"/>
      <c r="L27" s="291"/>
      <c r="M27" s="292"/>
      <c r="N27" s="290"/>
      <c r="O27" s="293"/>
      <c r="P27" s="288">
        <f>VLOOKUP(D27,'MidCap Intra'!B60:C553,2,0)</f>
        <v>2503.35</v>
      </c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</row>
    <row r="28" spans="1:38" s="258" customFormat="1" ht="12.75" customHeight="1">
      <c r="A28" s="312">
        <v>19</v>
      </c>
      <c r="B28" s="259">
        <v>44586</v>
      </c>
      <c r="C28" s="314"/>
      <c r="D28" s="315" t="s">
        <v>333</v>
      </c>
      <c r="E28" s="316" t="s">
        <v>593</v>
      </c>
      <c r="F28" s="317" t="s">
        <v>1062</v>
      </c>
      <c r="G28" s="317">
        <v>815</v>
      </c>
      <c r="H28" s="316"/>
      <c r="I28" s="318" t="s">
        <v>1063</v>
      </c>
      <c r="J28" s="290" t="s">
        <v>594</v>
      </c>
      <c r="K28" s="290"/>
      <c r="L28" s="291"/>
      <c r="M28" s="292"/>
      <c r="N28" s="290"/>
      <c r="O28" s="293"/>
      <c r="P28" s="288">
        <f>VLOOKUP(D28,'MidCap Intra'!B61:C554,2,0)</f>
        <v>828.95</v>
      </c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</row>
    <row r="29" spans="1:38" s="258" customFormat="1" ht="12.75" customHeight="1">
      <c r="A29" s="312">
        <v>20</v>
      </c>
      <c r="B29" s="259">
        <v>44586</v>
      </c>
      <c r="C29" s="314"/>
      <c r="D29" s="315" t="s">
        <v>207</v>
      </c>
      <c r="E29" s="316" t="s">
        <v>593</v>
      </c>
      <c r="F29" s="317" t="s">
        <v>1069</v>
      </c>
      <c r="G29" s="317">
        <v>995</v>
      </c>
      <c r="H29" s="316"/>
      <c r="I29" s="318" t="s">
        <v>1070</v>
      </c>
      <c r="J29" s="290" t="s">
        <v>594</v>
      </c>
      <c r="K29" s="290"/>
      <c r="L29" s="291"/>
      <c r="M29" s="292"/>
      <c r="N29" s="290"/>
      <c r="O29" s="293"/>
      <c r="P29" s="288">
        <f>VLOOKUP(D29,'MidCap Intra'!B62:C555,2,0)</f>
        <v>1022.95</v>
      </c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</row>
    <row r="30" spans="1:38" ht="13.9" customHeight="1">
      <c r="A30" s="109">
        <v>21</v>
      </c>
      <c r="B30" s="104">
        <v>44588</v>
      </c>
      <c r="C30" s="110"/>
      <c r="D30" s="105" t="s">
        <v>193</v>
      </c>
      <c r="E30" s="106" t="s">
        <v>593</v>
      </c>
      <c r="F30" s="103" t="s">
        <v>1120</v>
      </c>
      <c r="G30" s="103">
        <v>2200</v>
      </c>
      <c r="H30" s="106"/>
      <c r="I30" s="107" t="s">
        <v>1121</v>
      </c>
      <c r="J30" s="108" t="s">
        <v>594</v>
      </c>
      <c r="K30" s="109"/>
      <c r="L30" s="104"/>
      <c r="M30" s="110"/>
      <c r="N30" s="105"/>
      <c r="O30" s="106"/>
      <c r="P30" s="288">
        <f>VLOOKUP(D30,'MidCap Intra'!B63:C556,2,0)</f>
        <v>2349.0500000000002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16"/>
      <c r="B31" s="117"/>
      <c r="C31" s="118"/>
      <c r="D31" s="119"/>
      <c r="E31" s="120"/>
      <c r="F31" s="120"/>
      <c r="H31" s="120"/>
      <c r="I31" s="121"/>
      <c r="J31" s="122"/>
      <c r="K31" s="122"/>
      <c r="L31" s="123"/>
      <c r="M31" s="124"/>
      <c r="N31" s="125"/>
      <c r="O31" s="126"/>
      <c r="P31" s="127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16"/>
      <c r="B32" s="117"/>
      <c r="C32" s="118"/>
      <c r="D32" s="119"/>
      <c r="E32" s="120"/>
      <c r="F32" s="120"/>
      <c r="G32" s="116"/>
      <c r="H32" s="120"/>
      <c r="I32" s="121"/>
      <c r="J32" s="122"/>
      <c r="K32" s="122"/>
      <c r="L32" s="123"/>
      <c r="M32" s="124"/>
      <c r="N32" s="125"/>
      <c r="O32" s="126"/>
      <c r="P32" s="127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8" t="s">
        <v>596</v>
      </c>
      <c r="B33" s="129"/>
      <c r="C33" s="130"/>
      <c r="D33" s="131"/>
      <c r="E33" s="132"/>
      <c r="F33" s="132"/>
      <c r="G33" s="132"/>
      <c r="H33" s="132"/>
      <c r="I33" s="132"/>
      <c r="J33" s="133"/>
      <c r="K33" s="132"/>
      <c r="L33" s="134"/>
      <c r="M33" s="56"/>
      <c r="N33" s="133"/>
      <c r="O33" s="13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5" t="s">
        <v>597</v>
      </c>
      <c r="B34" s="128"/>
      <c r="C34" s="128"/>
      <c r="D34" s="128"/>
      <c r="E34" s="41"/>
      <c r="F34" s="136" t="s">
        <v>598</v>
      </c>
      <c r="G34" s="6"/>
      <c r="H34" s="6"/>
      <c r="I34" s="6"/>
      <c r="J34" s="137"/>
      <c r="K34" s="138"/>
      <c r="L34" s="138"/>
      <c r="M34" s="139"/>
      <c r="N34" s="1"/>
      <c r="O34" s="14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28" t="s">
        <v>599</v>
      </c>
      <c r="B35" s="128"/>
      <c r="C35" s="128"/>
      <c r="D35" s="128" t="s">
        <v>916</v>
      </c>
      <c r="E35" s="6"/>
      <c r="F35" s="136" t="s">
        <v>600</v>
      </c>
      <c r="G35" s="6"/>
      <c r="H35" s="6"/>
      <c r="I35" s="6"/>
      <c r="J35" s="137"/>
      <c r="K35" s="138"/>
      <c r="L35" s="138"/>
      <c r="M35" s="139"/>
      <c r="N35" s="1"/>
      <c r="O35" s="14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28"/>
      <c r="B36" s="128"/>
      <c r="C36" s="128"/>
      <c r="D36" s="128"/>
      <c r="E36" s="6"/>
      <c r="F36" s="6"/>
      <c r="G36" s="6"/>
      <c r="H36" s="6"/>
      <c r="I36" s="6"/>
      <c r="J36" s="141"/>
      <c r="K36" s="138"/>
      <c r="L36" s="138"/>
      <c r="M36" s="6"/>
      <c r="N36" s="142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43" t="s">
        <v>601</v>
      </c>
      <c r="C37" s="143"/>
      <c r="D37" s="143"/>
      <c r="E37" s="143"/>
      <c r="F37" s="144"/>
      <c r="G37" s="6"/>
      <c r="H37" s="6"/>
      <c r="I37" s="145"/>
      <c r="J37" s="146"/>
      <c r="K37" s="147"/>
      <c r="L37" s="146"/>
      <c r="M37" s="6"/>
      <c r="N37" s="1"/>
      <c r="O37" s="1"/>
      <c r="P37" s="1"/>
      <c r="R37" s="56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5" t="s">
        <v>16</v>
      </c>
      <c r="B38" s="96" t="s">
        <v>568</v>
      </c>
      <c r="C38" s="98"/>
      <c r="D38" s="97" t="s">
        <v>579</v>
      </c>
      <c r="E38" s="96" t="s">
        <v>580</v>
      </c>
      <c r="F38" s="96" t="s">
        <v>581</v>
      </c>
      <c r="G38" s="96" t="s">
        <v>602</v>
      </c>
      <c r="H38" s="96" t="s">
        <v>583</v>
      </c>
      <c r="I38" s="96" t="s">
        <v>584</v>
      </c>
      <c r="J38" s="96" t="s">
        <v>585</v>
      </c>
      <c r="K38" s="96" t="s">
        <v>603</v>
      </c>
      <c r="L38" s="149" t="s">
        <v>587</v>
      </c>
      <c r="M38" s="98" t="s">
        <v>588</v>
      </c>
      <c r="N38" s="95" t="s">
        <v>589</v>
      </c>
      <c r="O38" s="342" t="s">
        <v>590</v>
      </c>
      <c r="P38" s="294"/>
      <c r="Q38" s="1"/>
      <c r="R38" s="339"/>
      <c r="S38" s="339"/>
      <c r="T38" s="339"/>
      <c r="U38" s="309"/>
      <c r="V38" s="309"/>
      <c r="W38" s="309"/>
      <c r="X38" s="309"/>
      <c r="Y38" s="309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69" customFormat="1" ht="15" customHeight="1">
      <c r="A39" s="343">
        <v>1</v>
      </c>
      <c r="B39" s="256">
        <v>44559</v>
      </c>
      <c r="C39" s="298"/>
      <c r="D39" s="344" t="s">
        <v>199</v>
      </c>
      <c r="E39" s="297" t="s">
        <v>593</v>
      </c>
      <c r="F39" s="297">
        <v>476</v>
      </c>
      <c r="G39" s="297">
        <v>463</v>
      </c>
      <c r="H39" s="297">
        <v>496</v>
      </c>
      <c r="I39" s="297" t="s">
        <v>811</v>
      </c>
      <c r="J39" s="99" t="s">
        <v>861</v>
      </c>
      <c r="K39" s="99">
        <f t="shared" ref="K39:K40" si="24">H39-F39</f>
        <v>20</v>
      </c>
      <c r="L39" s="100">
        <f t="shared" ref="L39:L40" si="25">(F39*-0.7)/100</f>
        <v>-3.3319999999999999</v>
      </c>
      <c r="M39" s="101">
        <f t="shared" ref="M39:M40" si="26">(K39+L39)/F39</f>
        <v>3.5016806722689073E-2</v>
      </c>
      <c r="N39" s="99" t="s">
        <v>591</v>
      </c>
      <c r="O39" s="102">
        <v>44564</v>
      </c>
      <c r="P39" s="340"/>
      <c r="Q39" s="340"/>
      <c r="R39" s="341" t="s">
        <v>592</v>
      </c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338"/>
      <c r="AJ39" s="308"/>
      <c r="AK39" s="308"/>
      <c r="AL39" s="308"/>
    </row>
    <row r="40" spans="1:38" s="269" customFormat="1" ht="15" customHeight="1">
      <c r="A40" s="343">
        <v>2</v>
      </c>
      <c r="B40" s="256">
        <v>44559</v>
      </c>
      <c r="C40" s="298"/>
      <c r="D40" s="344" t="s">
        <v>849</v>
      </c>
      <c r="E40" s="297" t="s">
        <v>593</v>
      </c>
      <c r="F40" s="297">
        <v>3010</v>
      </c>
      <c r="G40" s="297">
        <v>2930</v>
      </c>
      <c r="H40" s="297">
        <v>3170</v>
      </c>
      <c r="I40" s="297" t="s">
        <v>870</v>
      </c>
      <c r="J40" s="99" t="s">
        <v>938</v>
      </c>
      <c r="K40" s="99">
        <f t="shared" si="24"/>
        <v>160</v>
      </c>
      <c r="L40" s="100">
        <f t="shared" si="25"/>
        <v>-21.07</v>
      </c>
      <c r="M40" s="101">
        <f t="shared" si="26"/>
        <v>4.6156146179401995E-2</v>
      </c>
      <c r="N40" s="99" t="s">
        <v>591</v>
      </c>
      <c r="O40" s="102">
        <v>44573</v>
      </c>
      <c r="P40" s="340"/>
      <c r="Q40" s="340"/>
      <c r="R40" s="341" t="s">
        <v>592</v>
      </c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338"/>
      <c r="AJ40" s="308"/>
      <c r="AK40" s="308"/>
      <c r="AL40" s="308"/>
    </row>
    <row r="41" spans="1:38" s="269" customFormat="1" ht="15" customHeight="1">
      <c r="A41" s="343">
        <v>3</v>
      </c>
      <c r="B41" s="256">
        <v>44559</v>
      </c>
      <c r="C41" s="298"/>
      <c r="D41" s="344" t="s">
        <v>391</v>
      </c>
      <c r="E41" s="297" t="s">
        <v>593</v>
      </c>
      <c r="F41" s="297">
        <v>126</v>
      </c>
      <c r="G41" s="297">
        <v>122</v>
      </c>
      <c r="H41" s="297">
        <v>131.5</v>
      </c>
      <c r="I41" s="297" t="s">
        <v>871</v>
      </c>
      <c r="J41" s="99" t="s">
        <v>884</v>
      </c>
      <c r="K41" s="99">
        <f t="shared" ref="K41" si="27">H41-F41</f>
        <v>5.5</v>
      </c>
      <c r="L41" s="100">
        <f t="shared" ref="L41" si="28">(F41*-0.7)/100</f>
        <v>-0.8819999999999999</v>
      </c>
      <c r="M41" s="101">
        <f t="shared" ref="M41" si="29">(K41+L41)/F41</f>
        <v>3.6650793650793656E-2</v>
      </c>
      <c r="N41" s="99" t="s">
        <v>591</v>
      </c>
      <c r="O41" s="102">
        <v>44565</v>
      </c>
      <c r="P41" s="340"/>
      <c r="Q41" s="340"/>
      <c r="R41" s="341" t="s">
        <v>595</v>
      </c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338"/>
      <c r="AJ41" s="308"/>
      <c r="AK41" s="308"/>
      <c r="AL41" s="308"/>
    </row>
    <row r="42" spans="1:38" s="269" customFormat="1" ht="15" customHeight="1">
      <c r="A42" s="343">
        <v>4</v>
      </c>
      <c r="B42" s="256">
        <v>44561</v>
      </c>
      <c r="C42" s="298"/>
      <c r="D42" s="344" t="s">
        <v>381</v>
      </c>
      <c r="E42" s="297" t="s">
        <v>593</v>
      </c>
      <c r="F42" s="297">
        <v>443.5</v>
      </c>
      <c r="G42" s="297">
        <v>430</v>
      </c>
      <c r="H42" s="297">
        <v>459</v>
      </c>
      <c r="I42" s="297" t="s">
        <v>874</v>
      </c>
      <c r="J42" s="99" t="s">
        <v>885</v>
      </c>
      <c r="K42" s="99">
        <f t="shared" ref="K42" si="30">H42-F42</f>
        <v>15.5</v>
      </c>
      <c r="L42" s="100">
        <f t="shared" ref="L42" si="31">(F42*-0.7)/100</f>
        <v>-3.1044999999999998</v>
      </c>
      <c r="M42" s="101">
        <f t="shared" ref="M42" si="32">(K42+L42)/F42</f>
        <v>2.7949267192784667E-2</v>
      </c>
      <c r="N42" s="99" t="s">
        <v>591</v>
      </c>
      <c r="O42" s="102">
        <v>44565</v>
      </c>
      <c r="P42" s="340"/>
      <c r="Q42" s="340"/>
      <c r="R42" s="341" t="s">
        <v>595</v>
      </c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338"/>
      <c r="AJ42" s="308"/>
      <c r="AK42" s="308"/>
      <c r="AL42" s="308"/>
    </row>
    <row r="43" spans="1:38" s="269" customFormat="1" ht="15" customHeight="1">
      <c r="A43" s="396">
        <v>5</v>
      </c>
      <c r="B43" s="397">
        <v>44561</v>
      </c>
      <c r="C43" s="398"/>
      <c r="D43" s="399" t="s">
        <v>61</v>
      </c>
      <c r="E43" s="400" t="s">
        <v>593</v>
      </c>
      <c r="F43" s="400">
        <v>677.5</v>
      </c>
      <c r="G43" s="400">
        <v>659</v>
      </c>
      <c r="H43" s="400">
        <v>696</v>
      </c>
      <c r="I43" s="400" t="s">
        <v>879</v>
      </c>
      <c r="J43" s="401" t="s">
        <v>881</v>
      </c>
      <c r="K43" s="401">
        <f t="shared" ref="K43" si="33">H43-F43</f>
        <v>18.5</v>
      </c>
      <c r="L43" s="402">
        <f t="shared" ref="L43" si="34">(F43*-0.7)/100</f>
        <v>-4.7424999999999997</v>
      </c>
      <c r="M43" s="403">
        <f t="shared" ref="M43" si="35">(K43+L43)/F43</f>
        <v>2.0306273062730629E-2</v>
      </c>
      <c r="N43" s="401" t="s">
        <v>591</v>
      </c>
      <c r="O43" s="404">
        <v>44564</v>
      </c>
      <c r="P43" s="340"/>
      <c r="Q43" s="340"/>
      <c r="R43" s="341" t="s">
        <v>592</v>
      </c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338"/>
      <c r="AJ43" s="308"/>
      <c r="AK43" s="308"/>
      <c r="AL43" s="308"/>
    </row>
    <row r="44" spans="1:38" s="269" customFormat="1" ht="15" customHeight="1">
      <c r="A44" s="343">
        <v>6</v>
      </c>
      <c r="B44" s="256">
        <v>44567</v>
      </c>
      <c r="C44" s="298"/>
      <c r="D44" s="344" t="s">
        <v>77</v>
      </c>
      <c r="E44" s="297" t="s">
        <v>593</v>
      </c>
      <c r="F44" s="297">
        <v>362</v>
      </c>
      <c r="G44" s="297">
        <v>350</v>
      </c>
      <c r="H44" s="297">
        <v>373</v>
      </c>
      <c r="I44" s="297" t="s">
        <v>906</v>
      </c>
      <c r="J44" s="401" t="s">
        <v>947</v>
      </c>
      <c r="K44" s="401">
        <f t="shared" ref="K44" si="36">H44-F44</f>
        <v>11</v>
      </c>
      <c r="L44" s="402">
        <f t="shared" ref="L44" si="37">(F44*-0.7)/100</f>
        <v>-2.5339999999999998</v>
      </c>
      <c r="M44" s="403">
        <f t="shared" ref="M44" si="38">(K44+L44)/F44</f>
        <v>2.3386740331491716E-2</v>
      </c>
      <c r="N44" s="401" t="s">
        <v>591</v>
      </c>
      <c r="O44" s="404">
        <v>44574</v>
      </c>
      <c r="P44" s="340"/>
      <c r="Q44" s="340"/>
      <c r="R44" s="341" t="s">
        <v>595</v>
      </c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338"/>
      <c r="AJ44" s="308"/>
      <c r="AK44" s="308"/>
      <c r="AL44" s="308"/>
    </row>
    <row r="45" spans="1:38" s="269" customFormat="1" ht="15" customHeight="1">
      <c r="A45" s="396">
        <v>7</v>
      </c>
      <c r="B45" s="397">
        <v>44568</v>
      </c>
      <c r="C45" s="398"/>
      <c r="D45" s="399" t="s">
        <v>415</v>
      </c>
      <c r="E45" s="400" t="s">
        <v>593</v>
      </c>
      <c r="F45" s="400">
        <v>1668</v>
      </c>
      <c r="G45" s="400">
        <v>1618</v>
      </c>
      <c r="H45" s="400">
        <v>1715</v>
      </c>
      <c r="I45" s="400" t="s">
        <v>913</v>
      </c>
      <c r="J45" s="401" t="s">
        <v>921</v>
      </c>
      <c r="K45" s="401">
        <f t="shared" ref="K45" si="39">H45-F45</f>
        <v>47</v>
      </c>
      <c r="L45" s="402">
        <f t="shared" ref="L45" si="40">(F45*-0.7)/100</f>
        <v>-11.675999999999998</v>
      </c>
      <c r="M45" s="403">
        <f t="shared" ref="M45" si="41">(K45+L45)/F45</f>
        <v>2.117745803357314E-2</v>
      </c>
      <c r="N45" s="401" t="s">
        <v>591</v>
      </c>
      <c r="O45" s="404">
        <v>44571</v>
      </c>
      <c r="P45" s="340"/>
      <c r="Q45" s="340"/>
      <c r="R45" s="341" t="s">
        <v>592</v>
      </c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338"/>
      <c r="AJ45" s="308"/>
      <c r="AK45" s="308"/>
      <c r="AL45" s="308"/>
    </row>
    <row r="46" spans="1:38" s="269" customFormat="1" ht="15" customHeight="1">
      <c r="A46" s="343">
        <v>8</v>
      </c>
      <c r="B46" s="256">
        <v>44572</v>
      </c>
      <c r="C46" s="298"/>
      <c r="D46" s="344" t="s">
        <v>207</v>
      </c>
      <c r="E46" s="297" t="s">
        <v>593</v>
      </c>
      <c r="F46" s="297">
        <v>1084</v>
      </c>
      <c r="G46" s="297">
        <v>1050</v>
      </c>
      <c r="H46" s="297">
        <v>1117</v>
      </c>
      <c r="I46" s="297" t="s">
        <v>923</v>
      </c>
      <c r="J46" s="401" t="s">
        <v>924</v>
      </c>
      <c r="K46" s="401">
        <f>H46-F46</f>
        <v>33</v>
      </c>
      <c r="L46" s="402">
        <f>(F46*-0.07)/100</f>
        <v>-0.75880000000000014</v>
      </c>
      <c r="M46" s="403">
        <f t="shared" ref="M46:M47" si="42">(K46+L46)/F46</f>
        <v>2.9742804428044278E-2</v>
      </c>
      <c r="N46" s="401" t="s">
        <v>591</v>
      </c>
      <c r="O46" s="415">
        <v>44572</v>
      </c>
      <c r="P46" s="340"/>
      <c r="Q46" s="340"/>
      <c r="R46" s="341" t="s">
        <v>592</v>
      </c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338"/>
      <c r="AJ46" s="308"/>
      <c r="AK46" s="308"/>
      <c r="AL46" s="308"/>
    </row>
    <row r="47" spans="1:38" s="269" customFormat="1" ht="15" customHeight="1">
      <c r="A47" s="343">
        <v>9</v>
      </c>
      <c r="B47" s="256">
        <v>44572</v>
      </c>
      <c r="C47" s="298"/>
      <c r="D47" s="344" t="s">
        <v>430</v>
      </c>
      <c r="E47" s="297" t="s">
        <v>593</v>
      </c>
      <c r="F47" s="297">
        <v>312</v>
      </c>
      <c r="G47" s="297">
        <v>302</v>
      </c>
      <c r="H47" s="297">
        <v>321</v>
      </c>
      <c r="I47" s="297" t="s">
        <v>925</v>
      </c>
      <c r="J47" s="99" t="s">
        <v>800</v>
      </c>
      <c r="K47" s="99">
        <f t="shared" ref="K47" si="43">H47-F47</f>
        <v>9</v>
      </c>
      <c r="L47" s="100">
        <f t="shared" ref="L47" si="44">(F47*-0.7)/100</f>
        <v>-2.1839999999999997</v>
      </c>
      <c r="M47" s="101">
        <f t="shared" si="42"/>
        <v>2.1846153846153848E-2</v>
      </c>
      <c r="N47" s="99" t="s">
        <v>591</v>
      </c>
      <c r="O47" s="102">
        <v>44573</v>
      </c>
      <c r="P47" s="340"/>
      <c r="Q47" s="340"/>
      <c r="R47" s="341" t="s">
        <v>595</v>
      </c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338"/>
      <c r="AJ47" s="308"/>
      <c r="AK47" s="308"/>
      <c r="AL47" s="308"/>
    </row>
    <row r="48" spans="1:38" s="269" customFormat="1" ht="15" customHeight="1">
      <c r="A48" s="343">
        <v>10</v>
      </c>
      <c r="B48" s="256">
        <v>44573</v>
      </c>
      <c r="C48" s="298"/>
      <c r="D48" s="344" t="s">
        <v>207</v>
      </c>
      <c r="E48" s="297" t="s">
        <v>593</v>
      </c>
      <c r="F48" s="297">
        <v>1117.5</v>
      </c>
      <c r="G48" s="297">
        <v>1080</v>
      </c>
      <c r="H48" s="297">
        <v>1144</v>
      </c>
      <c r="I48" s="297" t="s">
        <v>932</v>
      </c>
      <c r="J48" s="401" t="s">
        <v>933</v>
      </c>
      <c r="K48" s="401">
        <f>H48-F48</f>
        <v>26.5</v>
      </c>
      <c r="L48" s="402">
        <f>(F48*-0.07)/100</f>
        <v>-0.78225000000000011</v>
      </c>
      <c r="M48" s="403">
        <f t="shared" ref="M48:M49" si="45">(K48+L48)/F48</f>
        <v>2.3013646532438477E-2</v>
      </c>
      <c r="N48" s="401" t="s">
        <v>591</v>
      </c>
      <c r="O48" s="415">
        <v>44573</v>
      </c>
      <c r="P48" s="340"/>
      <c r="Q48" s="340"/>
      <c r="R48" s="341" t="s">
        <v>592</v>
      </c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338"/>
      <c r="AJ48" s="308"/>
      <c r="AK48" s="308"/>
      <c r="AL48" s="308"/>
    </row>
    <row r="49" spans="1:38" s="269" customFormat="1" ht="15" customHeight="1">
      <c r="A49" s="343">
        <v>11</v>
      </c>
      <c r="B49" s="256">
        <v>44573</v>
      </c>
      <c r="C49" s="298"/>
      <c r="D49" s="344" t="s">
        <v>309</v>
      </c>
      <c r="E49" s="297" t="s">
        <v>593</v>
      </c>
      <c r="F49" s="297">
        <v>615</v>
      </c>
      <c r="G49" s="297">
        <v>595</v>
      </c>
      <c r="H49" s="297">
        <v>631</v>
      </c>
      <c r="I49" s="297" t="s">
        <v>936</v>
      </c>
      <c r="J49" s="99" t="s">
        <v>898</v>
      </c>
      <c r="K49" s="99">
        <f t="shared" ref="K49" si="46">H49-F49</f>
        <v>16</v>
      </c>
      <c r="L49" s="100">
        <f t="shared" ref="L49" si="47">(F49*-0.7)/100</f>
        <v>-4.3049999999999997</v>
      </c>
      <c r="M49" s="101">
        <f t="shared" si="45"/>
        <v>1.9016260162601627E-2</v>
      </c>
      <c r="N49" s="99" t="s">
        <v>591</v>
      </c>
      <c r="O49" s="102">
        <v>44585</v>
      </c>
      <c r="P49" s="340"/>
      <c r="Q49" s="340"/>
      <c r="R49" s="341" t="s">
        <v>592</v>
      </c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338"/>
      <c r="AJ49" s="308"/>
      <c r="AK49" s="308"/>
      <c r="AL49" s="308"/>
    </row>
    <row r="50" spans="1:38" s="269" customFormat="1" ht="15" customHeight="1">
      <c r="A50" s="425">
        <v>12</v>
      </c>
      <c r="B50" s="346">
        <v>44574</v>
      </c>
      <c r="C50" s="347"/>
      <c r="D50" s="426" t="s">
        <v>948</v>
      </c>
      <c r="E50" s="345" t="s">
        <v>593</v>
      </c>
      <c r="F50" s="345">
        <v>134.5</v>
      </c>
      <c r="G50" s="345">
        <v>130.5</v>
      </c>
      <c r="H50" s="345">
        <v>130.5</v>
      </c>
      <c r="I50" s="345" t="s">
        <v>949</v>
      </c>
      <c r="J50" s="427" t="s">
        <v>966</v>
      </c>
      <c r="K50" s="427">
        <f t="shared" ref="K50:K52" si="48">H50-F50</f>
        <v>-4</v>
      </c>
      <c r="L50" s="428">
        <f t="shared" ref="L50:L52" si="49">(F50*-0.7)/100</f>
        <v>-0.94149999999999989</v>
      </c>
      <c r="M50" s="429">
        <f t="shared" ref="M50:M52" si="50">(K50+L50)/F50</f>
        <v>-3.673977695167286E-2</v>
      </c>
      <c r="N50" s="427" t="s">
        <v>604</v>
      </c>
      <c r="O50" s="430">
        <v>44579</v>
      </c>
      <c r="P50" s="340"/>
      <c r="Q50" s="340"/>
      <c r="R50" s="341" t="s">
        <v>595</v>
      </c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338"/>
      <c r="AJ50" s="308"/>
      <c r="AK50" s="308"/>
      <c r="AL50" s="308"/>
    </row>
    <row r="51" spans="1:38" s="269" customFormat="1" ht="15" customHeight="1">
      <c r="A51" s="425">
        <v>13</v>
      </c>
      <c r="B51" s="346">
        <v>44574</v>
      </c>
      <c r="C51" s="347"/>
      <c r="D51" s="426" t="s">
        <v>957</v>
      </c>
      <c r="E51" s="345" t="s">
        <v>593</v>
      </c>
      <c r="F51" s="345">
        <v>1545</v>
      </c>
      <c r="G51" s="345">
        <v>1495</v>
      </c>
      <c r="H51" s="345">
        <v>1495</v>
      </c>
      <c r="I51" s="345" t="s">
        <v>958</v>
      </c>
      <c r="J51" s="427" t="s">
        <v>986</v>
      </c>
      <c r="K51" s="427">
        <f t="shared" si="48"/>
        <v>-50</v>
      </c>
      <c r="L51" s="428">
        <f t="shared" si="49"/>
        <v>-10.815</v>
      </c>
      <c r="M51" s="429">
        <f t="shared" si="50"/>
        <v>-3.9362459546925563E-2</v>
      </c>
      <c r="N51" s="427" t="s">
        <v>604</v>
      </c>
      <c r="O51" s="430">
        <v>44579</v>
      </c>
      <c r="P51" s="340"/>
      <c r="Q51" s="340"/>
      <c r="R51" s="341" t="s">
        <v>592</v>
      </c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338"/>
      <c r="AJ51" s="308"/>
      <c r="AK51" s="308"/>
      <c r="AL51" s="308"/>
    </row>
    <row r="52" spans="1:38" s="269" customFormat="1" ht="15" customHeight="1">
      <c r="A52" s="425">
        <v>14</v>
      </c>
      <c r="B52" s="346">
        <v>44575</v>
      </c>
      <c r="C52" s="347"/>
      <c r="D52" s="426" t="s">
        <v>201</v>
      </c>
      <c r="E52" s="345" t="s">
        <v>593</v>
      </c>
      <c r="F52" s="345">
        <v>1205</v>
      </c>
      <c r="G52" s="345">
        <v>1170</v>
      </c>
      <c r="H52" s="345">
        <v>1170</v>
      </c>
      <c r="I52" s="345" t="s">
        <v>964</v>
      </c>
      <c r="J52" s="427" t="s">
        <v>1046</v>
      </c>
      <c r="K52" s="427">
        <f t="shared" si="48"/>
        <v>-35</v>
      </c>
      <c r="L52" s="428">
        <f t="shared" si="49"/>
        <v>-8.4350000000000005</v>
      </c>
      <c r="M52" s="429">
        <f t="shared" si="50"/>
        <v>-3.6045643153526971E-2</v>
      </c>
      <c r="N52" s="427" t="s">
        <v>604</v>
      </c>
      <c r="O52" s="430">
        <v>44585</v>
      </c>
      <c r="P52" s="340"/>
      <c r="Q52" s="340"/>
      <c r="R52" s="341" t="s">
        <v>592</v>
      </c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338"/>
      <c r="AJ52" s="308"/>
      <c r="AK52" s="308"/>
      <c r="AL52" s="308"/>
    </row>
    <row r="53" spans="1:38" s="269" customFormat="1" ht="15" customHeight="1">
      <c r="A53" s="343">
        <v>15</v>
      </c>
      <c r="B53" s="256">
        <v>44575</v>
      </c>
      <c r="C53" s="298"/>
      <c r="D53" s="344" t="s">
        <v>545</v>
      </c>
      <c r="E53" s="297" t="s">
        <v>593</v>
      </c>
      <c r="F53" s="297">
        <v>534</v>
      </c>
      <c r="G53" s="297">
        <v>515</v>
      </c>
      <c r="H53" s="297">
        <v>549</v>
      </c>
      <c r="I53" s="297" t="s">
        <v>965</v>
      </c>
      <c r="J53" s="99" t="s">
        <v>971</v>
      </c>
      <c r="K53" s="99">
        <f t="shared" ref="K53" si="51">H53-F53</f>
        <v>15</v>
      </c>
      <c r="L53" s="100">
        <f t="shared" ref="L53" si="52">(F53*-0.7)/100</f>
        <v>-3.7379999999999995</v>
      </c>
      <c r="M53" s="101">
        <f t="shared" ref="M53" si="53">(K53+L53)/F53</f>
        <v>2.1089887640449438E-2</v>
      </c>
      <c r="N53" s="99" t="s">
        <v>591</v>
      </c>
      <c r="O53" s="102">
        <v>44578</v>
      </c>
      <c r="P53" s="340"/>
      <c r="Q53" s="340"/>
      <c r="R53" s="341" t="s">
        <v>592</v>
      </c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338"/>
      <c r="AJ53" s="308"/>
      <c r="AK53" s="308"/>
      <c r="AL53" s="308"/>
    </row>
    <row r="54" spans="1:38" s="269" customFormat="1" ht="15" customHeight="1">
      <c r="A54" s="425">
        <v>16</v>
      </c>
      <c r="B54" s="346">
        <v>44578</v>
      </c>
      <c r="C54" s="347"/>
      <c r="D54" s="426" t="s">
        <v>71</v>
      </c>
      <c r="E54" s="345" t="s">
        <v>593</v>
      </c>
      <c r="F54" s="345">
        <v>218.5</v>
      </c>
      <c r="G54" s="345">
        <v>213</v>
      </c>
      <c r="H54" s="345">
        <v>213</v>
      </c>
      <c r="I54" s="345" t="s">
        <v>973</v>
      </c>
      <c r="J54" s="427" t="s">
        <v>977</v>
      </c>
      <c r="K54" s="427">
        <f t="shared" ref="K54" si="54">H54-F54</f>
        <v>-5.5</v>
      </c>
      <c r="L54" s="428">
        <f t="shared" ref="L54" si="55">(F54*-0.7)/100</f>
        <v>-1.5294999999999999</v>
      </c>
      <c r="M54" s="429">
        <f t="shared" ref="M54" si="56">(K54+L54)/F54</f>
        <v>-3.2171624713958812E-2</v>
      </c>
      <c r="N54" s="427" t="s">
        <v>604</v>
      </c>
      <c r="O54" s="430">
        <v>44579</v>
      </c>
      <c r="P54" s="340"/>
      <c r="Q54" s="340"/>
      <c r="R54" s="341" t="s">
        <v>592</v>
      </c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338"/>
      <c r="AJ54" s="308"/>
      <c r="AK54" s="308"/>
      <c r="AL54" s="308"/>
    </row>
    <row r="55" spans="1:38" s="269" customFormat="1" ht="15" customHeight="1">
      <c r="A55" s="425">
        <v>17</v>
      </c>
      <c r="B55" s="346">
        <v>44579</v>
      </c>
      <c r="C55" s="347"/>
      <c r="D55" s="426" t="s">
        <v>130</v>
      </c>
      <c r="E55" s="345" t="s">
        <v>593</v>
      </c>
      <c r="F55" s="345">
        <v>457</v>
      </c>
      <c r="G55" s="345">
        <v>445</v>
      </c>
      <c r="H55" s="345">
        <v>445</v>
      </c>
      <c r="I55" s="345" t="s">
        <v>973</v>
      </c>
      <c r="J55" s="427" t="s">
        <v>988</v>
      </c>
      <c r="K55" s="427">
        <f t="shared" ref="K55" si="57">H55-F55</f>
        <v>-12</v>
      </c>
      <c r="L55" s="428">
        <f t="shared" ref="L55" si="58">(F55*-0.7)/100</f>
        <v>-3.1989999999999998</v>
      </c>
      <c r="M55" s="429">
        <f t="shared" ref="M55" si="59">(K55+L55)/F55</f>
        <v>-3.3258205689277898E-2</v>
      </c>
      <c r="N55" s="427" t="s">
        <v>604</v>
      </c>
      <c r="O55" s="430">
        <v>44580</v>
      </c>
      <c r="P55" s="340"/>
      <c r="Q55" s="340"/>
      <c r="R55" s="341" t="s">
        <v>592</v>
      </c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338"/>
      <c r="AJ55" s="308"/>
      <c r="AK55" s="308"/>
      <c r="AL55" s="308"/>
    </row>
    <row r="56" spans="1:38" s="269" customFormat="1" ht="15" customHeight="1">
      <c r="A56" s="425">
        <v>18</v>
      </c>
      <c r="B56" s="346">
        <v>44582</v>
      </c>
      <c r="C56" s="347"/>
      <c r="D56" s="426" t="s">
        <v>51</v>
      </c>
      <c r="E56" s="345" t="s">
        <v>593</v>
      </c>
      <c r="F56" s="345">
        <v>371</v>
      </c>
      <c r="G56" s="345">
        <v>358</v>
      </c>
      <c r="H56" s="345">
        <v>358</v>
      </c>
      <c r="I56" s="345" t="s">
        <v>1026</v>
      </c>
      <c r="J56" s="427" t="s">
        <v>1047</v>
      </c>
      <c r="K56" s="427">
        <f t="shared" ref="K56:K57" si="60">H56-F56</f>
        <v>-13</v>
      </c>
      <c r="L56" s="428">
        <f t="shared" ref="L56" si="61">(F56*-0.7)/100</f>
        <v>-2.597</v>
      </c>
      <c r="M56" s="429">
        <f t="shared" ref="M56:M57" si="62">(K56+L56)/F56</f>
        <v>-4.2040431266846361E-2</v>
      </c>
      <c r="N56" s="427" t="s">
        <v>604</v>
      </c>
      <c r="O56" s="430">
        <v>44585</v>
      </c>
      <c r="P56" s="340"/>
      <c r="Q56" s="340"/>
      <c r="R56" s="341" t="s">
        <v>592</v>
      </c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338"/>
      <c r="AJ56" s="308"/>
      <c r="AK56" s="308"/>
      <c r="AL56" s="308"/>
    </row>
    <row r="57" spans="1:38" s="269" customFormat="1" ht="15" customHeight="1">
      <c r="A57" s="343">
        <v>19</v>
      </c>
      <c r="B57" s="256">
        <v>44586</v>
      </c>
      <c r="C57" s="298"/>
      <c r="D57" s="344" t="s">
        <v>381</v>
      </c>
      <c r="E57" s="297" t="s">
        <v>593</v>
      </c>
      <c r="F57" s="297">
        <v>441.5</v>
      </c>
      <c r="G57" s="297">
        <v>428</v>
      </c>
      <c r="H57" s="297">
        <v>453.5</v>
      </c>
      <c r="I57" s="297" t="s">
        <v>1053</v>
      </c>
      <c r="J57" s="99" t="s">
        <v>1125</v>
      </c>
      <c r="K57" s="99">
        <f t="shared" si="60"/>
        <v>12</v>
      </c>
      <c r="L57" s="100">
        <f>(F57*-0.07)/100</f>
        <v>-0.30905000000000005</v>
      </c>
      <c r="M57" s="101">
        <f t="shared" si="62"/>
        <v>2.6480067950169876E-2</v>
      </c>
      <c r="N57" s="99" t="s">
        <v>591</v>
      </c>
      <c r="O57" s="102">
        <v>44586</v>
      </c>
      <c r="P57" s="340"/>
      <c r="Q57" s="340"/>
      <c r="R57" s="341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338"/>
      <c r="AJ57" s="308"/>
      <c r="AK57" s="308"/>
      <c r="AL57" s="308"/>
    </row>
    <row r="58" spans="1:38" s="269" customFormat="1" ht="15" customHeight="1">
      <c r="A58" s="332">
        <v>20</v>
      </c>
      <c r="B58" s="259">
        <v>44586</v>
      </c>
      <c r="C58" s="333"/>
      <c r="D58" s="334" t="s">
        <v>350</v>
      </c>
      <c r="E58" s="262" t="s">
        <v>593</v>
      </c>
      <c r="F58" s="262" t="s">
        <v>1058</v>
      </c>
      <c r="G58" s="262">
        <v>705</v>
      </c>
      <c r="H58" s="262"/>
      <c r="I58" s="262" t="s">
        <v>1059</v>
      </c>
      <c r="J58" s="335" t="s">
        <v>594</v>
      </c>
      <c r="K58" s="335"/>
      <c r="L58" s="336"/>
      <c r="M58" s="337"/>
      <c r="N58" s="335"/>
      <c r="O58" s="405"/>
      <c r="P58" s="340"/>
      <c r="Q58" s="340"/>
      <c r="R58" s="341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338"/>
      <c r="AJ58" s="308"/>
      <c r="AK58" s="308"/>
      <c r="AL58" s="308"/>
    </row>
    <row r="59" spans="1:38" s="269" customFormat="1" ht="15" customHeight="1">
      <c r="A59" s="332">
        <v>21</v>
      </c>
      <c r="B59" s="259">
        <v>44586</v>
      </c>
      <c r="C59" s="333"/>
      <c r="D59" s="334" t="s">
        <v>309</v>
      </c>
      <c r="E59" s="262" t="s">
        <v>593</v>
      </c>
      <c r="F59" s="262" t="s">
        <v>1068</v>
      </c>
      <c r="G59" s="262">
        <v>595</v>
      </c>
      <c r="H59" s="262"/>
      <c r="I59" s="262" t="s">
        <v>936</v>
      </c>
      <c r="J59" s="335" t="s">
        <v>594</v>
      </c>
      <c r="K59" s="335"/>
      <c r="L59" s="336"/>
      <c r="M59" s="337"/>
      <c r="N59" s="335"/>
      <c r="O59" s="405"/>
      <c r="P59" s="340"/>
      <c r="Q59" s="340"/>
      <c r="R59" s="341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338"/>
      <c r="AJ59" s="308"/>
      <c r="AK59" s="308"/>
      <c r="AL59" s="308"/>
    </row>
    <row r="60" spans="1:38" s="269" customFormat="1" ht="15" customHeight="1">
      <c r="A60" s="425">
        <v>22</v>
      </c>
      <c r="B60" s="346">
        <v>44586</v>
      </c>
      <c r="C60" s="347"/>
      <c r="D60" s="426" t="s">
        <v>493</v>
      </c>
      <c r="E60" s="345" t="s">
        <v>593</v>
      </c>
      <c r="F60" s="345">
        <v>1560</v>
      </c>
      <c r="G60" s="345">
        <v>1510</v>
      </c>
      <c r="H60" s="345">
        <v>1515</v>
      </c>
      <c r="I60" s="345" t="s">
        <v>1075</v>
      </c>
      <c r="J60" s="427" t="s">
        <v>911</v>
      </c>
      <c r="K60" s="427">
        <f t="shared" ref="K60" si="63">H60-F60</f>
        <v>-45</v>
      </c>
      <c r="L60" s="428">
        <f t="shared" ref="L60" si="64">(F60*-0.7)/100</f>
        <v>-10.92</v>
      </c>
      <c r="M60" s="429">
        <f t="shared" ref="M60" si="65">(K60+L60)/F60</f>
        <v>-3.5846153846153847E-2</v>
      </c>
      <c r="N60" s="427" t="s">
        <v>604</v>
      </c>
      <c r="O60" s="430">
        <v>44588</v>
      </c>
      <c r="P60" s="340"/>
      <c r="Q60" s="340"/>
      <c r="R60" s="341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338"/>
      <c r="AJ60" s="308"/>
      <c r="AK60" s="308"/>
      <c r="AL60" s="308"/>
    </row>
    <row r="61" spans="1:38" s="282" customFormat="1" ht="15" customHeight="1">
      <c r="K61" s="263"/>
      <c r="L61" s="295"/>
      <c r="M61" s="367"/>
      <c r="N61" s="263"/>
      <c r="O61" s="306"/>
      <c r="P61" s="1"/>
      <c r="Q61" s="1"/>
      <c r="R61" s="36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369"/>
      <c r="AJ61" s="368"/>
      <c r="AK61" s="368"/>
      <c r="AL61" s="368"/>
    </row>
    <row r="62" spans="1:38" ht="15" customHeight="1">
      <c r="A62" s="353"/>
      <c r="B62" s="354"/>
      <c r="C62" s="355"/>
      <c r="D62" s="356"/>
      <c r="E62" s="357"/>
      <c r="F62" s="357"/>
      <c r="G62" s="357"/>
      <c r="H62" s="357"/>
      <c r="I62" s="357"/>
      <c r="J62" s="358"/>
      <c r="K62" s="358"/>
      <c r="L62" s="359"/>
      <c r="M62" s="360"/>
      <c r="N62" s="358"/>
      <c r="O62" s="361"/>
      <c r="P62" s="1"/>
      <c r="Q62" s="1"/>
      <c r="R62" s="36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44.25" customHeight="1">
      <c r="A63" s="128" t="s">
        <v>596</v>
      </c>
      <c r="B63" s="151"/>
      <c r="C63" s="151"/>
      <c r="D63" s="1"/>
      <c r="E63" s="6"/>
      <c r="F63" s="6"/>
      <c r="G63" s="6"/>
      <c r="H63" s="6" t="s">
        <v>608</v>
      </c>
      <c r="I63" s="6"/>
      <c r="J63" s="6"/>
      <c r="K63" s="124"/>
      <c r="L63" s="153"/>
      <c r="M63" s="124"/>
      <c r="N63" s="125"/>
      <c r="O63" s="124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311"/>
      <c r="AD63" s="311"/>
      <c r="AE63" s="311"/>
      <c r="AF63" s="311"/>
      <c r="AG63" s="311"/>
      <c r="AH63" s="311"/>
    </row>
    <row r="64" spans="1:38" ht="12.75" customHeight="1">
      <c r="A64" s="135" t="s">
        <v>597</v>
      </c>
      <c r="B64" s="128"/>
      <c r="C64" s="128"/>
      <c r="D64" s="128"/>
      <c r="E64" s="41"/>
      <c r="F64" s="136" t="s">
        <v>598</v>
      </c>
      <c r="G64" s="56"/>
      <c r="H64" s="41"/>
      <c r="I64" s="56"/>
      <c r="J64" s="6"/>
      <c r="K64" s="154"/>
      <c r="L64" s="155"/>
      <c r="M64" s="6"/>
      <c r="N64" s="118"/>
      <c r="O64" s="156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35"/>
      <c r="B65" s="128"/>
      <c r="C65" s="128"/>
      <c r="D65" s="128"/>
      <c r="E65" s="6"/>
      <c r="F65" s="136" t="s">
        <v>600</v>
      </c>
      <c r="G65" s="56"/>
      <c r="H65" s="41"/>
      <c r="I65" s="56"/>
      <c r="J65" s="6"/>
      <c r="K65" s="154"/>
      <c r="L65" s="155"/>
      <c r="M65" s="6"/>
      <c r="N65" s="118"/>
      <c r="O65" s="156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28"/>
      <c r="B66" s="128"/>
      <c r="C66" s="128"/>
      <c r="D66" s="128"/>
      <c r="E66" s="6"/>
      <c r="F66" s="6"/>
      <c r="G66" s="6"/>
      <c r="H66" s="6"/>
      <c r="I66" s="6"/>
      <c r="J66" s="141"/>
      <c r="K66" s="138"/>
      <c r="L66" s="139"/>
      <c r="M66" s="6"/>
      <c r="N66" s="142"/>
      <c r="O66" s="1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157" t="s">
        <v>609</v>
      </c>
      <c r="B67" s="157"/>
      <c r="C67" s="157"/>
      <c r="D67" s="157"/>
      <c r="E67" s="6"/>
      <c r="F67" s="6"/>
      <c r="G67" s="6"/>
      <c r="H67" s="6"/>
      <c r="I67" s="6"/>
      <c r="J67" s="6"/>
      <c r="K67" s="6"/>
      <c r="L67" s="6"/>
      <c r="M67" s="6"/>
      <c r="N67" s="6"/>
      <c r="O67" s="2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38.25" customHeight="1">
      <c r="A68" s="96" t="s">
        <v>16</v>
      </c>
      <c r="B68" s="96" t="s">
        <v>568</v>
      </c>
      <c r="C68" s="96"/>
      <c r="D68" s="97" t="s">
        <v>579</v>
      </c>
      <c r="E68" s="96" t="s">
        <v>580</v>
      </c>
      <c r="F68" s="96" t="s">
        <v>581</v>
      </c>
      <c r="G68" s="96" t="s">
        <v>602</v>
      </c>
      <c r="H68" s="96" t="s">
        <v>583</v>
      </c>
      <c r="I68" s="96" t="s">
        <v>584</v>
      </c>
      <c r="J68" s="95" t="s">
        <v>585</v>
      </c>
      <c r="K68" s="158" t="s">
        <v>610</v>
      </c>
      <c r="L68" s="98" t="s">
        <v>587</v>
      </c>
      <c r="M68" s="158" t="s">
        <v>611</v>
      </c>
      <c r="N68" s="96" t="s">
        <v>612</v>
      </c>
      <c r="O68" s="95" t="s">
        <v>589</v>
      </c>
      <c r="P68" s="97" t="s">
        <v>590</v>
      </c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s="258" customFormat="1" ht="13.5" customHeight="1">
      <c r="A69" s="345">
        <v>1</v>
      </c>
      <c r="B69" s="346">
        <v>44561</v>
      </c>
      <c r="C69" s="387"/>
      <c r="D69" s="387" t="s">
        <v>878</v>
      </c>
      <c r="E69" s="345" t="s">
        <v>593</v>
      </c>
      <c r="F69" s="345">
        <v>2432.5</v>
      </c>
      <c r="G69" s="345">
        <v>2398</v>
      </c>
      <c r="H69" s="349">
        <v>2398</v>
      </c>
      <c r="I69" s="349" t="s">
        <v>877</v>
      </c>
      <c r="J69" s="364" t="s">
        <v>890</v>
      </c>
      <c r="K69" s="349">
        <f t="shared" ref="K69" si="66">H69-F69</f>
        <v>-34.5</v>
      </c>
      <c r="L69" s="383">
        <f t="shared" ref="L69" si="67">(H69*N69)*0.07%</f>
        <v>629.47500000000014</v>
      </c>
      <c r="M69" s="384">
        <f t="shared" ref="M69" si="68">(K69*N69)-L69</f>
        <v>-13566.975</v>
      </c>
      <c r="N69" s="349">
        <v>375</v>
      </c>
      <c r="O69" s="385" t="s">
        <v>604</v>
      </c>
      <c r="P69" s="386">
        <v>44200</v>
      </c>
      <c r="Q69" s="260"/>
      <c r="R69" s="265" t="s">
        <v>595</v>
      </c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64"/>
      <c r="AG69" s="259"/>
      <c r="AH69" s="307"/>
      <c r="AI69" s="307"/>
      <c r="AJ69" s="288"/>
      <c r="AK69" s="288"/>
      <c r="AL69" s="288"/>
    </row>
    <row r="70" spans="1:38" s="258" customFormat="1" ht="13.5" customHeight="1">
      <c r="A70" s="345">
        <v>2</v>
      </c>
      <c r="B70" s="346">
        <v>44565</v>
      </c>
      <c r="C70" s="387"/>
      <c r="D70" s="387" t="s">
        <v>887</v>
      </c>
      <c r="E70" s="345" t="s">
        <v>888</v>
      </c>
      <c r="F70" s="345">
        <v>17770</v>
      </c>
      <c r="G70" s="345">
        <v>17875</v>
      </c>
      <c r="H70" s="349">
        <v>17875</v>
      </c>
      <c r="I70" s="349" t="s">
        <v>889</v>
      </c>
      <c r="J70" s="364" t="s">
        <v>897</v>
      </c>
      <c r="K70" s="349">
        <f>F70-H70</f>
        <v>-105</v>
      </c>
      <c r="L70" s="383">
        <f t="shared" ref="L70:L71" si="69">(H70*N70)*0.07%</f>
        <v>625.62500000000011</v>
      </c>
      <c r="M70" s="384">
        <f t="shared" ref="M70:M71" si="70">(K70*N70)-L70</f>
        <v>-5875.625</v>
      </c>
      <c r="N70" s="349">
        <v>50</v>
      </c>
      <c r="O70" s="385" t="s">
        <v>604</v>
      </c>
      <c r="P70" s="386">
        <v>44201</v>
      </c>
      <c r="Q70" s="260"/>
      <c r="R70" s="265" t="s">
        <v>592</v>
      </c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64"/>
      <c r="AG70" s="259"/>
      <c r="AH70" s="307"/>
      <c r="AI70" s="307"/>
      <c r="AJ70" s="288"/>
      <c r="AK70" s="288"/>
      <c r="AL70" s="288"/>
    </row>
    <row r="71" spans="1:38" s="258" customFormat="1" ht="13.5" customHeight="1">
      <c r="A71" s="297">
        <v>3</v>
      </c>
      <c r="B71" s="256">
        <v>44568</v>
      </c>
      <c r="C71" s="416"/>
      <c r="D71" s="416" t="s">
        <v>914</v>
      </c>
      <c r="E71" s="297" t="s">
        <v>593</v>
      </c>
      <c r="F71" s="297">
        <v>1470</v>
      </c>
      <c r="G71" s="297">
        <v>1432</v>
      </c>
      <c r="H71" s="389">
        <v>1490</v>
      </c>
      <c r="I71" s="389" t="s">
        <v>915</v>
      </c>
      <c r="J71" s="393" t="s">
        <v>861</v>
      </c>
      <c r="K71" s="389">
        <f t="shared" ref="K71" si="71">H71-F71</f>
        <v>20</v>
      </c>
      <c r="L71" s="417">
        <f t="shared" si="69"/>
        <v>365.05000000000007</v>
      </c>
      <c r="M71" s="418">
        <f t="shared" si="70"/>
        <v>6634.95</v>
      </c>
      <c r="N71" s="389">
        <v>350</v>
      </c>
      <c r="O71" s="419" t="s">
        <v>591</v>
      </c>
      <c r="P71" s="420">
        <v>44214</v>
      </c>
      <c r="Q71" s="260"/>
      <c r="R71" s="265" t="s">
        <v>595</v>
      </c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64"/>
      <c r="AG71" s="259"/>
      <c r="AH71" s="307"/>
      <c r="AI71" s="307"/>
      <c r="AJ71" s="288"/>
      <c r="AK71" s="288"/>
      <c r="AL71" s="288"/>
    </row>
    <row r="72" spans="1:38" s="258" customFormat="1" ht="13.5" customHeight="1">
      <c r="A72" s="297">
        <v>4</v>
      </c>
      <c r="B72" s="256">
        <v>44573</v>
      </c>
      <c r="C72" s="416"/>
      <c r="D72" s="416" t="s">
        <v>934</v>
      </c>
      <c r="E72" s="297" t="s">
        <v>593</v>
      </c>
      <c r="F72" s="297">
        <v>131.15</v>
      </c>
      <c r="G72" s="297">
        <v>128</v>
      </c>
      <c r="H72" s="389">
        <v>133.15</v>
      </c>
      <c r="I72" s="389" t="s">
        <v>935</v>
      </c>
      <c r="J72" s="393" t="s">
        <v>943</v>
      </c>
      <c r="K72" s="389">
        <f t="shared" ref="K72:K73" si="72">H72-F72</f>
        <v>2</v>
      </c>
      <c r="L72" s="417">
        <f t="shared" ref="L72:L73" si="73">(H72*N72)*0.07%</f>
        <v>400.78150000000005</v>
      </c>
      <c r="M72" s="418">
        <f t="shared" ref="M72:M73" si="74">(K72*N72)-L72</f>
        <v>8199.218499999999</v>
      </c>
      <c r="N72" s="389">
        <v>4300</v>
      </c>
      <c r="O72" s="419" t="s">
        <v>591</v>
      </c>
      <c r="P72" s="421">
        <v>44208</v>
      </c>
      <c r="Q72" s="260"/>
      <c r="R72" s="265" t="s">
        <v>595</v>
      </c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64"/>
      <c r="AG72" s="259"/>
      <c r="AH72" s="307"/>
      <c r="AI72" s="307"/>
      <c r="AJ72" s="288"/>
      <c r="AK72" s="288"/>
      <c r="AL72" s="288"/>
    </row>
    <row r="73" spans="1:38" s="258" customFormat="1" ht="13.5" customHeight="1">
      <c r="A73" s="297">
        <v>5</v>
      </c>
      <c r="B73" s="256">
        <v>44573</v>
      </c>
      <c r="C73" s="416"/>
      <c r="D73" s="416" t="s">
        <v>944</v>
      </c>
      <c r="E73" s="297" t="s">
        <v>593</v>
      </c>
      <c r="F73" s="297">
        <v>1520</v>
      </c>
      <c r="G73" s="297">
        <v>1490</v>
      </c>
      <c r="H73" s="389">
        <v>1544.5</v>
      </c>
      <c r="I73" s="389" t="s">
        <v>937</v>
      </c>
      <c r="J73" s="393" t="s">
        <v>945</v>
      </c>
      <c r="K73" s="389">
        <f t="shared" si="72"/>
        <v>24.5</v>
      </c>
      <c r="L73" s="417">
        <f t="shared" si="73"/>
        <v>432.46000000000004</v>
      </c>
      <c r="M73" s="418">
        <f t="shared" si="74"/>
        <v>9367.5400000000009</v>
      </c>
      <c r="N73" s="389">
        <v>400</v>
      </c>
      <c r="O73" s="419" t="s">
        <v>591</v>
      </c>
      <c r="P73" s="421">
        <v>44208</v>
      </c>
      <c r="Q73" s="260"/>
      <c r="R73" s="265" t="s">
        <v>592</v>
      </c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64"/>
      <c r="AG73" s="259"/>
      <c r="AH73" s="307"/>
      <c r="AI73" s="307"/>
      <c r="AJ73" s="288"/>
      <c r="AK73" s="288"/>
      <c r="AL73" s="288"/>
    </row>
    <row r="74" spans="1:38" s="258" customFormat="1" ht="13.5" customHeight="1">
      <c r="A74" s="297">
        <v>6</v>
      </c>
      <c r="B74" s="256">
        <v>44573</v>
      </c>
      <c r="C74" s="416"/>
      <c r="D74" s="416" t="s">
        <v>941</v>
      </c>
      <c r="E74" s="297" t="s">
        <v>593</v>
      </c>
      <c r="F74" s="297">
        <v>443.5</v>
      </c>
      <c r="G74" s="297">
        <v>434</v>
      </c>
      <c r="H74" s="389">
        <v>451.5</v>
      </c>
      <c r="I74" s="389" t="s">
        <v>942</v>
      </c>
      <c r="J74" s="393" t="s">
        <v>959</v>
      </c>
      <c r="K74" s="389">
        <f t="shared" ref="K74" si="75">H74-F74</f>
        <v>8</v>
      </c>
      <c r="L74" s="417">
        <f t="shared" ref="L74" si="76">(H74*N74)*0.07%</f>
        <v>347.65500000000003</v>
      </c>
      <c r="M74" s="418">
        <f t="shared" ref="M74" si="77">(K74*N74)-L74</f>
        <v>8452.3449999999993</v>
      </c>
      <c r="N74" s="389">
        <v>1100</v>
      </c>
      <c r="O74" s="419" t="s">
        <v>591</v>
      </c>
      <c r="P74" s="420">
        <v>44209</v>
      </c>
      <c r="Q74" s="260"/>
      <c r="R74" s="265" t="s">
        <v>592</v>
      </c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64"/>
      <c r="AG74" s="259"/>
      <c r="AH74" s="307"/>
      <c r="AI74" s="307"/>
      <c r="AJ74" s="288"/>
      <c r="AK74" s="288"/>
      <c r="AL74" s="288"/>
    </row>
    <row r="75" spans="1:38" s="258" customFormat="1" ht="13.5" customHeight="1">
      <c r="A75" s="423">
        <v>7</v>
      </c>
      <c r="B75" s="256">
        <v>44574</v>
      </c>
      <c r="C75" s="416"/>
      <c r="D75" s="416" t="s">
        <v>960</v>
      </c>
      <c r="E75" s="297" t="s">
        <v>593</v>
      </c>
      <c r="F75" s="297">
        <v>944</v>
      </c>
      <c r="G75" s="297">
        <v>934</v>
      </c>
      <c r="H75" s="389">
        <v>952</v>
      </c>
      <c r="I75" s="389" t="s">
        <v>961</v>
      </c>
      <c r="J75" s="393" t="s">
        <v>959</v>
      </c>
      <c r="K75" s="389">
        <f t="shared" ref="K75" si="78">H75-F75</f>
        <v>8</v>
      </c>
      <c r="L75" s="417">
        <f t="shared" ref="L75" si="79">(H75*N75)*0.07%</f>
        <v>833.00000000000011</v>
      </c>
      <c r="M75" s="418">
        <f t="shared" ref="M75" si="80">(K75*N75)-L75</f>
        <v>9167</v>
      </c>
      <c r="N75" s="389">
        <v>1250</v>
      </c>
      <c r="O75" s="419" t="s">
        <v>591</v>
      </c>
      <c r="P75" s="420">
        <v>44210</v>
      </c>
      <c r="Q75" s="260"/>
      <c r="R75" s="265" t="s">
        <v>595</v>
      </c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64"/>
      <c r="AG75" s="259"/>
      <c r="AH75" s="307"/>
      <c r="AI75" s="307"/>
      <c r="AJ75" s="288"/>
      <c r="AK75" s="288"/>
      <c r="AL75" s="288"/>
    </row>
    <row r="76" spans="1:38" s="258" customFormat="1" ht="13.5" customHeight="1">
      <c r="A76" s="431">
        <v>8</v>
      </c>
      <c r="B76" s="256">
        <v>44575</v>
      </c>
      <c r="C76" s="416"/>
      <c r="D76" s="416" t="s">
        <v>967</v>
      </c>
      <c r="E76" s="297" t="s">
        <v>593</v>
      </c>
      <c r="F76" s="297">
        <v>3270</v>
      </c>
      <c r="G76" s="297">
        <v>3210</v>
      </c>
      <c r="H76" s="389">
        <v>3320</v>
      </c>
      <c r="I76" s="389" t="s">
        <v>968</v>
      </c>
      <c r="J76" s="393" t="s">
        <v>985</v>
      </c>
      <c r="K76" s="389">
        <f t="shared" ref="K76:K77" si="81">H76-F76</f>
        <v>50</v>
      </c>
      <c r="L76" s="417">
        <f t="shared" ref="L76:L77" si="82">(H76*N76)*0.07%</f>
        <v>406.70000000000005</v>
      </c>
      <c r="M76" s="418">
        <f t="shared" ref="M76:M77" si="83">(K76*N76)-L76</f>
        <v>8343.2999999999993</v>
      </c>
      <c r="N76" s="389">
        <v>175</v>
      </c>
      <c r="O76" s="419" t="s">
        <v>591</v>
      </c>
      <c r="P76" s="420">
        <v>44214</v>
      </c>
      <c r="Q76" s="260"/>
      <c r="R76" s="265" t="s">
        <v>592</v>
      </c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64"/>
      <c r="AG76" s="259"/>
      <c r="AH76" s="307"/>
      <c r="AI76" s="307"/>
      <c r="AJ76" s="288"/>
      <c r="AK76" s="288"/>
      <c r="AL76" s="288"/>
    </row>
    <row r="77" spans="1:38" s="258" customFormat="1" ht="13.5" customHeight="1">
      <c r="A77" s="432">
        <v>9</v>
      </c>
      <c r="B77" s="346">
        <v>44579</v>
      </c>
      <c r="C77" s="387"/>
      <c r="D77" s="387" t="s">
        <v>944</v>
      </c>
      <c r="E77" s="345" t="s">
        <v>593</v>
      </c>
      <c r="F77" s="345">
        <v>1527.5</v>
      </c>
      <c r="G77" s="345">
        <v>1497</v>
      </c>
      <c r="H77" s="349">
        <v>1497</v>
      </c>
      <c r="I77" s="349" t="s">
        <v>983</v>
      </c>
      <c r="J77" s="364" t="s">
        <v>984</v>
      </c>
      <c r="K77" s="349">
        <f t="shared" si="81"/>
        <v>-30.5</v>
      </c>
      <c r="L77" s="383">
        <f t="shared" si="82"/>
        <v>419.16000000000008</v>
      </c>
      <c r="M77" s="384">
        <f t="shared" si="83"/>
        <v>-12619.16</v>
      </c>
      <c r="N77" s="349">
        <v>400</v>
      </c>
      <c r="O77" s="385" t="s">
        <v>604</v>
      </c>
      <c r="P77" s="386">
        <v>44214</v>
      </c>
      <c r="Q77" s="260"/>
      <c r="R77" s="265" t="s">
        <v>592</v>
      </c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64"/>
      <c r="AG77" s="259"/>
      <c r="AH77" s="307"/>
      <c r="AI77" s="307"/>
      <c r="AJ77" s="288"/>
      <c r="AK77" s="288"/>
      <c r="AL77" s="288"/>
    </row>
    <row r="78" spans="1:38" s="258" customFormat="1" ht="13.5" customHeight="1">
      <c r="A78" s="431">
        <v>10</v>
      </c>
      <c r="B78" s="256">
        <v>44580</v>
      </c>
      <c r="C78" s="416"/>
      <c r="D78" s="416" t="s">
        <v>995</v>
      </c>
      <c r="E78" s="297" t="s">
        <v>593</v>
      </c>
      <c r="F78" s="297">
        <v>815.5</v>
      </c>
      <c r="G78" s="297">
        <v>807</v>
      </c>
      <c r="H78" s="389">
        <v>821.5</v>
      </c>
      <c r="I78" s="389" t="s">
        <v>996</v>
      </c>
      <c r="J78" s="393" t="s">
        <v>997</v>
      </c>
      <c r="K78" s="389">
        <f t="shared" ref="K78:K79" si="84">H78-F78</f>
        <v>6</v>
      </c>
      <c r="L78" s="417">
        <f t="shared" ref="L78:L79" si="85">(H78*N78)*0.07%</f>
        <v>790.69375000000014</v>
      </c>
      <c r="M78" s="418">
        <f t="shared" ref="M78:M79" si="86">(K78*N78)-L78</f>
        <v>7459.3062499999996</v>
      </c>
      <c r="N78" s="389">
        <v>1375</v>
      </c>
      <c r="O78" s="419" t="s">
        <v>591</v>
      </c>
      <c r="P78" s="420">
        <v>44215</v>
      </c>
      <c r="Q78" s="260"/>
      <c r="R78" s="265" t="s">
        <v>592</v>
      </c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64"/>
      <c r="AG78" s="259"/>
      <c r="AH78" s="307"/>
      <c r="AI78" s="307"/>
      <c r="AJ78" s="288"/>
      <c r="AK78" s="288"/>
      <c r="AL78" s="288"/>
    </row>
    <row r="79" spans="1:38" s="258" customFormat="1" ht="13.5" customHeight="1">
      <c r="A79" s="432">
        <v>11</v>
      </c>
      <c r="B79" s="346">
        <v>44580</v>
      </c>
      <c r="C79" s="387"/>
      <c r="D79" s="387" t="s">
        <v>1000</v>
      </c>
      <c r="E79" s="345" t="s">
        <v>593</v>
      </c>
      <c r="F79" s="345">
        <v>1521</v>
      </c>
      <c r="G79" s="345">
        <v>1499</v>
      </c>
      <c r="H79" s="349">
        <v>1499</v>
      </c>
      <c r="I79" s="349" t="s">
        <v>1001</v>
      </c>
      <c r="J79" s="364" t="s">
        <v>1025</v>
      </c>
      <c r="K79" s="349">
        <f t="shared" si="84"/>
        <v>-22</v>
      </c>
      <c r="L79" s="383">
        <f t="shared" si="85"/>
        <v>577.11500000000012</v>
      </c>
      <c r="M79" s="384">
        <f t="shared" si="86"/>
        <v>-12677.115</v>
      </c>
      <c r="N79" s="349">
        <v>550</v>
      </c>
      <c r="O79" s="385" t="s">
        <v>604</v>
      </c>
      <c r="P79" s="386">
        <v>44217</v>
      </c>
      <c r="Q79" s="260"/>
      <c r="R79" s="265" t="s">
        <v>592</v>
      </c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64"/>
      <c r="AG79" s="259"/>
      <c r="AH79" s="307"/>
      <c r="AI79" s="307"/>
      <c r="AJ79" s="288"/>
      <c r="AK79" s="288"/>
      <c r="AL79" s="288"/>
    </row>
    <row r="80" spans="1:38" s="258" customFormat="1" ht="13.5" customHeight="1">
      <c r="A80" s="431">
        <v>12</v>
      </c>
      <c r="B80" s="256">
        <v>44586</v>
      </c>
      <c r="C80" s="416"/>
      <c r="D80" s="416" t="s">
        <v>1051</v>
      </c>
      <c r="E80" s="297" t="s">
        <v>593</v>
      </c>
      <c r="F80" s="297">
        <v>16920</v>
      </c>
      <c r="G80" s="297">
        <v>16775</v>
      </c>
      <c r="H80" s="389">
        <v>17025</v>
      </c>
      <c r="I80" s="389">
        <v>17200</v>
      </c>
      <c r="J80" s="393" t="s">
        <v>1052</v>
      </c>
      <c r="K80" s="389">
        <f t="shared" ref="K80" si="87">H80-F80</f>
        <v>105</v>
      </c>
      <c r="L80" s="417">
        <f t="shared" ref="L80" si="88">(H80*N80)*0.07%</f>
        <v>595.87500000000011</v>
      </c>
      <c r="M80" s="418">
        <f t="shared" ref="M80" si="89">(K80*N80)-L80</f>
        <v>4654.125</v>
      </c>
      <c r="N80" s="389">
        <v>50</v>
      </c>
      <c r="O80" s="419" t="s">
        <v>591</v>
      </c>
      <c r="P80" s="421">
        <v>44221</v>
      </c>
      <c r="Q80" s="260"/>
      <c r="R80" s="265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64"/>
      <c r="AG80" s="259"/>
      <c r="AH80" s="307"/>
      <c r="AI80" s="307"/>
      <c r="AJ80" s="288"/>
      <c r="AK80" s="288"/>
      <c r="AL80" s="288"/>
    </row>
    <row r="81" spans="1:38" s="258" customFormat="1" ht="13.5" customHeight="1">
      <c r="A81" s="431">
        <v>13</v>
      </c>
      <c r="B81" s="256">
        <v>44586</v>
      </c>
      <c r="C81" s="416"/>
      <c r="D81" s="416" t="s">
        <v>1073</v>
      </c>
      <c r="E81" s="297" t="s">
        <v>593</v>
      </c>
      <c r="F81" s="297">
        <v>295</v>
      </c>
      <c r="G81" s="297">
        <v>287</v>
      </c>
      <c r="H81" s="389">
        <v>301</v>
      </c>
      <c r="I81" s="389" t="s">
        <v>1074</v>
      </c>
      <c r="J81" s="393" t="s">
        <v>997</v>
      </c>
      <c r="K81" s="389">
        <f t="shared" ref="K81:K82" si="90">H81-F81</f>
        <v>6</v>
      </c>
      <c r="L81" s="417">
        <f t="shared" ref="L81:L82" si="91">(H81*N81)*0.07%</f>
        <v>316.05000000000007</v>
      </c>
      <c r="M81" s="418">
        <f t="shared" ref="M81:M82" si="92">(K81*N81)-L81</f>
        <v>8683.9500000000007</v>
      </c>
      <c r="N81" s="389">
        <v>1500</v>
      </c>
      <c r="O81" s="419" t="s">
        <v>591</v>
      </c>
      <c r="P81" s="421">
        <v>44221</v>
      </c>
      <c r="Q81" s="260"/>
      <c r="R81" s="265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64"/>
      <c r="AG81" s="259"/>
      <c r="AH81" s="307"/>
      <c r="AI81" s="307"/>
      <c r="AJ81" s="288"/>
      <c r="AK81" s="288"/>
      <c r="AL81" s="288"/>
    </row>
    <row r="82" spans="1:38" s="258" customFormat="1" ht="13.5" customHeight="1">
      <c r="A82" s="431">
        <v>14</v>
      </c>
      <c r="B82" s="256">
        <v>44588</v>
      </c>
      <c r="C82" s="416"/>
      <c r="D82" s="416" t="s">
        <v>1051</v>
      </c>
      <c r="E82" s="297" t="s">
        <v>593</v>
      </c>
      <c r="F82" s="297">
        <v>17015</v>
      </c>
      <c r="G82" s="297">
        <v>16785</v>
      </c>
      <c r="H82" s="389">
        <v>17115</v>
      </c>
      <c r="I82" s="389" t="s">
        <v>1104</v>
      </c>
      <c r="J82" s="393" t="s">
        <v>1105</v>
      </c>
      <c r="K82" s="389">
        <f t="shared" si="90"/>
        <v>100</v>
      </c>
      <c r="L82" s="417">
        <f t="shared" si="91"/>
        <v>599.02500000000009</v>
      </c>
      <c r="M82" s="418">
        <f t="shared" si="92"/>
        <v>4400.9750000000004</v>
      </c>
      <c r="N82" s="389">
        <v>50</v>
      </c>
      <c r="O82" s="419" t="s">
        <v>591</v>
      </c>
      <c r="P82" s="421">
        <v>44223</v>
      </c>
      <c r="Q82" s="260"/>
      <c r="R82" s="265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64"/>
      <c r="AG82" s="259"/>
      <c r="AH82" s="307"/>
      <c r="AI82" s="307"/>
      <c r="AJ82" s="288"/>
      <c r="AK82" s="288"/>
      <c r="AL82" s="288"/>
    </row>
    <row r="83" spans="1:38" s="258" customFormat="1" ht="13.5" customHeight="1">
      <c r="A83" s="422">
        <v>15</v>
      </c>
      <c r="B83" s="259">
        <v>44588</v>
      </c>
      <c r="C83" s="406"/>
      <c r="D83" s="406" t="s">
        <v>1106</v>
      </c>
      <c r="E83" s="262" t="s">
        <v>593</v>
      </c>
      <c r="F83" s="262" t="s">
        <v>1107</v>
      </c>
      <c r="G83" s="262">
        <v>2920</v>
      </c>
      <c r="H83" s="263"/>
      <c r="I83" s="263" t="s">
        <v>1108</v>
      </c>
      <c r="J83" s="335" t="s">
        <v>594</v>
      </c>
      <c r="K83" s="263"/>
      <c r="L83" s="295"/>
      <c r="M83" s="296"/>
      <c r="N83" s="263"/>
      <c r="O83" s="305"/>
      <c r="P83" s="306"/>
      <c r="Q83" s="260"/>
      <c r="R83" s="265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64"/>
      <c r="AG83" s="259"/>
      <c r="AH83" s="307"/>
      <c r="AI83" s="307"/>
      <c r="AJ83" s="288"/>
      <c r="AK83" s="288"/>
      <c r="AL83" s="288"/>
    </row>
    <row r="84" spans="1:38" s="258" customFormat="1" ht="13.5" customHeight="1">
      <c r="A84" s="422">
        <v>16</v>
      </c>
      <c r="B84" s="259">
        <v>44588</v>
      </c>
      <c r="C84" s="406"/>
      <c r="D84" s="406" t="s">
        <v>1073</v>
      </c>
      <c r="E84" s="262" t="s">
        <v>593</v>
      </c>
      <c r="F84" s="262" t="s">
        <v>1117</v>
      </c>
      <c r="G84" s="262">
        <v>285</v>
      </c>
      <c r="H84" s="263"/>
      <c r="I84" s="263" t="s">
        <v>1074</v>
      </c>
      <c r="J84" s="335" t="s">
        <v>594</v>
      </c>
      <c r="K84" s="263"/>
      <c r="L84" s="295"/>
      <c r="M84" s="296"/>
      <c r="N84" s="263"/>
      <c r="O84" s="305"/>
      <c r="P84" s="306"/>
      <c r="Q84" s="260"/>
      <c r="R84" s="265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64"/>
      <c r="AG84" s="259"/>
      <c r="AH84" s="307"/>
      <c r="AI84" s="307"/>
      <c r="AJ84" s="288"/>
      <c r="AK84" s="288"/>
      <c r="AL84" s="288"/>
    </row>
    <row r="85" spans="1:38" s="258" customFormat="1" ht="13.5" customHeight="1">
      <c r="A85" s="431">
        <v>17</v>
      </c>
      <c r="B85" s="256">
        <v>44588</v>
      </c>
      <c r="C85" s="416"/>
      <c r="D85" s="416" t="s">
        <v>1118</v>
      </c>
      <c r="E85" s="297" t="s">
        <v>593</v>
      </c>
      <c r="F85" s="297">
        <v>1466</v>
      </c>
      <c r="G85" s="297">
        <v>1450</v>
      </c>
      <c r="H85" s="389">
        <v>1486</v>
      </c>
      <c r="I85" s="389" t="s">
        <v>1119</v>
      </c>
      <c r="J85" s="393" t="s">
        <v>861</v>
      </c>
      <c r="K85" s="389">
        <f t="shared" ref="K85" si="93">H85-F85</f>
        <v>20</v>
      </c>
      <c r="L85" s="417">
        <f t="shared" ref="L85" si="94">(H85*N85)*0.07%</f>
        <v>572.11000000000013</v>
      </c>
      <c r="M85" s="418">
        <f t="shared" ref="M85" si="95">(K85*N85)-L85</f>
        <v>10427.89</v>
      </c>
      <c r="N85" s="389">
        <v>550</v>
      </c>
      <c r="O85" s="419" t="s">
        <v>591</v>
      </c>
      <c r="P85" s="421">
        <v>44223</v>
      </c>
      <c r="Q85" s="260"/>
      <c r="R85" s="265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64"/>
      <c r="AG85" s="259"/>
      <c r="AH85" s="307"/>
      <c r="AI85" s="307"/>
      <c r="AJ85" s="288"/>
      <c r="AK85" s="288"/>
      <c r="AL85" s="288"/>
    </row>
    <row r="86" spans="1:38" s="258" customFormat="1" ht="13.5" customHeight="1">
      <c r="A86" s="262">
        <v>18</v>
      </c>
      <c r="B86" s="259">
        <v>44588</v>
      </c>
      <c r="C86" s="406"/>
      <c r="D86" s="406" t="s">
        <v>1123</v>
      </c>
      <c r="E86" s="262" t="s">
        <v>593</v>
      </c>
      <c r="F86" s="262" t="s">
        <v>1124</v>
      </c>
      <c r="G86" s="262">
        <v>7100</v>
      </c>
      <c r="H86" s="263"/>
      <c r="I86" s="263">
        <v>7300</v>
      </c>
      <c r="J86" s="335" t="s">
        <v>594</v>
      </c>
      <c r="K86" s="263"/>
      <c r="L86" s="295"/>
      <c r="M86" s="296"/>
      <c r="N86" s="263"/>
      <c r="O86" s="305"/>
      <c r="P86" s="306"/>
      <c r="Q86" s="260"/>
      <c r="R86" s="265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64"/>
      <c r="AG86" s="259"/>
      <c r="AH86" s="307"/>
      <c r="AI86" s="307"/>
      <c r="AJ86" s="288"/>
      <c r="AK86" s="288"/>
      <c r="AL86" s="288"/>
    </row>
    <row r="87" spans="1:38" ht="13.5" customHeight="1">
      <c r="A87" s="116"/>
      <c r="B87" s="117"/>
      <c r="C87" s="151"/>
      <c r="D87" s="159"/>
      <c r="E87" s="160"/>
      <c r="F87" s="116"/>
      <c r="G87" s="116"/>
      <c r="H87" s="116"/>
      <c r="I87" s="152"/>
      <c r="J87" s="152"/>
      <c r="K87" s="152"/>
      <c r="L87" s="152"/>
      <c r="M87" s="152"/>
      <c r="N87" s="152"/>
      <c r="O87" s="152"/>
      <c r="P87" s="152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61"/>
      <c r="B88" s="117"/>
      <c r="C88" s="118"/>
      <c r="D88" s="162"/>
      <c r="E88" s="121"/>
      <c r="F88" s="121"/>
      <c r="G88" s="121"/>
      <c r="H88" s="121"/>
      <c r="I88" s="121"/>
      <c r="J88" s="6"/>
      <c r="K88" s="121"/>
      <c r="L88" s="121"/>
      <c r="M88" s="6"/>
      <c r="N88" s="1"/>
      <c r="O88" s="118"/>
      <c r="P88" s="4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12.75" customHeight="1">
      <c r="A89" s="163" t="s">
        <v>614</v>
      </c>
      <c r="B89" s="163"/>
      <c r="C89" s="163"/>
      <c r="D89" s="163"/>
      <c r="E89" s="164"/>
      <c r="F89" s="121"/>
      <c r="G89" s="121"/>
      <c r="H89" s="121"/>
      <c r="I89" s="121"/>
      <c r="J89" s="1"/>
      <c r="K89" s="6"/>
      <c r="L89" s="6"/>
      <c r="M89" s="6"/>
      <c r="N89" s="1"/>
      <c r="O89" s="1"/>
      <c r="P89" s="41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38.25" customHeight="1">
      <c r="A90" s="96" t="s">
        <v>16</v>
      </c>
      <c r="B90" s="96" t="s">
        <v>568</v>
      </c>
      <c r="C90" s="96"/>
      <c r="D90" s="97" t="s">
        <v>579</v>
      </c>
      <c r="E90" s="96" t="s">
        <v>580</v>
      </c>
      <c r="F90" s="96" t="s">
        <v>581</v>
      </c>
      <c r="G90" s="96" t="s">
        <v>602</v>
      </c>
      <c r="H90" s="96" t="s">
        <v>583</v>
      </c>
      <c r="I90" s="96" t="s">
        <v>584</v>
      </c>
      <c r="J90" s="95" t="s">
        <v>585</v>
      </c>
      <c r="K90" s="95" t="s">
        <v>615</v>
      </c>
      <c r="L90" s="98" t="s">
        <v>587</v>
      </c>
      <c r="M90" s="158" t="s">
        <v>611</v>
      </c>
      <c r="N90" s="96" t="s">
        <v>612</v>
      </c>
      <c r="O90" s="96" t="s">
        <v>589</v>
      </c>
      <c r="P90" s="97" t="s">
        <v>590</v>
      </c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s="258" customFormat="1" ht="12.75" customHeight="1">
      <c r="A91" s="345">
        <v>1</v>
      </c>
      <c r="B91" s="346">
        <v>44561</v>
      </c>
      <c r="C91" s="347"/>
      <c r="D91" s="348" t="s">
        <v>875</v>
      </c>
      <c r="E91" s="345" t="s">
        <v>593</v>
      </c>
      <c r="F91" s="345">
        <v>81.5</v>
      </c>
      <c r="G91" s="345">
        <v>40</v>
      </c>
      <c r="H91" s="345">
        <v>40</v>
      </c>
      <c r="I91" s="349" t="s">
        <v>876</v>
      </c>
      <c r="J91" s="350" t="s">
        <v>882</v>
      </c>
      <c r="K91" s="351">
        <f t="shared" ref="K91" si="96">H91-F91</f>
        <v>-41.5</v>
      </c>
      <c r="L91" s="363">
        <v>100</v>
      </c>
      <c r="M91" s="364">
        <f t="shared" ref="M91" si="97">(K91*N91)-100</f>
        <v>-2175</v>
      </c>
      <c r="N91" s="364">
        <v>50</v>
      </c>
      <c r="O91" s="352" t="s">
        <v>604</v>
      </c>
      <c r="P91" s="346">
        <v>44564</v>
      </c>
      <c r="Q91" s="260"/>
      <c r="R91" s="261" t="s">
        <v>595</v>
      </c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</row>
    <row r="92" spans="1:38" s="258" customFormat="1" ht="12.75" customHeight="1">
      <c r="A92" s="345">
        <v>2</v>
      </c>
      <c r="B92" s="346">
        <v>44565</v>
      </c>
      <c r="C92" s="347"/>
      <c r="D92" s="348" t="s">
        <v>891</v>
      </c>
      <c r="E92" s="345" t="s">
        <v>593</v>
      </c>
      <c r="F92" s="345">
        <v>65.5</v>
      </c>
      <c r="G92" s="345">
        <v>20</v>
      </c>
      <c r="H92" s="345">
        <v>24.5</v>
      </c>
      <c r="I92" s="349">
        <v>120</v>
      </c>
      <c r="J92" s="350" t="s">
        <v>899</v>
      </c>
      <c r="K92" s="351">
        <f t="shared" ref="K92" si="98">H92-F92</f>
        <v>-41</v>
      </c>
      <c r="L92" s="363">
        <v>100</v>
      </c>
      <c r="M92" s="364">
        <f t="shared" ref="M92" si="99">(K92*N92)-100</f>
        <v>-2150</v>
      </c>
      <c r="N92" s="364">
        <v>50</v>
      </c>
      <c r="O92" s="352" t="s">
        <v>604</v>
      </c>
      <c r="P92" s="424">
        <v>44565</v>
      </c>
      <c r="Q92" s="260"/>
      <c r="R92" s="261" t="s">
        <v>595</v>
      </c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</row>
    <row r="93" spans="1:38" s="258" customFormat="1" ht="12.75" customHeight="1">
      <c r="A93" s="345">
        <v>3</v>
      </c>
      <c r="B93" s="346">
        <v>44566</v>
      </c>
      <c r="C93" s="347"/>
      <c r="D93" s="348" t="s">
        <v>892</v>
      </c>
      <c r="E93" s="345" t="s">
        <v>593</v>
      </c>
      <c r="F93" s="345">
        <v>3.8</v>
      </c>
      <c r="G93" s="345">
        <v>2.9</v>
      </c>
      <c r="H93" s="345">
        <v>2.9</v>
      </c>
      <c r="I93" s="349" t="s">
        <v>895</v>
      </c>
      <c r="J93" s="350" t="s">
        <v>905</v>
      </c>
      <c r="K93" s="351">
        <f t="shared" ref="K93" si="100">H93-F93</f>
        <v>-0.89999999999999991</v>
      </c>
      <c r="L93" s="363">
        <v>100</v>
      </c>
      <c r="M93" s="364">
        <f t="shared" ref="M93" si="101">(K93*N93)-100</f>
        <v>-4899.7</v>
      </c>
      <c r="N93" s="364">
        <v>5333</v>
      </c>
      <c r="O93" s="352" t="s">
        <v>604</v>
      </c>
      <c r="P93" s="346">
        <v>44565</v>
      </c>
      <c r="Q93" s="260"/>
      <c r="R93" s="261" t="s">
        <v>595</v>
      </c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</row>
    <row r="94" spans="1:38" s="258" customFormat="1" ht="12.75" customHeight="1">
      <c r="A94" s="297">
        <v>4</v>
      </c>
      <c r="B94" s="256">
        <v>44566</v>
      </c>
      <c r="C94" s="298"/>
      <c r="D94" s="388" t="s">
        <v>893</v>
      </c>
      <c r="E94" s="297" t="s">
        <v>593</v>
      </c>
      <c r="F94" s="297">
        <v>9.75</v>
      </c>
      <c r="G94" s="297">
        <v>7</v>
      </c>
      <c r="H94" s="297">
        <v>12</v>
      </c>
      <c r="I94" s="389" t="s">
        <v>894</v>
      </c>
      <c r="J94" s="390" t="s">
        <v>896</v>
      </c>
      <c r="K94" s="391">
        <f t="shared" ref="K94" si="102">H94-F94</f>
        <v>2.25</v>
      </c>
      <c r="L94" s="392">
        <v>100</v>
      </c>
      <c r="M94" s="393">
        <f t="shared" ref="M94" si="103">(K94*N94)-100</f>
        <v>3275</v>
      </c>
      <c r="N94" s="393">
        <v>1500</v>
      </c>
      <c r="O94" s="394" t="s">
        <v>591</v>
      </c>
      <c r="P94" s="395">
        <v>44566</v>
      </c>
      <c r="Q94" s="260"/>
      <c r="R94" s="261" t="s">
        <v>595</v>
      </c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</row>
    <row r="95" spans="1:38" s="258" customFormat="1" ht="12.75" customHeight="1">
      <c r="A95" s="297">
        <v>5</v>
      </c>
      <c r="B95" s="256">
        <v>44567</v>
      </c>
      <c r="C95" s="298"/>
      <c r="D95" s="388" t="s">
        <v>900</v>
      </c>
      <c r="E95" s="297" t="s">
        <v>593</v>
      </c>
      <c r="F95" s="297">
        <v>26.5</v>
      </c>
      <c r="G95" s="297">
        <v>17</v>
      </c>
      <c r="H95" s="297">
        <v>32.25</v>
      </c>
      <c r="I95" s="389" t="s">
        <v>901</v>
      </c>
      <c r="J95" s="390" t="s">
        <v>902</v>
      </c>
      <c r="K95" s="391">
        <f t="shared" ref="K95" si="104">H95-F95</f>
        <v>5.75</v>
      </c>
      <c r="L95" s="392">
        <v>100</v>
      </c>
      <c r="M95" s="393">
        <f t="shared" ref="M95" si="105">(K95*N95)-100</f>
        <v>3062.5</v>
      </c>
      <c r="N95" s="393">
        <v>550</v>
      </c>
      <c r="O95" s="394" t="s">
        <v>591</v>
      </c>
      <c r="P95" s="395">
        <v>44567</v>
      </c>
      <c r="Q95" s="260"/>
      <c r="R95" s="261" t="s">
        <v>595</v>
      </c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</row>
    <row r="96" spans="1:38" s="258" customFormat="1" ht="12.75" customHeight="1">
      <c r="A96" s="297">
        <v>6</v>
      </c>
      <c r="B96" s="256">
        <v>44567</v>
      </c>
      <c r="C96" s="298"/>
      <c r="D96" s="388" t="s">
        <v>903</v>
      </c>
      <c r="E96" s="297" t="s">
        <v>593</v>
      </c>
      <c r="F96" s="297">
        <v>29</v>
      </c>
      <c r="G96" s="297"/>
      <c r="H96" s="297">
        <v>45</v>
      </c>
      <c r="I96" s="389" t="s">
        <v>904</v>
      </c>
      <c r="J96" s="390" t="s">
        <v>898</v>
      </c>
      <c r="K96" s="391">
        <f t="shared" ref="K96" si="106">H96-F96</f>
        <v>16</v>
      </c>
      <c r="L96" s="392">
        <v>100</v>
      </c>
      <c r="M96" s="393">
        <f t="shared" ref="M96" si="107">(K96*N96)-100</f>
        <v>700</v>
      </c>
      <c r="N96" s="393">
        <v>50</v>
      </c>
      <c r="O96" s="394" t="s">
        <v>591</v>
      </c>
      <c r="P96" s="395">
        <v>44567</v>
      </c>
      <c r="Q96" s="260"/>
      <c r="R96" s="261" t="s">
        <v>592</v>
      </c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</row>
    <row r="97" spans="1:38" s="258" customFormat="1" ht="12.75" customHeight="1">
      <c r="A97" s="297">
        <v>7</v>
      </c>
      <c r="B97" s="256">
        <v>44568</v>
      </c>
      <c r="C97" s="298"/>
      <c r="D97" s="388" t="s">
        <v>907</v>
      </c>
      <c r="E97" s="297" t="s">
        <v>593</v>
      </c>
      <c r="F97" s="297">
        <v>98</v>
      </c>
      <c r="G97" s="297">
        <v>60</v>
      </c>
      <c r="H97" s="297">
        <v>113.5</v>
      </c>
      <c r="I97" s="389" t="s">
        <v>908</v>
      </c>
      <c r="J97" s="390" t="s">
        <v>885</v>
      </c>
      <c r="K97" s="391">
        <f t="shared" ref="K97:K99" si="108">H97-F97</f>
        <v>15.5</v>
      </c>
      <c r="L97" s="392">
        <v>100</v>
      </c>
      <c r="M97" s="393">
        <f t="shared" ref="M97:M99" si="109">(K97*N97)-100</f>
        <v>675</v>
      </c>
      <c r="N97" s="393">
        <v>50</v>
      </c>
      <c r="O97" s="394" t="s">
        <v>591</v>
      </c>
      <c r="P97" s="395">
        <v>44568</v>
      </c>
      <c r="Q97" s="260"/>
      <c r="R97" s="261" t="s">
        <v>592</v>
      </c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  <c r="AK97" s="257"/>
      <c r="AL97" s="257"/>
    </row>
    <row r="98" spans="1:38" s="258" customFormat="1" ht="12.75" customHeight="1">
      <c r="A98" s="297">
        <v>8</v>
      </c>
      <c r="B98" s="256">
        <v>44568</v>
      </c>
      <c r="C98" s="298"/>
      <c r="D98" s="388" t="s">
        <v>909</v>
      </c>
      <c r="E98" s="297" t="s">
        <v>593</v>
      </c>
      <c r="F98" s="297">
        <v>94.5</v>
      </c>
      <c r="G98" s="297">
        <v>58</v>
      </c>
      <c r="H98" s="297">
        <v>107.5</v>
      </c>
      <c r="I98" s="389" t="s">
        <v>908</v>
      </c>
      <c r="J98" s="390" t="s">
        <v>883</v>
      </c>
      <c r="K98" s="391">
        <f t="shared" si="108"/>
        <v>13</v>
      </c>
      <c r="L98" s="392">
        <v>100</v>
      </c>
      <c r="M98" s="393">
        <f t="shared" si="109"/>
        <v>550</v>
      </c>
      <c r="N98" s="393">
        <v>50</v>
      </c>
      <c r="O98" s="394" t="s">
        <v>591</v>
      </c>
      <c r="P98" s="395">
        <v>44568</v>
      </c>
      <c r="Q98" s="260"/>
      <c r="R98" s="261" t="s">
        <v>595</v>
      </c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7"/>
      <c r="AI98" s="257"/>
      <c r="AJ98" s="257"/>
      <c r="AK98" s="257"/>
      <c r="AL98" s="257"/>
    </row>
    <row r="99" spans="1:38" s="258" customFormat="1" ht="12.75" customHeight="1">
      <c r="A99" s="345">
        <v>9</v>
      </c>
      <c r="B99" s="346">
        <v>44568</v>
      </c>
      <c r="C99" s="347"/>
      <c r="D99" s="348" t="s">
        <v>912</v>
      </c>
      <c r="E99" s="345" t="s">
        <v>593</v>
      </c>
      <c r="F99" s="345">
        <v>235</v>
      </c>
      <c r="G99" s="345">
        <v>180</v>
      </c>
      <c r="H99" s="345">
        <v>190</v>
      </c>
      <c r="I99" s="349" t="s">
        <v>910</v>
      </c>
      <c r="J99" s="350" t="s">
        <v>911</v>
      </c>
      <c r="K99" s="351">
        <f t="shared" si="108"/>
        <v>-45</v>
      </c>
      <c r="L99" s="363">
        <v>100</v>
      </c>
      <c r="M99" s="364">
        <f t="shared" si="109"/>
        <v>-1225</v>
      </c>
      <c r="N99" s="364">
        <v>25</v>
      </c>
      <c r="O99" s="352" t="s">
        <v>604</v>
      </c>
      <c r="P99" s="346">
        <v>44568</v>
      </c>
      <c r="Q99" s="260"/>
      <c r="R99" s="261" t="s">
        <v>592</v>
      </c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</row>
    <row r="100" spans="1:38" s="258" customFormat="1" ht="12.75" customHeight="1">
      <c r="A100" s="297">
        <v>10</v>
      </c>
      <c r="B100" s="256">
        <v>44571</v>
      </c>
      <c r="C100" s="298"/>
      <c r="D100" s="388" t="s">
        <v>917</v>
      </c>
      <c r="E100" s="297" t="s">
        <v>593</v>
      </c>
      <c r="F100" s="297">
        <v>59</v>
      </c>
      <c r="G100" s="297">
        <v>25</v>
      </c>
      <c r="H100" s="297">
        <v>69</v>
      </c>
      <c r="I100" s="389" t="s">
        <v>918</v>
      </c>
      <c r="J100" s="390" t="s">
        <v>919</v>
      </c>
      <c r="K100" s="391">
        <f t="shared" ref="K100" si="110">H100-F100</f>
        <v>10</v>
      </c>
      <c r="L100" s="392">
        <v>100</v>
      </c>
      <c r="M100" s="393">
        <f t="shared" ref="M100" si="111">(K100*N100)-100</f>
        <v>400</v>
      </c>
      <c r="N100" s="393">
        <v>50</v>
      </c>
      <c r="O100" s="394" t="s">
        <v>591</v>
      </c>
      <c r="P100" s="395">
        <v>44571</v>
      </c>
      <c r="Q100" s="260"/>
      <c r="R100" s="261" t="s">
        <v>592</v>
      </c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57"/>
      <c r="AJ100" s="257"/>
      <c r="AK100" s="257"/>
      <c r="AL100" s="257"/>
    </row>
    <row r="101" spans="1:38" s="258" customFormat="1" ht="12.75" customHeight="1">
      <c r="A101" s="297">
        <v>11</v>
      </c>
      <c r="B101" s="256">
        <v>44571</v>
      </c>
      <c r="C101" s="298"/>
      <c r="D101" s="388" t="s">
        <v>920</v>
      </c>
      <c r="E101" s="297" t="s">
        <v>593</v>
      </c>
      <c r="F101" s="297">
        <v>3.8</v>
      </c>
      <c r="G101" s="297">
        <v>2.9</v>
      </c>
      <c r="H101" s="297">
        <v>4.5999999999999996</v>
      </c>
      <c r="I101" s="420" t="s">
        <v>895</v>
      </c>
      <c r="J101" s="390" t="s">
        <v>950</v>
      </c>
      <c r="K101" s="391">
        <f t="shared" ref="K101" si="112">H101-F101</f>
        <v>0.79999999999999982</v>
      </c>
      <c r="L101" s="392">
        <v>100</v>
      </c>
      <c r="M101" s="393">
        <f t="shared" ref="M101" si="113">(K101*N101)-100</f>
        <v>4166.3999999999987</v>
      </c>
      <c r="N101" s="393">
        <v>5333</v>
      </c>
      <c r="O101" s="394" t="s">
        <v>591</v>
      </c>
      <c r="P101" s="256">
        <v>44574</v>
      </c>
      <c r="Q101" s="260"/>
      <c r="R101" s="261" t="s">
        <v>595</v>
      </c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</row>
    <row r="102" spans="1:38" s="258" customFormat="1" ht="12.75" customHeight="1">
      <c r="A102" s="345">
        <v>12</v>
      </c>
      <c r="B102" s="346">
        <v>44572</v>
      </c>
      <c r="C102" s="347"/>
      <c r="D102" s="348" t="s">
        <v>927</v>
      </c>
      <c r="E102" s="345" t="s">
        <v>593</v>
      </c>
      <c r="F102" s="345">
        <v>61.5</v>
      </c>
      <c r="G102" s="345">
        <v>25</v>
      </c>
      <c r="H102" s="345">
        <v>25</v>
      </c>
      <c r="I102" s="349" t="s">
        <v>918</v>
      </c>
      <c r="J102" s="350" t="s">
        <v>946</v>
      </c>
      <c r="K102" s="351">
        <f t="shared" ref="K102:K103" si="114">H102-F102</f>
        <v>-36.5</v>
      </c>
      <c r="L102" s="363">
        <v>100</v>
      </c>
      <c r="M102" s="364">
        <f t="shared" ref="M102:M103" si="115">(K102*N102)-100</f>
        <v>-1925</v>
      </c>
      <c r="N102" s="364">
        <v>50</v>
      </c>
      <c r="O102" s="352" t="s">
        <v>604</v>
      </c>
      <c r="P102" s="346">
        <v>44573</v>
      </c>
      <c r="Q102" s="260"/>
      <c r="R102" s="261" t="s">
        <v>595</v>
      </c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</row>
    <row r="103" spans="1:38" s="258" customFormat="1" ht="12.75" customHeight="1">
      <c r="A103" s="345">
        <v>13</v>
      </c>
      <c r="B103" s="346">
        <v>44573</v>
      </c>
      <c r="C103" s="347"/>
      <c r="D103" s="348" t="s">
        <v>939</v>
      </c>
      <c r="E103" s="345" t="s">
        <v>593</v>
      </c>
      <c r="F103" s="345">
        <v>14</v>
      </c>
      <c r="G103" s="345">
        <v>10</v>
      </c>
      <c r="H103" s="345">
        <v>10</v>
      </c>
      <c r="I103" s="349" t="s">
        <v>940</v>
      </c>
      <c r="J103" s="350" t="s">
        <v>966</v>
      </c>
      <c r="K103" s="351">
        <f t="shared" si="114"/>
        <v>-4</v>
      </c>
      <c r="L103" s="363">
        <v>100</v>
      </c>
      <c r="M103" s="364">
        <f t="shared" si="115"/>
        <v>-4900</v>
      </c>
      <c r="N103" s="364">
        <v>1200</v>
      </c>
      <c r="O103" s="352" t="s">
        <v>604</v>
      </c>
      <c r="P103" s="346">
        <v>44575</v>
      </c>
      <c r="Q103" s="260"/>
      <c r="R103" s="261" t="s">
        <v>595</v>
      </c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57"/>
      <c r="AJ103" s="257"/>
      <c r="AK103" s="257"/>
      <c r="AL103" s="257"/>
    </row>
    <row r="104" spans="1:38" s="258" customFormat="1" ht="12.75" customHeight="1">
      <c r="A104" s="345">
        <v>14</v>
      </c>
      <c r="B104" s="346">
        <v>44574</v>
      </c>
      <c r="C104" s="347"/>
      <c r="D104" s="348" t="s">
        <v>951</v>
      </c>
      <c r="E104" s="345" t="s">
        <v>593</v>
      </c>
      <c r="F104" s="345">
        <v>42.5</v>
      </c>
      <c r="G104" s="345">
        <v>14</v>
      </c>
      <c r="H104" s="345">
        <v>16</v>
      </c>
      <c r="I104" s="349" t="s">
        <v>952</v>
      </c>
      <c r="J104" s="350" t="s">
        <v>963</v>
      </c>
      <c r="K104" s="351">
        <f t="shared" ref="K104" si="116">H104-F104</f>
        <v>-26.5</v>
      </c>
      <c r="L104" s="363">
        <v>100</v>
      </c>
      <c r="M104" s="364">
        <f t="shared" ref="M104" si="117">(K104*N104)-100</f>
        <v>-1425</v>
      </c>
      <c r="N104" s="364">
        <v>50</v>
      </c>
      <c r="O104" s="352" t="s">
        <v>604</v>
      </c>
      <c r="P104" s="424">
        <v>44574</v>
      </c>
      <c r="Q104" s="260"/>
      <c r="R104" s="261" t="s">
        <v>592</v>
      </c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7"/>
    </row>
    <row r="105" spans="1:38" s="258" customFormat="1" ht="12.75" customHeight="1">
      <c r="A105" s="297">
        <v>15</v>
      </c>
      <c r="B105" s="256">
        <v>44574</v>
      </c>
      <c r="C105" s="298"/>
      <c r="D105" s="388" t="s">
        <v>954</v>
      </c>
      <c r="E105" s="297" t="s">
        <v>593</v>
      </c>
      <c r="F105" s="297">
        <v>9.15</v>
      </c>
      <c r="G105" s="297">
        <v>5</v>
      </c>
      <c r="H105" s="297">
        <v>11.25</v>
      </c>
      <c r="I105" s="389" t="s">
        <v>955</v>
      </c>
      <c r="J105" s="390" t="s">
        <v>956</v>
      </c>
      <c r="K105" s="391">
        <f t="shared" ref="K105:K107" si="118">H105-F105</f>
        <v>2.0999999999999996</v>
      </c>
      <c r="L105" s="392">
        <v>100</v>
      </c>
      <c r="M105" s="393">
        <f t="shared" ref="M105:M107" si="119">(K105*N105)-100</f>
        <v>2682.4999999999995</v>
      </c>
      <c r="N105" s="393">
        <v>1325</v>
      </c>
      <c r="O105" s="394" t="s">
        <v>591</v>
      </c>
      <c r="P105" s="395">
        <v>44574</v>
      </c>
      <c r="Q105" s="260"/>
      <c r="R105" s="261" t="s">
        <v>592</v>
      </c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57"/>
      <c r="AH105" s="257"/>
      <c r="AI105" s="257"/>
      <c r="AJ105" s="257"/>
      <c r="AK105" s="257"/>
      <c r="AL105" s="257"/>
    </row>
    <row r="106" spans="1:38" s="258" customFormat="1" ht="12.75" customHeight="1">
      <c r="A106" s="297">
        <v>16</v>
      </c>
      <c r="B106" s="256">
        <v>44574</v>
      </c>
      <c r="C106" s="298"/>
      <c r="D106" s="388" t="s">
        <v>953</v>
      </c>
      <c r="E106" s="297" t="s">
        <v>593</v>
      </c>
      <c r="F106" s="297">
        <v>32.5</v>
      </c>
      <c r="G106" s="297">
        <v>0</v>
      </c>
      <c r="H106" s="297">
        <v>47</v>
      </c>
      <c r="I106" s="389" t="s">
        <v>904</v>
      </c>
      <c r="J106" s="390" t="s">
        <v>962</v>
      </c>
      <c r="K106" s="391">
        <f t="shared" si="118"/>
        <v>14.5</v>
      </c>
      <c r="L106" s="392">
        <v>100</v>
      </c>
      <c r="M106" s="393">
        <f t="shared" si="119"/>
        <v>625</v>
      </c>
      <c r="N106" s="393">
        <v>50</v>
      </c>
      <c r="O106" s="394" t="s">
        <v>591</v>
      </c>
      <c r="P106" s="395">
        <v>44574</v>
      </c>
      <c r="Q106" s="260"/>
      <c r="R106" s="261" t="s">
        <v>592</v>
      </c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</row>
    <row r="107" spans="1:38" s="258" customFormat="1" ht="12.75" customHeight="1">
      <c r="A107" s="345">
        <v>17</v>
      </c>
      <c r="B107" s="346">
        <v>44575</v>
      </c>
      <c r="C107" s="347"/>
      <c r="D107" s="348" t="s">
        <v>954</v>
      </c>
      <c r="E107" s="345" t="s">
        <v>593</v>
      </c>
      <c r="F107" s="345">
        <v>8.8000000000000007</v>
      </c>
      <c r="G107" s="345">
        <v>4.5</v>
      </c>
      <c r="H107" s="345">
        <v>4.5</v>
      </c>
      <c r="I107" s="349" t="s">
        <v>955</v>
      </c>
      <c r="J107" s="350" t="s">
        <v>966</v>
      </c>
      <c r="K107" s="351">
        <f t="shared" si="118"/>
        <v>-4.3000000000000007</v>
      </c>
      <c r="L107" s="363">
        <v>100</v>
      </c>
      <c r="M107" s="364">
        <f t="shared" si="119"/>
        <v>-5797.5000000000009</v>
      </c>
      <c r="N107" s="364">
        <v>1325</v>
      </c>
      <c r="O107" s="352" t="s">
        <v>604</v>
      </c>
      <c r="P107" s="346">
        <v>44579</v>
      </c>
      <c r="Q107" s="260"/>
      <c r="R107" s="261" t="s">
        <v>592</v>
      </c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7"/>
    </row>
    <row r="108" spans="1:38" s="258" customFormat="1" ht="12.75" customHeight="1">
      <c r="A108" s="297">
        <v>18</v>
      </c>
      <c r="B108" s="256">
        <v>44578</v>
      </c>
      <c r="C108" s="298"/>
      <c r="D108" s="388" t="s">
        <v>972</v>
      </c>
      <c r="E108" s="297" t="s">
        <v>593</v>
      </c>
      <c r="F108" s="297">
        <v>8.5</v>
      </c>
      <c r="G108" s="297">
        <v>5</v>
      </c>
      <c r="H108" s="297">
        <v>11</v>
      </c>
      <c r="I108" s="389" t="s">
        <v>955</v>
      </c>
      <c r="J108" s="390" t="s">
        <v>956</v>
      </c>
      <c r="K108" s="391">
        <f t="shared" ref="K108:K109" si="120">H108-F108</f>
        <v>2.5</v>
      </c>
      <c r="L108" s="392">
        <v>100</v>
      </c>
      <c r="M108" s="393">
        <f t="shared" ref="M108:M109" si="121">(K108*N108)-100</f>
        <v>3650</v>
      </c>
      <c r="N108" s="393">
        <v>1500</v>
      </c>
      <c r="O108" s="394" t="s">
        <v>591</v>
      </c>
      <c r="P108" s="395">
        <v>44578</v>
      </c>
      <c r="Q108" s="260"/>
      <c r="R108" s="261" t="s">
        <v>595</v>
      </c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7"/>
    </row>
    <row r="109" spans="1:38" s="258" customFormat="1" ht="12.75" customHeight="1">
      <c r="A109" s="345">
        <v>19</v>
      </c>
      <c r="B109" s="346">
        <v>44579</v>
      </c>
      <c r="C109" s="347"/>
      <c r="D109" s="348" t="s">
        <v>978</v>
      </c>
      <c r="E109" s="345" t="s">
        <v>593</v>
      </c>
      <c r="F109" s="345">
        <v>7.5</v>
      </c>
      <c r="G109" s="345">
        <v>4</v>
      </c>
      <c r="H109" s="345">
        <v>4</v>
      </c>
      <c r="I109" s="349" t="s">
        <v>979</v>
      </c>
      <c r="J109" s="350" t="s">
        <v>980</v>
      </c>
      <c r="K109" s="351">
        <f t="shared" si="120"/>
        <v>-3.5</v>
      </c>
      <c r="L109" s="363">
        <v>100</v>
      </c>
      <c r="M109" s="364">
        <f t="shared" si="121"/>
        <v>-5350</v>
      </c>
      <c r="N109" s="364">
        <v>1500</v>
      </c>
      <c r="O109" s="352" t="s">
        <v>604</v>
      </c>
      <c r="P109" s="346">
        <v>44579</v>
      </c>
      <c r="Q109" s="260"/>
      <c r="R109" s="261" t="s">
        <v>595</v>
      </c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57"/>
      <c r="AJ109" s="257"/>
      <c r="AK109" s="257"/>
      <c r="AL109" s="257"/>
    </row>
    <row r="110" spans="1:38" s="258" customFormat="1" ht="12.75" customHeight="1">
      <c r="A110" s="297">
        <v>20</v>
      </c>
      <c r="B110" s="256">
        <v>44579</v>
      </c>
      <c r="C110" s="298"/>
      <c r="D110" s="388" t="s">
        <v>981</v>
      </c>
      <c r="E110" s="297" t="s">
        <v>593</v>
      </c>
      <c r="F110" s="297">
        <v>265</v>
      </c>
      <c r="G110" s="297">
        <v>150</v>
      </c>
      <c r="H110" s="297">
        <v>315</v>
      </c>
      <c r="I110" s="389" t="s">
        <v>982</v>
      </c>
      <c r="J110" s="390" t="s">
        <v>985</v>
      </c>
      <c r="K110" s="391">
        <f t="shared" ref="K110" si="122">H110-F110</f>
        <v>50</v>
      </c>
      <c r="L110" s="392">
        <v>100</v>
      </c>
      <c r="M110" s="393">
        <f t="shared" ref="M110" si="123">(K110*N110)-100</f>
        <v>1150</v>
      </c>
      <c r="N110" s="393">
        <v>25</v>
      </c>
      <c r="O110" s="394" t="s">
        <v>591</v>
      </c>
      <c r="P110" s="395">
        <v>44579</v>
      </c>
      <c r="Q110" s="260"/>
      <c r="R110" s="261" t="s">
        <v>592</v>
      </c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57"/>
      <c r="AJ110" s="257"/>
      <c r="AK110" s="257"/>
      <c r="AL110" s="257"/>
    </row>
    <row r="111" spans="1:38" s="258" customFormat="1" ht="12.75" customHeight="1">
      <c r="A111" s="297">
        <v>21</v>
      </c>
      <c r="B111" s="256">
        <v>44580</v>
      </c>
      <c r="C111" s="298"/>
      <c r="D111" s="388" t="s">
        <v>989</v>
      </c>
      <c r="E111" s="297" t="s">
        <v>593</v>
      </c>
      <c r="F111" s="297">
        <v>14</v>
      </c>
      <c r="G111" s="297">
        <v>9</v>
      </c>
      <c r="H111" s="297">
        <v>16.5</v>
      </c>
      <c r="I111" s="389" t="s">
        <v>990</v>
      </c>
      <c r="J111" s="390" t="s">
        <v>998</v>
      </c>
      <c r="K111" s="391">
        <f t="shared" ref="K111:K117" si="124">H111-F111</f>
        <v>2.5</v>
      </c>
      <c r="L111" s="392">
        <v>100</v>
      </c>
      <c r="M111" s="393">
        <f t="shared" ref="M111:M117" si="125">(K111*N111)-100</f>
        <v>2900</v>
      </c>
      <c r="N111" s="393">
        <v>1200</v>
      </c>
      <c r="O111" s="394" t="s">
        <v>591</v>
      </c>
      <c r="P111" s="395">
        <v>44580</v>
      </c>
      <c r="Q111" s="260"/>
      <c r="R111" s="261" t="s">
        <v>592</v>
      </c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57"/>
      <c r="AH111" s="257"/>
      <c r="AI111" s="257"/>
      <c r="AJ111" s="257"/>
      <c r="AK111" s="257"/>
      <c r="AL111" s="257"/>
    </row>
    <row r="112" spans="1:38" s="258" customFormat="1" ht="12.75" customHeight="1">
      <c r="A112" s="297">
        <v>22</v>
      </c>
      <c r="B112" s="256">
        <v>44580</v>
      </c>
      <c r="C112" s="298"/>
      <c r="D112" s="388" t="s">
        <v>991</v>
      </c>
      <c r="E112" s="297" t="s">
        <v>593</v>
      </c>
      <c r="F112" s="297">
        <v>185</v>
      </c>
      <c r="G112" s="297">
        <v>70</v>
      </c>
      <c r="H112" s="297">
        <v>260</v>
      </c>
      <c r="I112" s="389" t="s">
        <v>992</v>
      </c>
      <c r="J112" s="390" t="s">
        <v>999</v>
      </c>
      <c r="K112" s="391">
        <f t="shared" si="124"/>
        <v>75</v>
      </c>
      <c r="L112" s="392">
        <v>100</v>
      </c>
      <c r="M112" s="393">
        <f t="shared" si="125"/>
        <v>1775</v>
      </c>
      <c r="N112" s="393">
        <v>25</v>
      </c>
      <c r="O112" s="394" t="s">
        <v>591</v>
      </c>
      <c r="P112" s="395">
        <v>44580</v>
      </c>
      <c r="Q112" s="260"/>
      <c r="R112" s="261" t="s">
        <v>592</v>
      </c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257"/>
      <c r="AJ112" s="257"/>
      <c r="AK112" s="257"/>
      <c r="AL112" s="257"/>
    </row>
    <row r="113" spans="1:38" s="258" customFormat="1" ht="12.75" customHeight="1">
      <c r="A113" s="297">
        <v>23</v>
      </c>
      <c r="B113" s="256">
        <v>44580</v>
      </c>
      <c r="C113" s="298"/>
      <c r="D113" s="388" t="s">
        <v>989</v>
      </c>
      <c r="E113" s="297" t="s">
        <v>593</v>
      </c>
      <c r="F113" s="297">
        <v>13.25</v>
      </c>
      <c r="G113" s="297">
        <v>9</v>
      </c>
      <c r="H113" s="297">
        <v>15.5</v>
      </c>
      <c r="I113" s="389" t="s">
        <v>990</v>
      </c>
      <c r="J113" s="390" t="s">
        <v>896</v>
      </c>
      <c r="K113" s="391">
        <f t="shared" si="124"/>
        <v>2.25</v>
      </c>
      <c r="L113" s="392">
        <v>100</v>
      </c>
      <c r="M113" s="393">
        <f t="shared" si="125"/>
        <v>2600</v>
      </c>
      <c r="N113" s="393">
        <v>1200</v>
      </c>
      <c r="O113" s="394" t="s">
        <v>591</v>
      </c>
      <c r="P113" s="395">
        <v>44580</v>
      </c>
      <c r="Q113" s="260"/>
      <c r="R113" s="261" t="s">
        <v>592</v>
      </c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7"/>
      <c r="AJ113" s="257"/>
      <c r="AK113" s="257"/>
      <c r="AL113" s="257"/>
    </row>
    <row r="114" spans="1:38" s="258" customFormat="1" ht="12.75" customHeight="1">
      <c r="A114" s="297">
        <v>24</v>
      </c>
      <c r="B114" s="256">
        <v>44580</v>
      </c>
      <c r="C114" s="298"/>
      <c r="D114" s="388" t="s">
        <v>993</v>
      </c>
      <c r="E114" s="297" t="s">
        <v>593</v>
      </c>
      <c r="F114" s="297">
        <v>180</v>
      </c>
      <c r="G114" s="297">
        <v>70</v>
      </c>
      <c r="H114" s="297">
        <v>230</v>
      </c>
      <c r="I114" s="389" t="s">
        <v>992</v>
      </c>
      <c r="J114" s="390" t="s">
        <v>985</v>
      </c>
      <c r="K114" s="391">
        <f t="shared" si="124"/>
        <v>50</v>
      </c>
      <c r="L114" s="392">
        <v>100</v>
      </c>
      <c r="M114" s="393">
        <f t="shared" si="125"/>
        <v>1150</v>
      </c>
      <c r="N114" s="393">
        <v>25</v>
      </c>
      <c r="O114" s="394" t="s">
        <v>591</v>
      </c>
      <c r="P114" s="395">
        <v>44580</v>
      </c>
      <c r="Q114" s="260"/>
      <c r="R114" s="261" t="s">
        <v>595</v>
      </c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7"/>
    </row>
    <row r="115" spans="1:38" s="258" customFormat="1" ht="12.75" customHeight="1">
      <c r="A115" s="297">
        <v>25</v>
      </c>
      <c r="B115" s="256">
        <v>44580</v>
      </c>
      <c r="C115" s="298"/>
      <c r="D115" s="388" t="s">
        <v>994</v>
      </c>
      <c r="E115" s="297" t="s">
        <v>593</v>
      </c>
      <c r="F115" s="297">
        <v>180</v>
      </c>
      <c r="G115" s="297">
        <v>70</v>
      </c>
      <c r="H115" s="297">
        <v>230</v>
      </c>
      <c r="I115" s="389" t="s">
        <v>992</v>
      </c>
      <c r="J115" s="390" t="s">
        <v>985</v>
      </c>
      <c r="K115" s="391">
        <f t="shared" si="124"/>
        <v>50</v>
      </c>
      <c r="L115" s="392">
        <v>100</v>
      </c>
      <c r="M115" s="393">
        <f t="shared" si="125"/>
        <v>1150</v>
      </c>
      <c r="N115" s="393">
        <v>25</v>
      </c>
      <c r="O115" s="394" t="s">
        <v>591</v>
      </c>
      <c r="P115" s="395">
        <v>44580</v>
      </c>
      <c r="Q115" s="260"/>
      <c r="R115" s="261" t="s">
        <v>595</v>
      </c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57"/>
      <c r="AE115" s="257"/>
      <c r="AF115" s="257"/>
      <c r="AG115" s="257"/>
      <c r="AH115" s="257"/>
      <c r="AI115" s="257"/>
      <c r="AJ115" s="257"/>
      <c r="AK115" s="257"/>
      <c r="AL115" s="257"/>
    </row>
    <row r="116" spans="1:38" s="258" customFormat="1" ht="12.75" customHeight="1">
      <c r="A116" s="345">
        <v>26</v>
      </c>
      <c r="B116" s="346">
        <v>44581</v>
      </c>
      <c r="C116" s="347"/>
      <c r="D116" s="348" t="s">
        <v>993</v>
      </c>
      <c r="E116" s="345" t="s">
        <v>593</v>
      </c>
      <c r="F116" s="345">
        <v>90</v>
      </c>
      <c r="G116" s="345">
        <v>0</v>
      </c>
      <c r="H116" s="345">
        <v>0</v>
      </c>
      <c r="I116" s="349" t="s">
        <v>1006</v>
      </c>
      <c r="J116" s="350" t="s">
        <v>1007</v>
      </c>
      <c r="K116" s="351">
        <f t="shared" si="124"/>
        <v>-90</v>
      </c>
      <c r="L116" s="363">
        <v>100</v>
      </c>
      <c r="M116" s="364">
        <f t="shared" si="125"/>
        <v>-2350</v>
      </c>
      <c r="N116" s="364">
        <v>25</v>
      </c>
      <c r="O116" s="352" t="s">
        <v>604</v>
      </c>
      <c r="P116" s="424">
        <v>44581</v>
      </c>
      <c r="Q116" s="260"/>
      <c r="R116" s="261" t="s">
        <v>595</v>
      </c>
      <c r="S116" s="257"/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7"/>
      <c r="AD116" s="257"/>
      <c r="AE116" s="257"/>
      <c r="AF116" s="257"/>
      <c r="AG116" s="257"/>
      <c r="AH116" s="257"/>
      <c r="AI116" s="257"/>
      <c r="AJ116" s="257"/>
      <c r="AK116" s="257"/>
      <c r="AL116" s="257"/>
    </row>
    <row r="117" spans="1:38" s="258" customFormat="1" ht="12.75" customHeight="1">
      <c r="A117" s="345">
        <v>27</v>
      </c>
      <c r="B117" s="346">
        <v>44582</v>
      </c>
      <c r="C117" s="347"/>
      <c r="D117" s="348" t="s">
        <v>1015</v>
      </c>
      <c r="E117" s="345" t="s">
        <v>593</v>
      </c>
      <c r="F117" s="345">
        <v>13</v>
      </c>
      <c r="G117" s="345">
        <v>9</v>
      </c>
      <c r="H117" s="345">
        <v>9</v>
      </c>
      <c r="I117" s="349" t="s">
        <v>990</v>
      </c>
      <c r="J117" s="350" t="s">
        <v>966</v>
      </c>
      <c r="K117" s="351">
        <f t="shared" si="124"/>
        <v>-4</v>
      </c>
      <c r="L117" s="363">
        <v>100</v>
      </c>
      <c r="M117" s="364">
        <f t="shared" si="125"/>
        <v>-4900</v>
      </c>
      <c r="N117" s="364">
        <v>1200</v>
      </c>
      <c r="O117" s="352" t="s">
        <v>604</v>
      </c>
      <c r="P117" s="424">
        <v>44582</v>
      </c>
      <c r="Q117" s="260"/>
      <c r="R117" s="261" t="s">
        <v>592</v>
      </c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57"/>
      <c r="AE117" s="257"/>
      <c r="AF117" s="257"/>
      <c r="AG117" s="257"/>
      <c r="AH117" s="257"/>
      <c r="AI117" s="257"/>
      <c r="AJ117" s="257"/>
      <c r="AK117" s="257"/>
      <c r="AL117" s="257"/>
    </row>
    <row r="118" spans="1:38" s="258" customFormat="1" ht="12.75" customHeight="1">
      <c r="A118" s="297">
        <v>28</v>
      </c>
      <c r="B118" s="256">
        <v>44582</v>
      </c>
      <c r="C118" s="298"/>
      <c r="D118" s="388" t="s">
        <v>1016</v>
      </c>
      <c r="E118" s="297" t="s">
        <v>593</v>
      </c>
      <c r="F118" s="297">
        <v>210</v>
      </c>
      <c r="G118" s="297">
        <v>90</v>
      </c>
      <c r="H118" s="297">
        <v>250</v>
      </c>
      <c r="I118" s="389" t="s">
        <v>992</v>
      </c>
      <c r="J118" s="390" t="s">
        <v>636</v>
      </c>
      <c r="K118" s="391">
        <f t="shared" ref="K118:K119" si="126">H118-F118</f>
        <v>40</v>
      </c>
      <c r="L118" s="392">
        <v>100</v>
      </c>
      <c r="M118" s="393">
        <f t="shared" ref="M118:M119" si="127">(K118*N118)-100</f>
        <v>900</v>
      </c>
      <c r="N118" s="393">
        <v>25</v>
      </c>
      <c r="O118" s="394" t="s">
        <v>591</v>
      </c>
      <c r="P118" s="395">
        <v>44582</v>
      </c>
      <c r="Q118" s="260"/>
      <c r="R118" s="261" t="s">
        <v>592</v>
      </c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57"/>
      <c r="AE118" s="257"/>
      <c r="AF118" s="257"/>
      <c r="AG118" s="257"/>
      <c r="AH118" s="257"/>
      <c r="AI118" s="257"/>
      <c r="AJ118" s="257"/>
      <c r="AK118" s="257"/>
      <c r="AL118" s="257"/>
    </row>
    <row r="119" spans="1:38" s="258" customFormat="1" ht="12.75" customHeight="1">
      <c r="A119" s="297">
        <v>29</v>
      </c>
      <c r="B119" s="256">
        <v>44582</v>
      </c>
      <c r="C119" s="298"/>
      <c r="D119" s="388" t="s">
        <v>1017</v>
      </c>
      <c r="E119" s="297" t="s">
        <v>593</v>
      </c>
      <c r="F119" s="297">
        <v>104.5</v>
      </c>
      <c r="G119" s="297">
        <v>50</v>
      </c>
      <c r="H119" s="297">
        <v>141</v>
      </c>
      <c r="I119" s="389" t="s">
        <v>1018</v>
      </c>
      <c r="J119" s="390" t="s">
        <v>1024</v>
      </c>
      <c r="K119" s="391">
        <f t="shared" si="126"/>
        <v>36.5</v>
      </c>
      <c r="L119" s="392">
        <v>100</v>
      </c>
      <c r="M119" s="393">
        <f t="shared" si="127"/>
        <v>1725</v>
      </c>
      <c r="N119" s="393">
        <v>50</v>
      </c>
      <c r="O119" s="394" t="s">
        <v>591</v>
      </c>
      <c r="P119" s="395">
        <v>44582</v>
      </c>
      <c r="Q119" s="260"/>
      <c r="R119" s="261" t="s">
        <v>595</v>
      </c>
      <c r="S119" s="257"/>
      <c r="T119" s="257"/>
      <c r="U119" s="257"/>
      <c r="V119" s="257"/>
      <c r="W119" s="257"/>
      <c r="X119" s="257"/>
      <c r="Y119" s="257"/>
      <c r="Z119" s="257"/>
      <c r="AA119" s="257"/>
      <c r="AB119" s="257"/>
      <c r="AC119" s="257"/>
      <c r="AD119" s="257"/>
      <c r="AE119" s="257"/>
      <c r="AF119" s="257"/>
      <c r="AG119" s="257"/>
      <c r="AH119" s="257"/>
      <c r="AI119" s="257"/>
      <c r="AJ119" s="257"/>
      <c r="AK119" s="257"/>
      <c r="AL119" s="257"/>
    </row>
    <row r="120" spans="1:38" s="258" customFormat="1" ht="12.75" customHeight="1">
      <c r="A120" s="345">
        <v>30</v>
      </c>
      <c r="B120" s="346">
        <v>44582</v>
      </c>
      <c r="C120" s="347"/>
      <c r="D120" s="348" t="s">
        <v>1019</v>
      </c>
      <c r="E120" s="345" t="s">
        <v>593</v>
      </c>
      <c r="F120" s="345">
        <v>20.5</v>
      </c>
      <c r="G120" s="345">
        <v>10</v>
      </c>
      <c r="H120" s="345">
        <v>10</v>
      </c>
      <c r="I120" s="349" t="s">
        <v>1020</v>
      </c>
      <c r="J120" s="350" t="s">
        <v>1023</v>
      </c>
      <c r="K120" s="351">
        <f t="shared" ref="K120:K122" si="128">H120-F120</f>
        <v>-10.5</v>
      </c>
      <c r="L120" s="363">
        <v>100</v>
      </c>
      <c r="M120" s="364">
        <f t="shared" ref="M120:M122" si="129">(K120*N120)-100</f>
        <v>-4825</v>
      </c>
      <c r="N120" s="364">
        <v>450</v>
      </c>
      <c r="O120" s="352" t="s">
        <v>604</v>
      </c>
      <c r="P120" s="424">
        <v>44582</v>
      </c>
      <c r="Q120" s="260"/>
      <c r="R120" s="261" t="s">
        <v>595</v>
      </c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7"/>
    </row>
    <row r="121" spans="1:38" s="258" customFormat="1" ht="12.75" customHeight="1">
      <c r="A121" s="297">
        <v>31</v>
      </c>
      <c r="B121" s="256">
        <v>44582</v>
      </c>
      <c r="C121" s="298"/>
      <c r="D121" s="388" t="s">
        <v>1017</v>
      </c>
      <c r="E121" s="297" t="s">
        <v>593</v>
      </c>
      <c r="F121" s="297">
        <v>106.5</v>
      </c>
      <c r="G121" s="297">
        <v>50</v>
      </c>
      <c r="H121" s="297">
        <v>126.5</v>
      </c>
      <c r="I121" s="389" t="s">
        <v>1018</v>
      </c>
      <c r="J121" s="390" t="s">
        <v>861</v>
      </c>
      <c r="K121" s="391">
        <f t="shared" si="128"/>
        <v>20</v>
      </c>
      <c r="L121" s="392">
        <v>100</v>
      </c>
      <c r="M121" s="393">
        <f t="shared" si="129"/>
        <v>900</v>
      </c>
      <c r="N121" s="393">
        <v>50</v>
      </c>
      <c r="O121" s="394" t="s">
        <v>591</v>
      </c>
      <c r="P121" s="395">
        <v>44582</v>
      </c>
      <c r="Q121" s="260"/>
      <c r="R121" s="261" t="s">
        <v>592</v>
      </c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57"/>
      <c r="AE121" s="257"/>
      <c r="AF121" s="257"/>
      <c r="AG121" s="257"/>
      <c r="AH121" s="257"/>
      <c r="AI121" s="257"/>
      <c r="AJ121" s="257"/>
      <c r="AK121" s="257"/>
      <c r="AL121" s="257"/>
    </row>
    <row r="122" spans="1:38" s="258" customFormat="1" ht="12.75" customHeight="1">
      <c r="A122" s="297">
        <v>32</v>
      </c>
      <c r="B122" s="256">
        <v>44582</v>
      </c>
      <c r="C122" s="298"/>
      <c r="D122" s="388" t="s">
        <v>1021</v>
      </c>
      <c r="E122" s="297" t="s">
        <v>593</v>
      </c>
      <c r="F122" s="297">
        <v>280</v>
      </c>
      <c r="G122" s="297">
        <v>170</v>
      </c>
      <c r="H122" s="297">
        <v>300</v>
      </c>
      <c r="I122" s="389" t="s">
        <v>1022</v>
      </c>
      <c r="J122" s="390" t="s">
        <v>861</v>
      </c>
      <c r="K122" s="391">
        <f t="shared" si="128"/>
        <v>20</v>
      </c>
      <c r="L122" s="392">
        <v>100</v>
      </c>
      <c r="M122" s="393">
        <f t="shared" si="129"/>
        <v>400</v>
      </c>
      <c r="N122" s="393">
        <v>25</v>
      </c>
      <c r="O122" s="394" t="s">
        <v>591</v>
      </c>
      <c r="P122" s="395">
        <v>44582</v>
      </c>
      <c r="Q122" s="260"/>
      <c r="R122" s="261" t="s">
        <v>592</v>
      </c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7"/>
    </row>
    <row r="123" spans="1:38" s="258" customFormat="1" ht="12.75" customHeight="1">
      <c r="A123" s="297">
        <v>33</v>
      </c>
      <c r="B123" s="256">
        <v>44585</v>
      </c>
      <c r="C123" s="298"/>
      <c r="D123" s="388" t="s">
        <v>1037</v>
      </c>
      <c r="E123" s="297" t="s">
        <v>593</v>
      </c>
      <c r="F123" s="297">
        <v>255</v>
      </c>
      <c r="G123" s="297">
        <v>140</v>
      </c>
      <c r="H123" s="297">
        <v>315</v>
      </c>
      <c r="I123" s="389" t="s">
        <v>1022</v>
      </c>
      <c r="J123" s="390" t="s">
        <v>801</v>
      </c>
      <c r="K123" s="391">
        <f t="shared" ref="K123:K126" si="130">H123-F123</f>
        <v>60</v>
      </c>
      <c r="L123" s="392">
        <v>100</v>
      </c>
      <c r="M123" s="393">
        <f t="shared" ref="M123:M126" si="131">(K123*N123)-100</f>
        <v>1400</v>
      </c>
      <c r="N123" s="393">
        <v>25</v>
      </c>
      <c r="O123" s="394" t="s">
        <v>591</v>
      </c>
      <c r="P123" s="395">
        <v>44585</v>
      </c>
      <c r="Q123" s="260"/>
      <c r="R123" s="261" t="s">
        <v>595</v>
      </c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57"/>
      <c r="AE123" s="257"/>
      <c r="AF123" s="257"/>
      <c r="AG123" s="257"/>
      <c r="AH123" s="257"/>
      <c r="AI123" s="257"/>
      <c r="AJ123" s="257"/>
      <c r="AK123" s="257"/>
      <c r="AL123" s="257"/>
    </row>
    <row r="124" spans="1:38" s="258" customFormat="1" ht="12.75" customHeight="1">
      <c r="A124" s="455">
        <v>34</v>
      </c>
      <c r="B124" s="456">
        <v>44585</v>
      </c>
      <c r="C124" s="457"/>
      <c r="D124" s="458" t="s">
        <v>1039</v>
      </c>
      <c r="E124" s="455" t="s">
        <v>593</v>
      </c>
      <c r="F124" s="455">
        <v>124</v>
      </c>
      <c r="G124" s="455">
        <v>80</v>
      </c>
      <c r="H124" s="455">
        <v>80</v>
      </c>
      <c r="I124" s="455" t="s">
        <v>1040</v>
      </c>
      <c r="J124" s="350" t="s">
        <v>1043</v>
      </c>
      <c r="K124" s="351">
        <f t="shared" si="130"/>
        <v>-44</v>
      </c>
      <c r="L124" s="363">
        <v>100</v>
      </c>
      <c r="M124" s="364">
        <f t="shared" si="131"/>
        <v>-2300</v>
      </c>
      <c r="N124" s="364">
        <v>50</v>
      </c>
      <c r="O124" s="352" t="s">
        <v>604</v>
      </c>
      <c r="P124" s="424">
        <v>44585</v>
      </c>
      <c r="Q124" s="260"/>
      <c r="R124" s="261" t="s">
        <v>592</v>
      </c>
      <c r="S124" s="257"/>
      <c r="T124" s="257"/>
      <c r="U124" s="257"/>
      <c r="V124" s="257"/>
      <c r="W124" s="257"/>
      <c r="X124" s="257"/>
      <c r="Y124" s="257"/>
      <c r="Z124" s="257"/>
      <c r="AA124" s="257"/>
      <c r="AB124" s="257"/>
      <c r="AC124" s="257"/>
      <c r="AD124" s="257"/>
      <c r="AE124" s="257"/>
      <c r="AF124" s="257"/>
      <c r="AG124" s="257"/>
      <c r="AH124" s="257"/>
      <c r="AI124" s="257"/>
      <c r="AJ124" s="257"/>
      <c r="AK124" s="257"/>
      <c r="AL124" s="257"/>
    </row>
    <row r="125" spans="1:38" s="258" customFormat="1" ht="12.75" customHeight="1">
      <c r="A125" s="455">
        <v>35</v>
      </c>
      <c r="B125" s="456">
        <v>44585</v>
      </c>
      <c r="C125" s="457"/>
      <c r="D125" s="458" t="s">
        <v>1037</v>
      </c>
      <c r="E125" s="455" t="s">
        <v>593</v>
      </c>
      <c r="F125" s="455">
        <v>250</v>
      </c>
      <c r="G125" s="455">
        <v>140</v>
      </c>
      <c r="H125" s="455">
        <v>140</v>
      </c>
      <c r="I125" s="455" t="s">
        <v>1038</v>
      </c>
      <c r="J125" s="350" t="s">
        <v>1045</v>
      </c>
      <c r="K125" s="351">
        <f t="shared" si="130"/>
        <v>-110</v>
      </c>
      <c r="L125" s="363">
        <v>100</v>
      </c>
      <c r="M125" s="364">
        <f t="shared" si="131"/>
        <v>-2850</v>
      </c>
      <c r="N125" s="364">
        <v>25</v>
      </c>
      <c r="O125" s="352" t="s">
        <v>604</v>
      </c>
      <c r="P125" s="424">
        <v>44585</v>
      </c>
      <c r="Q125" s="260"/>
      <c r="R125" s="261" t="s">
        <v>595</v>
      </c>
      <c r="S125" s="257"/>
      <c r="T125" s="257"/>
      <c r="U125" s="257"/>
      <c r="V125" s="257"/>
      <c r="W125" s="257"/>
      <c r="X125" s="257"/>
      <c r="Y125" s="257"/>
      <c r="Z125" s="257"/>
      <c r="AA125" s="257"/>
      <c r="AB125" s="257"/>
      <c r="AC125" s="257"/>
      <c r="AD125" s="257"/>
      <c r="AE125" s="257"/>
      <c r="AF125" s="257"/>
      <c r="AG125" s="257"/>
      <c r="AH125" s="257"/>
      <c r="AI125" s="257"/>
      <c r="AJ125" s="257"/>
      <c r="AK125" s="257"/>
      <c r="AL125" s="257"/>
    </row>
    <row r="126" spans="1:38" s="258" customFormat="1" ht="12.75" customHeight="1">
      <c r="A126" s="455">
        <v>36</v>
      </c>
      <c r="B126" s="456">
        <v>44585</v>
      </c>
      <c r="C126" s="457"/>
      <c r="D126" s="458" t="s">
        <v>1041</v>
      </c>
      <c r="E126" s="455" t="s">
        <v>593</v>
      </c>
      <c r="F126" s="455">
        <v>86</v>
      </c>
      <c r="G126" s="455">
        <v>48</v>
      </c>
      <c r="H126" s="455">
        <v>48</v>
      </c>
      <c r="I126" s="455" t="s">
        <v>1042</v>
      </c>
      <c r="J126" s="350" t="s">
        <v>1044</v>
      </c>
      <c r="K126" s="351">
        <f t="shared" si="130"/>
        <v>-38</v>
      </c>
      <c r="L126" s="363">
        <v>100</v>
      </c>
      <c r="M126" s="364">
        <f t="shared" si="131"/>
        <v>-2000</v>
      </c>
      <c r="N126" s="364">
        <v>50</v>
      </c>
      <c r="O126" s="352" t="s">
        <v>604</v>
      </c>
      <c r="P126" s="424">
        <v>44585</v>
      </c>
      <c r="Q126" s="260"/>
      <c r="R126" s="261" t="s">
        <v>592</v>
      </c>
      <c r="S126" s="257"/>
      <c r="T126" s="257"/>
      <c r="U126" s="257"/>
      <c r="V126" s="257"/>
      <c r="W126" s="257"/>
      <c r="X126" s="257"/>
      <c r="Y126" s="257"/>
      <c r="Z126" s="257"/>
      <c r="AA126" s="257"/>
      <c r="AB126" s="257"/>
      <c r="AC126" s="257"/>
      <c r="AD126" s="257"/>
      <c r="AE126" s="257"/>
      <c r="AF126" s="257"/>
      <c r="AG126" s="257"/>
      <c r="AH126" s="257"/>
      <c r="AI126" s="257"/>
      <c r="AJ126" s="257"/>
      <c r="AK126" s="257"/>
      <c r="AL126" s="257"/>
    </row>
    <row r="127" spans="1:38" s="258" customFormat="1" ht="12.75" customHeight="1">
      <c r="A127" s="472">
        <v>37</v>
      </c>
      <c r="B127" s="474">
        <v>44586</v>
      </c>
      <c r="C127" s="333"/>
      <c r="D127" s="445" t="s">
        <v>1064</v>
      </c>
      <c r="E127" s="262" t="s">
        <v>593</v>
      </c>
      <c r="F127" s="262" t="s">
        <v>1066</v>
      </c>
      <c r="G127" s="262"/>
      <c r="H127" s="262"/>
      <c r="I127" s="263"/>
      <c r="J127" s="476" t="s">
        <v>594</v>
      </c>
      <c r="K127" s="446"/>
      <c r="L127" s="336"/>
      <c r="M127" s="335"/>
      <c r="N127" s="335"/>
      <c r="O127" s="447"/>
      <c r="P127" s="448"/>
      <c r="Q127" s="260"/>
      <c r="R127" s="261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57"/>
      <c r="AE127" s="257"/>
      <c r="AF127" s="257"/>
      <c r="AG127" s="257"/>
      <c r="AH127" s="257"/>
      <c r="AI127" s="257"/>
      <c r="AJ127" s="257"/>
      <c r="AK127" s="257"/>
      <c r="AL127" s="257"/>
    </row>
    <row r="128" spans="1:38" s="258" customFormat="1" ht="12.75" customHeight="1">
      <c r="A128" s="473"/>
      <c r="B128" s="475"/>
      <c r="C128" s="333"/>
      <c r="D128" s="445" t="s">
        <v>1065</v>
      </c>
      <c r="E128" s="262" t="s">
        <v>888</v>
      </c>
      <c r="F128" s="262" t="s">
        <v>1067</v>
      </c>
      <c r="G128" s="262"/>
      <c r="H128" s="262"/>
      <c r="I128" s="263"/>
      <c r="J128" s="477"/>
      <c r="K128" s="446"/>
      <c r="L128" s="336"/>
      <c r="M128" s="335"/>
      <c r="N128" s="335"/>
      <c r="O128" s="447"/>
      <c r="P128" s="448"/>
      <c r="Q128" s="260"/>
      <c r="R128" s="261"/>
      <c r="S128" s="257"/>
      <c r="T128" s="257"/>
      <c r="U128" s="257"/>
      <c r="V128" s="257"/>
      <c r="W128" s="257"/>
      <c r="X128" s="257"/>
      <c r="Y128" s="257"/>
      <c r="Z128" s="257"/>
      <c r="AA128" s="257"/>
      <c r="AB128" s="257"/>
      <c r="AC128" s="257"/>
      <c r="AD128" s="257"/>
      <c r="AE128" s="257"/>
      <c r="AF128" s="257"/>
      <c r="AG128" s="257"/>
      <c r="AH128" s="257"/>
      <c r="AI128" s="257"/>
      <c r="AJ128" s="257"/>
      <c r="AK128" s="257"/>
      <c r="AL128" s="257"/>
    </row>
    <row r="129" spans="1:38" s="258" customFormat="1" ht="12.75" customHeight="1">
      <c r="A129" s="297">
        <v>38</v>
      </c>
      <c r="B129" s="256">
        <v>44586</v>
      </c>
      <c r="C129" s="298"/>
      <c r="D129" s="388" t="s">
        <v>1072</v>
      </c>
      <c r="E129" s="297" t="s">
        <v>593</v>
      </c>
      <c r="F129" s="297">
        <v>240</v>
      </c>
      <c r="G129" s="297">
        <v>140</v>
      </c>
      <c r="H129" s="297">
        <v>290</v>
      </c>
      <c r="I129" s="389" t="s">
        <v>1038</v>
      </c>
      <c r="J129" s="390" t="s">
        <v>985</v>
      </c>
      <c r="K129" s="391">
        <f t="shared" ref="K129:K130" si="132">H129-F129</f>
        <v>50</v>
      </c>
      <c r="L129" s="392">
        <v>100</v>
      </c>
      <c r="M129" s="393">
        <f t="shared" ref="M129:M130" si="133">(K129*N129)-100</f>
        <v>1150</v>
      </c>
      <c r="N129" s="393">
        <v>25</v>
      </c>
      <c r="O129" s="394" t="s">
        <v>591</v>
      </c>
      <c r="P129" s="395">
        <v>44586</v>
      </c>
      <c r="Q129" s="260"/>
      <c r="R129" s="261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7"/>
      <c r="AE129" s="257"/>
      <c r="AF129" s="257"/>
      <c r="AG129" s="257"/>
      <c r="AH129" s="257"/>
      <c r="AI129" s="257"/>
      <c r="AJ129" s="257"/>
      <c r="AK129" s="257"/>
      <c r="AL129" s="257"/>
    </row>
    <row r="130" spans="1:38" s="258" customFormat="1" ht="12.75" customHeight="1">
      <c r="A130" s="297">
        <v>39</v>
      </c>
      <c r="B130" s="256">
        <v>44586</v>
      </c>
      <c r="C130" s="298"/>
      <c r="D130" s="388" t="s">
        <v>1071</v>
      </c>
      <c r="E130" s="297" t="s">
        <v>593</v>
      </c>
      <c r="F130" s="297">
        <v>44</v>
      </c>
      <c r="G130" s="297">
        <v>5</v>
      </c>
      <c r="H130" s="297">
        <v>205</v>
      </c>
      <c r="I130" s="389" t="s">
        <v>952</v>
      </c>
      <c r="J130" s="390" t="s">
        <v>1116</v>
      </c>
      <c r="K130" s="391">
        <f t="shared" si="132"/>
        <v>161</v>
      </c>
      <c r="L130" s="392">
        <v>100</v>
      </c>
      <c r="M130" s="393">
        <f t="shared" si="133"/>
        <v>7950</v>
      </c>
      <c r="N130" s="393">
        <v>50</v>
      </c>
      <c r="O130" s="394" t="s">
        <v>591</v>
      </c>
      <c r="P130" s="256">
        <v>44588</v>
      </c>
      <c r="Q130" s="260"/>
      <c r="R130" s="261"/>
      <c r="S130" s="257"/>
      <c r="T130" s="257"/>
      <c r="U130" s="257"/>
      <c r="V130" s="257"/>
      <c r="W130" s="257"/>
      <c r="X130" s="257"/>
      <c r="Y130" s="257"/>
      <c r="Z130" s="257"/>
      <c r="AA130" s="257"/>
      <c r="AB130" s="257"/>
      <c r="AC130" s="257"/>
      <c r="AD130" s="257"/>
      <c r="AE130" s="257"/>
      <c r="AF130" s="257"/>
      <c r="AG130" s="257"/>
      <c r="AH130" s="257"/>
      <c r="AI130" s="257"/>
      <c r="AJ130" s="257"/>
      <c r="AK130" s="257"/>
      <c r="AL130" s="257"/>
    </row>
    <row r="131" spans="1:38" s="258" customFormat="1" ht="12.75" customHeight="1">
      <c r="A131" s="297">
        <v>40</v>
      </c>
      <c r="B131" s="256">
        <v>44587</v>
      </c>
      <c r="C131" s="298"/>
      <c r="D131" s="388" t="s">
        <v>1109</v>
      </c>
      <c r="E131" s="297" t="s">
        <v>593</v>
      </c>
      <c r="F131" s="297">
        <v>42</v>
      </c>
      <c r="G131" s="297">
        <v>10</v>
      </c>
      <c r="H131" s="297">
        <v>65</v>
      </c>
      <c r="I131" s="389" t="s">
        <v>1110</v>
      </c>
      <c r="J131" s="390" t="s">
        <v>1115</v>
      </c>
      <c r="K131" s="391">
        <f t="shared" ref="K131:K135" si="134">H131-F131</f>
        <v>23</v>
      </c>
      <c r="L131" s="392">
        <v>100</v>
      </c>
      <c r="M131" s="393">
        <f t="shared" ref="M131:M135" si="135">(K131*N131)-100</f>
        <v>1050</v>
      </c>
      <c r="N131" s="393">
        <v>50</v>
      </c>
      <c r="O131" s="394" t="s">
        <v>591</v>
      </c>
      <c r="P131" s="395">
        <v>44588</v>
      </c>
      <c r="Q131" s="260"/>
      <c r="R131" s="261"/>
      <c r="S131" s="257"/>
      <c r="T131" s="257"/>
      <c r="U131" s="257"/>
      <c r="V131" s="257"/>
      <c r="W131" s="257"/>
      <c r="X131" s="257"/>
      <c r="Y131" s="257"/>
      <c r="Z131" s="257"/>
      <c r="AA131" s="257"/>
      <c r="AB131" s="257"/>
      <c r="AC131" s="257"/>
      <c r="AD131" s="257"/>
      <c r="AE131" s="257"/>
      <c r="AF131" s="257"/>
      <c r="AG131" s="257"/>
      <c r="AH131" s="257"/>
      <c r="AI131" s="257"/>
      <c r="AJ131" s="257"/>
      <c r="AK131" s="257"/>
      <c r="AL131" s="257"/>
    </row>
    <row r="132" spans="1:38" s="258" customFormat="1" ht="12.75" customHeight="1">
      <c r="A132" s="297">
        <v>41</v>
      </c>
      <c r="B132" s="256">
        <v>44587</v>
      </c>
      <c r="C132" s="298"/>
      <c r="D132" s="388" t="s">
        <v>1109</v>
      </c>
      <c r="E132" s="297" t="s">
        <v>593</v>
      </c>
      <c r="F132" s="297">
        <v>39</v>
      </c>
      <c r="G132" s="297"/>
      <c r="H132" s="297">
        <v>54.5</v>
      </c>
      <c r="I132" s="389" t="s">
        <v>1110</v>
      </c>
      <c r="J132" s="390" t="s">
        <v>885</v>
      </c>
      <c r="K132" s="391">
        <f t="shared" si="134"/>
        <v>15.5</v>
      </c>
      <c r="L132" s="392">
        <v>100</v>
      </c>
      <c r="M132" s="393">
        <f t="shared" si="135"/>
        <v>675</v>
      </c>
      <c r="N132" s="393">
        <v>50</v>
      </c>
      <c r="O132" s="394" t="s">
        <v>591</v>
      </c>
      <c r="P132" s="395">
        <v>44588</v>
      </c>
      <c r="Q132" s="260"/>
      <c r="R132" s="261"/>
      <c r="S132" s="257"/>
      <c r="T132" s="257"/>
      <c r="U132" s="257"/>
      <c r="V132" s="257"/>
      <c r="W132" s="257"/>
      <c r="X132" s="257"/>
      <c r="Y132" s="257"/>
      <c r="Z132" s="257"/>
      <c r="AA132" s="257"/>
      <c r="AB132" s="257"/>
      <c r="AC132" s="257"/>
      <c r="AD132" s="257"/>
      <c r="AE132" s="257"/>
      <c r="AF132" s="257"/>
      <c r="AG132" s="257"/>
      <c r="AH132" s="257"/>
      <c r="AI132" s="257"/>
      <c r="AJ132" s="257"/>
      <c r="AK132" s="257"/>
      <c r="AL132" s="257"/>
    </row>
    <row r="133" spans="1:38" s="258" customFormat="1" ht="12.75" customHeight="1">
      <c r="A133" s="297">
        <v>42</v>
      </c>
      <c r="B133" s="256">
        <v>44587</v>
      </c>
      <c r="C133" s="298"/>
      <c r="D133" s="388" t="s">
        <v>1111</v>
      </c>
      <c r="E133" s="297" t="s">
        <v>593</v>
      </c>
      <c r="F133" s="297">
        <v>155</v>
      </c>
      <c r="G133" s="297">
        <v>45</v>
      </c>
      <c r="H133" s="297">
        <v>205</v>
      </c>
      <c r="I133" s="389" t="s">
        <v>1112</v>
      </c>
      <c r="J133" s="390" t="s">
        <v>985</v>
      </c>
      <c r="K133" s="391">
        <f t="shared" si="134"/>
        <v>50</v>
      </c>
      <c r="L133" s="392">
        <v>100</v>
      </c>
      <c r="M133" s="393">
        <f t="shared" si="135"/>
        <v>1150</v>
      </c>
      <c r="N133" s="393">
        <v>25</v>
      </c>
      <c r="O133" s="394" t="s">
        <v>591</v>
      </c>
      <c r="P133" s="395">
        <v>44588</v>
      </c>
      <c r="Q133" s="260"/>
      <c r="R133" s="261"/>
      <c r="S133" s="257"/>
      <c r="T133" s="257"/>
      <c r="U133" s="257"/>
      <c r="V133" s="257"/>
      <c r="W133" s="257"/>
      <c r="X133" s="257"/>
      <c r="Y133" s="257"/>
      <c r="Z133" s="257"/>
      <c r="AA133" s="257"/>
      <c r="AB133" s="257"/>
      <c r="AC133" s="257"/>
      <c r="AD133" s="257"/>
      <c r="AE133" s="257"/>
      <c r="AF133" s="257"/>
      <c r="AG133" s="257"/>
      <c r="AH133" s="257"/>
      <c r="AI133" s="257"/>
      <c r="AJ133" s="257"/>
      <c r="AK133" s="257"/>
      <c r="AL133" s="257"/>
    </row>
    <row r="134" spans="1:38" s="258" customFormat="1" ht="12.75" customHeight="1">
      <c r="A134" s="297">
        <v>43</v>
      </c>
      <c r="B134" s="256">
        <v>44587</v>
      </c>
      <c r="C134" s="298"/>
      <c r="D134" s="388" t="s">
        <v>1113</v>
      </c>
      <c r="E134" s="297" t="s">
        <v>593</v>
      </c>
      <c r="F134" s="297">
        <v>25</v>
      </c>
      <c r="G134" s="297"/>
      <c r="H134" s="297">
        <v>50</v>
      </c>
      <c r="I134" s="389" t="s">
        <v>1114</v>
      </c>
      <c r="J134" s="390" t="s">
        <v>613</v>
      </c>
      <c r="K134" s="391">
        <f t="shared" si="134"/>
        <v>25</v>
      </c>
      <c r="L134" s="392">
        <v>100</v>
      </c>
      <c r="M134" s="393">
        <f t="shared" si="135"/>
        <v>1150</v>
      </c>
      <c r="N134" s="393">
        <v>50</v>
      </c>
      <c r="O134" s="394" t="s">
        <v>591</v>
      </c>
      <c r="P134" s="395">
        <v>44588</v>
      </c>
      <c r="Q134" s="260"/>
      <c r="R134" s="261"/>
      <c r="S134" s="257"/>
      <c r="T134" s="257"/>
      <c r="U134" s="257"/>
      <c r="V134" s="257"/>
      <c r="W134" s="257"/>
      <c r="X134" s="257"/>
      <c r="Y134" s="257"/>
      <c r="Z134" s="257"/>
      <c r="AA134" s="257"/>
      <c r="AB134" s="257"/>
      <c r="AC134" s="257"/>
      <c r="AD134" s="257"/>
      <c r="AE134" s="257"/>
      <c r="AF134" s="257"/>
      <c r="AG134" s="257"/>
      <c r="AH134" s="257"/>
      <c r="AI134" s="257"/>
      <c r="AJ134" s="257"/>
      <c r="AK134" s="257"/>
      <c r="AL134" s="257"/>
    </row>
    <row r="135" spans="1:38" s="258" customFormat="1" ht="12.75" customHeight="1">
      <c r="A135" s="297">
        <v>44</v>
      </c>
      <c r="B135" s="256">
        <v>44587</v>
      </c>
      <c r="C135" s="298"/>
      <c r="D135" s="388" t="s">
        <v>1113</v>
      </c>
      <c r="E135" s="297" t="s">
        <v>593</v>
      </c>
      <c r="F135" s="297">
        <v>19</v>
      </c>
      <c r="G135" s="297"/>
      <c r="H135" s="297">
        <v>29</v>
      </c>
      <c r="I135" s="389" t="s">
        <v>1114</v>
      </c>
      <c r="J135" s="390" t="s">
        <v>919</v>
      </c>
      <c r="K135" s="391">
        <f t="shared" si="134"/>
        <v>10</v>
      </c>
      <c r="L135" s="392">
        <v>100</v>
      </c>
      <c r="M135" s="393">
        <f t="shared" si="135"/>
        <v>400</v>
      </c>
      <c r="N135" s="393">
        <v>50</v>
      </c>
      <c r="O135" s="394" t="s">
        <v>591</v>
      </c>
      <c r="P135" s="395">
        <v>44588</v>
      </c>
      <c r="Q135" s="260"/>
      <c r="R135" s="261"/>
      <c r="S135" s="257"/>
      <c r="T135" s="257"/>
      <c r="U135" s="257"/>
      <c r="V135" s="257"/>
      <c r="W135" s="257"/>
      <c r="X135" s="257"/>
      <c r="Y135" s="257"/>
      <c r="Z135" s="257"/>
      <c r="AA135" s="257"/>
      <c r="AB135" s="257"/>
      <c r="AC135" s="257"/>
      <c r="AD135" s="257"/>
      <c r="AE135" s="257"/>
      <c r="AF135" s="257"/>
      <c r="AG135" s="257"/>
      <c r="AH135" s="257"/>
      <c r="AI135" s="257"/>
      <c r="AJ135" s="257"/>
      <c r="AK135" s="257"/>
      <c r="AL135" s="257"/>
    </row>
    <row r="136" spans="1:38" s="331" customFormat="1" ht="12.75" customHeight="1">
      <c r="A136" s="319"/>
      <c r="B136" s="320"/>
      <c r="C136" s="321"/>
      <c r="D136" s="322"/>
      <c r="E136" s="319"/>
      <c r="F136" s="319"/>
      <c r="G136" s="319"/>
      <c r="H136" s="319"/>
      <c r="I136" s="323"/>
      <c r="J136" s="324"/>
      <c r="K136" s="325"/>
      <c r="L136" s="325"/>
      <c r="M136" s="324"/>
      <c r="N136" s="324"/>
      <c r="O136" s="326"/>
      <c r="P136" s="327"/>
      <c r="Q136" s="328"/>
      <c r="R136" s="329"/>
      <c r="S136" s="328"/>
      <c r="T136" s="328"/>
      <c r="U136" s="328"/>
      <c r="V136" s="328"/>
      <c r="W136" s="328"/>
      <c r="X136" s="328"/>
      <c r="Y136" s="328"/>
      <c r="Z136" s="328"/>
      <c r="AA136" s="328"/>
      <c r="AB136" s="328"/>
      <c r="AC136" s="328"/>
      <c r="AD136" s="328"/>
      <c r="AE136" s="328"/>
      <c r="AF136" s="330"/>
      <c r="AG136" s="330"/>
      <c r="AH136" s="330"/>
      <c r="AI136" s="330"/>
      <c r="AJ136" s="330"/>
      <c r="AK136" s="330"/>
      <c r="AL136" s="330"/>
    </row>
    <row r="137" spans="1:38" ht="14.25" customHeight="1">
      <c r="A137" s="160"/>
      <c r="B137" s="165"/>
      <c r="C137" s="165"/>
      <c r="D137" s="166"/>
      <c r="E137" s="160"/>
      <c r="F137" s="167"/>
      <c r="G137" s="160"/>
      <c r="H137" s="160"/>
      <c r="I137" s="160"/>
      <c r="J137" s="165"/>
      <c r="K137" s="168"/>
      <c r="L137" s="160"/>
      <c r="M137" s="160"/>
      <c r="N137" s="160"/>
      <c r="O137" s="169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94" t="s">
        <v>616</v>
      </c>
      <c r="B138" s="170"/>
      <c r="C138" s="170"/>
      <c r="D138" s="171"/>
      <c r="E138" s="144"/>
      <c r="F138" s="6"/>
      <c r="G138" s="6"/>
      <c r="H138" s="145"/>
      <c r="I138" s="172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95" t="s">
        <v>16</v>
      </c>
      <c r="B139" s="96" t="s">
        <v>568</v>
      </c>
      <c r="C139" s="96"/>
      <c r="D139" s="97" t="s">
        <v>579</v>
      </c>
      <c r="E139" s="96" t="s">
        <v>580</v>
      </c>
      <c r="F139" s="96" t="s">
        <v>581</v>
      </c>
      <c r="G139" s="96" t="s">
        <v>582</v>
      </c>
      <c r="H139" s="96" t="s">
        <v>583</v>
      </c>
      <c r="I139" s="96" t="s">
        <v>584</v>
      </c>
      <c r="J139" s="95" t="s">
        <v>585</v>
      </c>
      <c r="K139" s="148" t="s">
        <v>603</v>
      </c>
      <c r="L139" s="149" t="s">
        <v>587</v>
      </c>
      <c r="M139" s="98" t="s">
        <v>588</v>
      </c>
      <c r="N139" s="96" t="s">
        <v>589</v>
      </c>
      <c r="O139" s="97" t="s">
        <v>590</v>
      </c>
      <c r="P139" s="96" t="s">
        <v>826</v>
      </c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s="258" customFormat="1" ht="14.25" customHeight="1">
      <c r="A140" s="283">
        <v>1</v>
      </c>
      <c r="B140" s="284">
        <v>44488</v>
      </c>
      <c r="C140" s="285"/>
      <c r="D140" s="286" t="s">
        <v>138</v>
      </c>
      <c r="E140" s="287" t="s">
        <v>593</v>
      </c>
      <c r="F140" s="288" t="s">
        <v>835</v>
      </c>
      <c r="G140" s="288">
        <v>198</v>
      </c>
      <c r="H140" s="287"/>
      <c r="I140" s="289" t="s">
        <v>831</v>
      </c>
      <c r="J140" s="290" t="s">
        <v>594</v>
      </c>
      <c r="K140" s="290"/>
      <c r="L140" s="291"/>
      <c r="M140" s="292"/>
      <c r="N140" s="290"/>
      <c r="O140" s="293"/>
      <c r="P140" s="290"/>
      <c r="Q140" s="257"/>
      <c r="R140" s="1" t="s">
        <v>592</v>
      </c>
      <c r="S140" s="257"/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57"/>
      <c r="AE140" s="257"/>
      <c r="AF140" s="257"/>
      <c r="AG140" s="257"/>
      <c r="AH140" s="257"/>
      <c r="AI140" s="257"/>
      <c r="AJ140" s="257"/>
      <c r="AK140" s="257"/>
      <c r="AL140" s="257"/>
    </row>
    <row r="141" spans="1:38" s="258" customFormat="1" ht="14.25" customHeight="1">
      <c r="A141" s="449">
        <v>2</v>
      </c>
      <c r="B141" s="450">
        <v>44490</v>
      </c>
      <c r="C141" s="451"/>
      <c r="D141" s="452" t="s">
        <v>468</v>
      </c>
      <c r="E141" s="453" t="s">
        <v>593</v>
      </c>
      <c r="F141" s="444">
        <v>4350</v>
      </c>
      <c r="G141" s="444">
        <v>3700</v>
      </c>
      <c r="H141" s="453">
        <v>3700</v>
      </c>
      <c r="I141" s="454" t="s">
        <v>833</v>
      </c>
      <c r="J141" s="427" t="s">
        <v>1034</v>
      </c>
      <c r="K141" s="427">
        <f t="shared" ref="K141" si="136">H141-F141</f>
        <v>-650</v>
      </c>
      <c r="L141" s="428">
        <f t="shared" ref="L141" si="137">(F141*-0.7)/100</f>
        <v>-30.45</v>
      </c>
      <c r="M141" s="429">
        <f t="shared" ref="M141" si="138">(K141+L141)/F141</f>
        <v>-0.15642528735632186</v>
      </c>
      <c r="N141" s="427" t="s">
        <v>604</v>
      </c>
      <c r="O141" s="430">
        <v>44220</v>
      </c>
      <c r="P141" s="427"/>
      <c r="Q141" s="257"/>
      <c r="R141" s="1" t="s">
        <v>592</v>
      </c>
      <c r="S141" s="257"/>
      <c r="T141" s="257"/>
      <c r="U141" s="257"/>
      <c r="V141" s="257"/>
      <c r="W141" s="257"/>
      <c r="X141" s="257"/>
      <c r="Y141" s="257"/>
      <c r="Z141" s="257"/>
      <c r="AA141" s="257"/>
      <c r="AB141" s="257"/>
      <c r="AC141" s="257"/>
      <c r="AD141" s="257"/>
      <c r="AE141" s="257"/>
      <c r="AF141" s="257"/>
      <c r="AG141" s="257"/>
      <c r="AH141" s="257"/>
      <c r="AI141" s="257"/>
      <c r="AJ141" s="257"/>
      <c r="AK141" s="257"/>
      <c r="AL141" s="257"/>
    </row>
    <row r="142" spans="1:38" s="258" customFormat="1" ht="14.25" customHeight="1">
      <c r="A142" s="407">
        <v>3</v>
      </c>
      <c r="B142" s="408">
        <v>44551</v>
      </c>
      <c r="C142" s="409"/>
      <c r="D142" s="410" t="s">
        <v>389</v>
      </c>
      <c r="E142" s="411" t="s">
        <v>593</v>
      </c>
      <c r="F142" s="382">
        <v>215</v>
      </c>
      <c r="G142" s="382">
        <v>198</v>
      </c>
      <c r="H142" s="411">
        <v>240</v>
      </c>
      <c r="I142" s="412" t="s">
        <v>867</v>
      </c>
      <c r="J142" s="99" t="s">
        <v>613</v>
      </c>
      <c r="K142" s="99">
        <f t="shared" ref="K142" si="139">H142-F142</f>
        <v>25</v>
      </c>
      <c r="L142" s="100">
        <f t="shared" ref="L142" si="140">(F142*-0.7)/100</f>
        <v>-1.5049999999999999</v>
      </c>
      <c r="M142" s="101">
        <f t="shared" ref="M142" si="141">(K142+L142)/F142</f>
        <v>0.10927906976744187</v>
      </c>
      <c r="N142" s="99" t="s">
        <v>591</v>
      </c>
      <c r="O142" s="102">
        <v>44206</v>
      </c>
      <c r="P142" s="99"/>
      <c r="Q142" s="257"/>
      <c r="R142" s="1" t="s">
        <v>592</v>
      </c>
      <c r="S142" s="257"/>
      <c r="T142" s="257"/>
      <c r="U142" s="257"/>
      <c r="V142" s="257"/>
      <c r="W142" s="257"/>
      <c r="X142" s="257"/>
      <c r="Y142" s="257"/>
      <c r="Z142" s="257"/>
      <c r="AA142" s="257"/>
      <c r="AB142" s="257"/>
      <c r="AC142" s="257"/>
      <c r="AD142" s="257"/>
      <c r="AE142" s="257"/>
      <c r="AF142" s="257"/>
      <c r="AG142" s="257"/>
      <c r="AH142" s="257"/>
      <c r="AI142" s="257"/>
      <c r="AJ142" s="257"/>
      <c r="AK142" s="257"/>
      <c r="AL142" s="257"/>
    </row>
    <row r="143" spans="1:38" s="258" customFormat="1" ht="14.25" customHeight="1">
      <c r="A143" s="283"/>
      <c r="B143" s="284"/>
      <c r="C143" s="285"/>
      <c r="D143" s="286"/>
      <c r="E143" s="287"/>
      <c r="F143" s="288"/>
      <c r="G143" s="288"/>
      <c r="H143" s="287"/>
      <c r="I143" s="289"/>
      <c r="J143" s="290"/>
      <c r="K143" s="290"/>
      <c r="L143" s="291"/>
      <c r="M143" s="292"/>
      <c r="N143" s="290"/>
      <c r="O143" s="293"/>
      <c r="P143" s="290"/>
      <c r="Q143" s="257"/>
      <c r="R143" s="1"/>
      <c r="S143" s="257"/>
      <c r="T143" s="257"/>
      <c r="U143" s="257"/>
      <c r="V143" s="257"/>
      <c r="W143" s="257"/>
      <c r="X143" s="257"/>
      <c r="Y143" s="257"/>
      <c r="Z143" s="257"/>
      <c r="AA143" s="257"/>
      <c r="AB143" s="257"/>
      <c r="AC143" s="257"/>
      <c r="AD143" s="257"/>
      <c r="AE143" s="257"/>
      <c r="AF143" s="257"/>
      <c r="AG143" s="257"/>
      <c r="AH143" s="257"/>
      <c r="AI143" s="257"/>
      <c r="AJ143" s="257"/>
      <c r="AK143" s="257"/>
      <c r="AL143" s="257"/>
    </row>
    <row r="144" spans="1:38" ht="14.25" customHeight="1">
      <c r="A144" s="173"/>
      <c r="B144" s="150"/>
      <c r="C144" s="174"/>
      <c r="D144" s="105"/>
      <c r="E144" s="175"/>
      <c r="F144" s="175"/>
      <c r="G144" s="175"/>
      <c r="H144" s="175"/>
      <c r="I144" s="175"/>
      <c r="J144" s="175"/>
      <c r="K144" s="176"/>
      <c r="L144" s="177"/>
      <c r="M144" s="175"/>
      <c r="N144" s="178"/>
      <c r="O144" s="179"/>
      <c r="P144" s="179"/>
      <c r="R144" s="6"/>
      <c r="S144" s="41"/>
      <c r="T144" s="1"/>
      <c r="U144" s="1"/>
      <c r="V144" s="1"/>
      <c r="W144" s="1"/>
      <c r="X144" s="1"/>
      <c r="Y144" s="1"/>
      <c r="Z144" s="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</row>
    <row r="145" spans="1:38" ht="12.75" customHeight="1">
      <c r="A145" s="128" t="s">
        <v>596</v>
      </c>
      <c r="B145" s="128"/>
      <c r="C145" s="128"/>
      <c r="D145" s="128"/>
      <c r="E145" s="41"/>
      <c r="F145" s="136" t="s">
        <v>598</v>
      </c>
      <c r="G145" s="56"/>
      <c r="H145" s="56"/>
      <c r="I145" s="56"/>
      <c r="J145" s="6"/>
      <c r="K145" s="154"/>
      <c r="L145" s="155"/>
      <c r="M145" s="6"/>
      <c r="N145" s="118"/>
      <c r="O145" s="180"/>
      <c r="P145" s="1"/>
      <c r="Q145" s="1"/>
      <c r="R145" s="6"/>
      <c r="S145" s="1"/>
      <c r="T145" s="1"/>
      <c r="U145" s="1"/>
      <c r="V145" s="1"/>
      <c r="W145" s="1"/>
      <c r="X145" s="1"/>
      <c r="Y145" s="1"/>
    </row>
    <row r="146" spans="1:38" ht="12.75" customHeight="1">
      <c r="A146" s="135" t="s">
        <v>597</v>
      </c>
      <c r="B146" s="128"/>
      <c r="C146" s="128"/>
      <c r="D146" s="128"/>
      <c r="E146" s="6"/>
      <c r="F146" s="136" t="s">
        <v>600</v>
      </c>
      <c r="G146" s="6"/>
      <c r="H146" s="6" t="s">
        <v>821</v>
      </c>
      <c r="I146" s="6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38" ht="12.75" customHeight="1">
      <c r="A147" s="135"/>
      <c r="B147" s="128"/>
      <c r="C147" s="128"/>
      <c r="D147" s="128"/>
      <c r="E147" s="6"/>
      <c r="F147" s="136"/>
      <c r="G147" s="6"/>
      <c r="H147" s="6"/>
      <c r="I147" s="6"/>
      <c r="J147" s="1"/>
      <c r="K147" s="6"/>
      <c r="L147" s="6"/>
      <c r="M147" s="6"/>
      <c r="N147" s="1"/>
      <c r="O147" s="1"/>
      <c r="Q147" s="1"/>
      <c r="R147" s="56"/>
      <c r="S147" s="1"/>
      <c r="T147" s="1"/>
      <c r="U147" s="1"/>
      <c r="V147" s="1"/>
      <c r="W147" s="1"/>
      <c r="X147" s="1"/>
      <c r="Y147" s="1"/>
      <c r="Z147" s="1"/>
    </row>
    <row r="148" spans="1:38" ht="12.75" customHeight="1">
      <c r="A148" s="1"/>
      <c r="B148" s="143" t="s">
        <v>617</v>
      </c>
      <c r="C148" s="143"/>
      <c r="D148" s="143"/>
      <c r="E148" s="143"/>
      <c r="F148" s="144"/>
      <c r="G148" s="6"/>
      <c r="H148" s="6"/>
      <c r="I148" s="145"/>
      <c r="J148" s="146"/>
      <c r="K148" s="147"/>
      <c r="L148" s="146"/>
      <c r="M148" s="6"/>
      <c r="N148" s="1"/>
      <c r="O148" s="1"/>
      <c r="Q148" s="1"/>
      <c r="R148" s="56"/>
      <c r="S148" s="1"/>
      <c r="T148" s="1"/>
      <c r="U148" s="1"/>
      <c r="V148" s="1"/>
      <c r="W148" s="1"/>
      <c r="X148" s="1"/>
      <c r="Y148" s="1"/>
      <c r="Z148" s="1"/>
    </row>
    <row r="149" spans="1:38" ht="38.25" customHeight="1">
      <c r="A149" s="95" t="s">
        <v>16</v>
      </c>
      <c r="B149" s="96" t="s">
        <v>568</v>
      </c>
      <c r="C149" s="96"/>
      <c r="D149" s="97" t="s">
        <v>579</v>
      </c>
      <c r="E149" s="96" t="s">
        <v>580</v>
      </c>
      <c r="F149" s="96" t="s">
        <v>581</v>
      </c>
      <c r="G149" s="96" t="s">
        <v>602</v>
      </c>
      <c r="H149" s="96" t="s">
        <v>583</v>
      </c>
      <c r="I149" s="96" t="s">
        <v>584</v>
      </c>
      <c r="J149" s="181" t="s">
        <v>585</v>
      </c>
      <c r="K149" s="148" t="s">
        <v>603</v>
      </c>
      <c r="L149" s="158" t="s">
        <v>611</v>
      </c>
      <c r="M149" s="96" t="s">
        <v>612</v>
      </c>
      <c r="N149" s="149" t="s">
        <v>587</v>
      </c>
      <c r="O149" s="98" t="s">
        <v>588</v>
      </c>
      <c r="P149" s="96" t="s">
        <v>589</v>
      </c>
      <c r="Q149" s="97" t="s">
        <v>590</v>
      </c>
      <c r="R149" s="56"/>
      <c r="S149" s="1"/>
      <c r="T149" s="1"/>
      <c r="U149" s="1"/>
      <c r="V149" s="1"/>
      <c r="W149" s="1"/>
      <c r="X149" s="1"/>
      <c r="Y149" s="1"/>
      <c r="Z149" s="1"/>
    </row>
    <row r="150" spans="1:38" ht="14.25" customHeight="1">
      <c r="A150" s="109"/>
      <c r="B150" s="111"/>
      <c r="C150" s="182"/>
      <c r="D150" s="112"/>
      <c r="E150" s="113"/>
      <c r="F150" s="183"/>
      <c r="G150" s="109"/>
      <c r="H150" s="113"/>
      <c r="I150" s="114"/>
      <c r="J150" s="184"/>
      <c r="K150" s="184"/>
      <c r="L150" s="185"/>
      <c r="M150" s="103"/>
      <c r="N150" s="185"/>
      <c r="O150" s="186"/>
      <c r="P150" s="187"/>
      <c r="Q150" s="188"/>
      <c r="R150" s="153"/>
      <c r="S150" s="122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38" ht="14.25" customHeight="1">
      <c r="A151" s="109"/>
      <c r="B151" s="111"/>
      <c r="C151" s="182"/>
      <c r="D151" s="112"/>
      <c r="E151" s="113"/>
      <c r="F151" s="183"/>
      <c r="G151" s="109"/>
      <c r="H151" s="113"/>
      <c r="I151" s="114"/>
      <c r="J151" s="184"/>
      <c r="K151" s="184"/>
      <c r="L151" s="185"/>
      <c r="M151" s="103"/>
      <c r="N151" s="185"/>
      <c r="O151" s="186"/>
      <c r="P151" s="187"/>
      <c r="Q151" s="188"/>
      <c r="R151" s="153"/>
      <c r="S151" s="122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38" ht="14.25" customHeight="1">
      <c r="A152" s="109"/>
      <c r="B152" s="111"/>
      <c r="C152" s="182"/>
      <c r="D152" s="112"/>
      <c r="E152" s="113"/>
      <c r="F152" s="183"/>
      <c r="G152" s="109"/>
      <c r="H152" s="113"/>
      <c r="I152" s="114"/>
      <c r="J152" s="184"/>
      <c r="K152" s="184"/>
      <c r="L152" s="185"/>
      <c r="M152" s="103"/>
      <c r="N152" s="185"/>
      <c r="O152" s="186"/>
      <c r="P152" s="187"/>
      <c r="Q152" s="188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09"/>
      <c r="B153" s="111"/>
      <c r="C153" s="182"/>
      <c r="D153" s="112"/>
      <c r="E153" s="113"/>
      <c r="F153" s="184"/>
      <c r="G153" s="109"/>
      <c r="H153" s="113"/>
      <c r="I153" s="114"/>
      <c r="J153" s="184"/>
      <c r="K153" s="184"/>
      <c r="L153" s="185"/>
      <c r="M153" s="103"/>
      <c r="N153" s="185"/>
      <c r="O153" s="186"/>
      <c r="P153" s="187"/>
      <c r="Q153" s="188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09"/>
      <c r="B154" s="111"/>
      <c r="C154" s="182"/>
      <c r="D154" s="112"/>
      <c r="E154" s="113"/>
      <c r="F154" s="184"/>
      <c r="G154" s="109"/>
      <c r="H154" s="113"/>
      <c r="I154" s="114"/>
      <c r="J154" s="184"/>
      <c r="K154" s="184"/>
      <c r="L154" s="185"/>
      <c r="M154" s="103"/>
      <c r="N154" s="185"/>
      <c r="O154" s="186"/>
      <c r="P154" s="187"/>
      <c r="Q154" s="188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09"/>
      <c r="B155" s="111"/>
      <c r="C155" s="182"/>
      <c r="D155" s="112"/>
      <c r="E155" s="113"/>
      <c r="F155" s="183"/>
      <c r="G155" s="109"/>
      <c r="H155" s="113"/>
      <c r="I155" s="114"/>
      <c r="J155" s="184"/>
      <c r="K155" s="184"/>
      <c r="L155" s="185"/>
      <c r="M155" s="103"/>
      <c r="N155" s="185"/>
      <c r="O155" s="186"/>
      <c r="P155" s="187"/>
      <c r="Q155" s="188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09"/>
      <c r="B156" s="111"/>
      <c r="C156" s="182"/>
      <c r="D156" s="112"/>
      <c r="E156" s="113"/>
      <c r="F156" s="183"/>
      <c r="G156" s="109"/>
      <c r="H156" s="113"/>
      <c r="I156" s="114"/>
      <c r="J156" s="184"/>
      <c r="K156" s="184"/>
      <c r="L156" s="184"/>
      <c r="M156" s="184"/>
      <c r="N156" s="185"/>
      <c r="O156" s="189"/>
      <c r="P156" s="187"/>
      <c r="Q156" s="188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09"/>
      <c r="B157" s="111"/>
      <c r="C157" s="182"/>
      <c r="D157" s="112"/>
      <c r="E157" s="113"/>
      <c r="F157" s="184"/>
      <c r="G157" s="109"/>
      <c r="H157" s="113"/>
      <c r="I157" s="114"/>
      <c r="J157" s="184"/>
      <c r="K157" s="184"/>
      <c r="L157" s="185"/>
      <c r="M157" s="103"/>
      <c r="N157" s="185"/>
      <c r="O157" s="186"/>
      <c r="P157" s="187"/>
      <c r="Q157" s="188"/>
      <c r="R157" s="153"/>
      <c r="S157" s="12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09"/>
      <c r="B158" s="111"/>
      <c r="C158" s="182"/>
      <c r="D158" s="112"/>
      <c r="E158" s="113"/>
      <c r="F158" s="183"/>
      <c r="G158" s="109"/>
      <c r="H158" s="113"/>
      <c r="I158" s="114"/>
      <c r="J158" s="190"/>
      <c r="K158" s="190"/>
      <c r="L158" s="190"/>
      <c r="M158" s="190"/>
      <c r="N158" s="191"/>
      <c r="O158" s="186"/>
      <c r="P158" s="115"/>
      <c r="Q158" s="188"/>
      <c r="R158" s="153"/>
      <c r="S158" s="12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>
      <c r="A159" s="135"/>
      <c r="B159" s="128"/>
      <c r="C159" s="128"/>
      <c r="D159" s="128"/>
      <c r="E159" s="6"/>
      <c r="F159" s="136"/>
      <c r="G159" s="6"/>
      <c r="H159" s="6"/>
      <c r="I159" s="6"/>
      <c r="J159" s="1"/>
      <c r="K159" s="6"/>
      <c r="L159" s="6"/>
      <c r="M159" s="6"/>
      <c r="N159" s="1"/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35"/>
      <c r="B160" s="128"/>
      <c r="C160" s="128"/>
      <c r="D160" s="128"/>
      <c r="E160" s="6"/>
      <c r="F160" s="136"/>
      <c r="G160" s="56"/>
      <c r="H160" s="41"/>
      <c r="I160" s="56"/>
      <c r="J160" s="6"/>
      <c r="K160" s="154"/>
      <c r="L160" s="155"/>
      <c r="M160" s="6"/>
      <c r="N160" s="118"/>
      <c r="O160" s="156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56"/>
      <c r="B161" s="117"/>
      <c r="C161" s="117"/>
      <c r="D161" s="41"/>
      <c r="E161" s="56"/>
      <c r="F161" s="56"/>
      <c r="G161" s="56"/>
      <c r="H161" s="41"/>
      <c r="I161" s="56"/>
      <c r="J161" s="6"/>
      <c r="K161" s="154"/>
      <c r="L161" s="155"/>
      <c r="M161" s="6"/>
      <c r="N161" s="118"/>
      <c r="O161" s="156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41"/>
      <c r="B162" s="192" t="s">
        <v>618</v>
      </c>
      <c r="C162" s="192"/>
      <c r="D162" s="192"/>
      <c r="E162" s="192"/>
      <c r="F162" s="6"/>
      <c r="G162" s="6"/>
      <c r="H162" s="146"/>
      <c r="I162" s="6"/>
      <c r="J162" s="146"/>
      <c r="K162" s="147"/>
      <c r="L162" s="6"/>
      <c r="M162" s="6"/>
      <c r="N162" s="1"/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38.25" customHeight="1">
      <c r="A163" s="95" t="s">
        <v>16</v>
      </c>
      <c r="B163" s="96" t="s">
        <v>568</v>
      </c>
      <c r="C163" s="96"/>
      <c r="D163" s="97" t="s">
        <v>579</v>
      </c>
      <c r="E163" s="96" t="s">
        <v>580</v>
      </c>
      <c r="F163" s="96" t="s">
        <v>581</v>
      </c>
      <c r="G163" s="96" t="s">
        <v>619</v>
      </c>
      <c r="H163" s="96" t="s">
        <v>620</v>
      </c>
      <c r="I163" s="96" t="s">
        <v>584</v>
      </c>
      <c r="J163" s="193" t="s">
        <v>585</v>
      </c>
      <c r="K163" s="96" t="s">
        <v>586</v>
      </c>
      <c r="L163" s="96" t="s">
        <v>621</v>
      </c>
      <c r="M163" s="96" t="s">
        <v>589</v>
      </c>
      <c r="N163" s="97" t="s">
        <v>590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4">
        <v>1</v>
      </c>
      <c r="B164" s="195">
        <v>41579</v>
      </c>
      <c r="C164" s="195"/>
      <c r="D164" s="196" t="s">
        <v>622</v>
      </c>
      <c r="E164" s="197" t="s">
        <v>623</v>
      </c>
      <c r="F164" s="198">
        <v>82</v>
      </c>
      <c r="G164" s="197" t="s">
        <v>624</v>
      </c>
      <c r="H164" s="197">
        <v>100</v>
      </c>
      <c r="I164" s="199">
        <v>100</v>
      </c>
      <c r="J164" s="200" t="s">
        <v>625</v>
      </c>
      <c r="K164" s="201">
        <f t="shared" ref="K164:K216" si="142">H164-F164</f>
        <v>18</v>
      </c>
      <c r="L164" s="202">
        <f t="shared" ref="L164:L216" si="143">K164/F164</f>
        <v>0.21951219512195122</v>
      </c>
      <c r="M164" s="197" t="s">
        <v>591</v>
      </c>
      <c r="N164" s="203">
        <v>42657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4">
        <v>2</v>
      </c>
      <c r="B165" s="195">
        <v>41794</v>
      </c>
      <c r="C165" s="195"/>
      <c r="D165" s="196" t="s">
        <v>626</v>
      </c>
      <c r="E165" s="197" t="s">
        <v>593</v>
      </c>
      <c r="F165" s="198">
        <v>257</v>
      </c>
      <c r="G165" s="197" t="s">
        <v>624</v>
      </c>
      <c r="H165" s="197">
        <v>300</v>
      </c>
      <c r="I165" s="199">
        <v>300</v>
      </c>
      <c r="J165" s="200" t="s">
        <v>625</v>
      </c>
      <c r="K165" s="201">
        <f t="shared" si="142"/>
        <v>43</v>
      </c>
      <c r="L165" s="202">
        <f t="shared" si="143"/>
        <v>0.16731517509727625</v>
      </c>
      <c r="M165" s="197" t="s">
        <v>591</v>
      </c>
      <c r="N165" s="203">
        <v>41822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4">
        <v>3</v>
      </c>
      <c r="B166" s="195">
        <v>41828</v>
      </c>
      <c r="C166" s="195"/>
      <c r="D166" s="196" t="s">
        <v>627</v>
      </c>
      <c r="E166" s="197" t="s">
        <v>593</v>
      </c>
      <c r="F166" s="198">
        <v>393</v>
      </c>
      <c r="G166" s="197" t="s">
        <v>624</v>
      </c>
      <c r="H166" s="197">
        <v>468</v>
      </c>
      <c r="I166" s="199">
        <v>468</v>
      </c>
      <c r="J166" s="200" t="s">
        <v>625</v>
      </c>
      <c r="K166" s="201">
        <f t="shared" si="142"/>
        <v>75</v>
      </c>
      <c r="L166" s="202">
        <f t="shared" si="143"/>
        <v>0.19083969465648856</v>
      </c>
      <c r="M166" s="197" t="s">
        <v>591</v>
      </c>
      <c r="N166" s="203">
        <v>41863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4">
        <v>4</v>
      </c>
      <c r="B167" s="195">
        <v>41857</v>
      </c>
      <c r="C167" s="195"/>
      <c r="D167" s="196" t="s">
        <v>628</v>
      </c>
      <c r="E167" s="197" t="s">
        <v>593</v>
      </c>
      <c r="F167" s="198">
        <v>205</v>
      </c>
      <c r="G167" s="197" t="s">
        <v>624</v>
      </c>
      <c r="H167" s="197">
        <v>275</v>
      </c>
      <c r="I167" s="199">
        <v>250</v>
      </c>
      <c r="J167" s="200" t="s">
        <v>625</v>
      </c>
      <c r="K167" s="201">
        <f t="shared" si="142"/>
        <v>70</v>
      </c>
      <c r="L167" s="202">
        <f t="shared" si="143"/>
        <v>0.34146341463414637</v>
      </c>
      <c r="M167" s="197" t="s">
        <v>591</v>
      </c>
      <c r="N167" s="203">
        <v>41962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4">
        <v>5</v>
      </c>
      <c r="B168" s="195">
        <v>41886</v>
      </c>
      <c r="C168" s="195"/>
      <c r="D168" s="196" t="s">
        <v>629</v>
      </c>
      <c r="E168" s="197" t="s">
        <v>593</v>
      </c>
      <c r="F168" s="198">
        <v>162</v>
      </c>
      <c r="G168" s="197" t="s">
        <v>624</v>
      </c>
      <c r="H168" s="197">
        <v>190</v>
      </c>
      <c r="I168" s="199">
        <v>190</v>
      </c>
      <c r="J168" s="200" t="s">
        <v>625</v>
      </c>
      <c r="K168" s="201">
        <f t="shared" si="142"/>
        <v>28</v>
      </c>
      <c r="L168" s="202">
        <f t="shared" si="143"/>
        <v>0.1728395061728395</v>
      </c>
      <c r="M168" s="197" t="s">
        <v>591</v>
      </c>
      <c r="N168" s="203">
        <v>42006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4">
        <v>6</v>
      </c>
      <c r="B169" s="195">
        <v>41886</v>
      </c>
      <c r="C169" s="195"/>
      <c r="D169" s="196" t="s">
        <v>630</v>
      </c>
      <c r="E169" s="197" t="s">
        <v>593</v>
      </c>
      <c r="F169" s="198">
        <v>75</v>
      </c>
      <c r="G169" s="197" t="s">
        <v>624</v>
      </c>
      <c r="H169" s="197">
        <v>91.5</v>
      </c>
      <c r="I169" s="199" t="s">
        <v>631</v>
      </c>
      <c r="J169" s="200" t="s">
        <v>632</v>
      </c>
      <c r="K169" s="201">
        <f t="shared" si="142"/>
        <v>16.5</v>
      </c>
      <c r="L169" s="202">
        <f t="shared" si="143"/>
        <v>0.22</v>
      </c>
      <c r="M169" s="197" t="s">
        <v>591</v>
      </c>
      <c r="N169" s="203">
        <v>41954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4">
        <v>7</v>
      </c>
      <c r="B170" s="195">
        <v>41913</v>
      </c>
      <c r="C170" s="195"/>
      <c r="D170" s="196" t="s">
        <v>633</v>
      </c>
      <c r="E170" s="197" t="s">
        <v>593</v>
      </c>
      <c r="F170" s="198">
        <v>850</v>
      </c>
      <c r="G170" s="197" t="s">
        <v>624</v>
      </c>
      <c r="H170" s="197">
        <v>982.5</v>
      </c>
      <c r="I170" s="199">
        <v>1050</v>
      </c>
      <c r="J170" s="200" t="s">
        <v>634</v>
      </c>
      <c r="K170" s="201">
        <f t="shared" si="142"/>
        <v>132.5</v>
      </c>
      <c r="L170" s="202">
        <f t="shared" si="143"/>
        <v>0.15588235294117647</v>
      </c>
      <c r="M170" s="197" t="s">
        <v>591</v>
      </c>
      <c r="N170" s="203">
        <v>42039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4">
        <v>8</v>
      </c>
      <c r="B171" s="195">
        <v>41913</v>
      </c>
      <c r="C171" s="195"/>
      <c r="D171" s="196" t="s">
        <v>635</v>
      </c>
      <c r="E171" s="197" t="s">
        <v>593</v>
      </c>
      <c r="F171" s="198">
        <v>475</v>
      </c>
      <c r="G171" s="197" t="s">
        <v>624</v>
      </c>
      <c r="H171" s="197">
        <v>515</v>
      </c>
      <c r="I171" s="199">
        <v>600</v>
      </c>
      <c r="J171" s="200" t="s">
        <v>636</v>
      </c>
      <c r="K171" s="201">
        <f t="shared" si="142"/>
        <v>40</v>
      </c>
      <c r="L171" s="202">
        <f t="shared" si="143"/>
        <v>8.4210526315789472E-2</v>
      </c>
      <c r="M171" s="197" t="s">
        <v>591</v>
      </c>
      <c r="N171" s="203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4">
        <v>9</v>
      </c>
      <c r="B172" s="195">
        <v>41913</v>
      </c>
      <c r="C172" s="195"/>
      <c r="D172" s="196" t="s">
        <v>637</v>
      </c>
      <c r="E172" s="197" t="s">
        <v>593</v>
      </c>
      <c r="F172" s="198">
        <v>86</v>
      </c>
      <c r="G172" s="197" t="s">
        <v>624</v>
      </c>
      <c r="H172" s="197">
        <v>99</v>
      </c>
      <c r="I172" s="199">
        <v>140</v>
      </c>
      <c r="J172" s="200" t="s">
        <v>638</v>
      </c>
      <c r="K172" s="201">
        <f t="shared" si="142"/>
        <v>13</v>
      </c>
      <c r="L172" s="202">
        <f t="shared" si="143"/>
        <v>0.15116279069767441</v>
      </c>
      <c r="M172" s="197" t="s">
        <v>591</v>
      </c>
      <c r="N172" s="203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4">
        <v>10</v>
      </c>
      <c r="B173" s="195">
        <v>41926</v>
      </c>
      <c r="C173" s="195"/>
      <c r="D173" s="196" t="s">
        <v>639</v>
      </c>
      <c r="E173" s="197" t="s">
        <v>593</v>
      </c>
      <c r="F173" s="198">
        <v>496.6</v>
      </c>
      <c r="G173" s="197" t="s">
        <v>624</v>
      </c>
      <c r="H173" s="197">
        <v>621</v>
      </c>
      <c r="I173" s="199">
        <v>580</v>
      </c>
      <c r="J173" s="200" t="s">
        <v>625</v>
      </c>
      <c r="K173" s="201">
        <f t="shared" si="142"/>
        <v>124.39999999999998</v>
      </c>
      <c r="L173" s="202">
        <f t="shared" si="143"/>
        <v>0.25050342327829234</v>
      </c>
      <c r="M173" s="197" t="s">
        <v>591</v>
      </c>
      <c r="N173" s="203">
        <v>42605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4">
        <v>11</v>
      </c>
      <c r="B174" s="195">
        <v>41926</v>
      </c>
      <c r="C174" s="195"/>
      <c r="D174" s="196" t="s">
        <v>640</v>
      </c>
      <c r="E174" s="197" t="s">
        <v>593</v>
      </c>
      <c r="F174" s="198">
        <v>2481.9</v>
      </c>
      <c r="G174" s="197" t="s">
        <v>624</v>
      </c>
      <c r="H174" s="197">
        <v>2840</v>
      </c>
      <c r="I174" s="199">
        <v>2870</v>
      </c>
      <c r="J174" s="200" t="s">
        <v>641</v>
      </c>
      <c r="K174" s="201">
        <f t="shared" si="142"/>
        <v>358.09999999999991</v>
      </c>
      <c r="L174" s="202">
        <f t="shared" si="143"/>
        <v>0.14428462065353154</v>
      </c>
      <c r="M174" s="197" t="s">
        <v>591</v>
      </c>
      <c r="N174" s="203">
        <v>42017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4">
        <v>12</v>
      </c>
      <c r="B175" s="195">
        <v>41928</v>
      </c>
      <c r="C175" s="195"/>
      <c r="D175" s="196" t="s">
        <v>642</v>
      </c>
      <c r="E175" s="197" t="s">
        <v>593</v>
      </c>
      <c r="F175" s="198">
        <v>84.5</v>
      </c>
      <c r="G175" s="197" t="s">
        <v>624</v>
      </c>
      <c r="H175" s="197">
        <v>93</v>
      </c>
      <c r="I175" s="199">
        <v>110</v>
      </c>
      <c r="J175" s="200" t="s">
        <v>643</v>
      </c>
      <c r="K175" s="201">
        <f t="shared" si="142"/>
        <v>8.5</v>
      </c>
      <c r="L175" s="202">
        <f t="shared" si="143"/>
        <v>0.10059171597633136</v>
      </c>
      <c r="M175" s="197" t="s">
        <v>591</v>
      </c>
      <c r="N175" s="203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4">
        <v>13</v>
      </c>
      <c r="B176" s="195">
        <v>41928</v>
      </c>
      <c r="C176" s="195"/>
      <c r="D176" s="196" t="s">
        <v>644</v>
      </c>
      <c r="E176" s="197" t="s">
        <v>593</v>
      </c>
      <c r="F176" s="198">
        <v>401</v>
      </c>
      <c r="G176" s="197" t="s">
        <v>624</v>
      </c>
      <c r="H176" s="197">
        <v>428</v>
      </c>
      <c r="I176" s="199">
        <v>450</v>
      </c>
      <c r="J176" s="200" t="s">
        <v>645</v>
      </c>
      <c r="K176" s="201">
        <f t="shared" si="142"/>
        <v>27</v>
      </c>
      <c r="L176" s="202">
        <f t="shared" si="143"/>
        <v>6.7331670822942641E-2</v>
      </c>
      <c r="M176" s="197" t="s">
        <v>591</v>
      </c>
      <c r="N176" s="203">
        <v>42020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4">
        <v>14</v>
      </c>
      <c r="B177" s="195">
        <v>41928</v>
      </c>
      <c r="C177" s="195"/>
      <c r="D177" s="196" t="s">
        <v>646</v>
      </c>
      <c r="E177" s="197" t="s">
        <v>593</v>
      </c>
      <c r="F177" s="198">
        <v>101</v>
      </c>
      <c r="G177" s="197" t="s">
        <v>624</v>
      </c>
      <c r="H177" s="197">
        <v>112</v>
      </c>
      <c r="I177" s="199">
        <v>120</v>
      </c>
      <c r="J177" s="200" t="s">
        <v>647</v>
      </c>
      <c r="K177" s="201">
        <f t="shared" si="142"/>
        <v>11</v>
      </c>
      <c r="L177" s="202">
        <f t="shared" si="143"/>
        <v>0.10891089108910891</v>
      </c>
      <c r="M177" s="197" t="s">
        <v>591</v>
      </c>
      <c r="N177" s="203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4">
        <v>15</v>
      </c>
      <c r="B178" s="195">
        <v>41954</v>
      </c>
      <c r="C178" s="195"/>
      <c r="D178" s="196" t="s">
        <v>648</v>
      </c>
      <c r="E178" s="197" t="s">
        <v>593</v>
      </c>
      <c r="F178" s="198">
        <v>59</v>
      </c>
      <c r="G178" s="197" t="s">
        <v>624</v>
      </c>
      <c r="H178" s="197">
        <v>76</v>
      </c>
      <c r="I178" s="199">
        <v>76</v>
      </c>
      <c r="J178" s="200" t="s">
        <v>625</v>
      </c>
      <c r="K178" s="201">
        <f t="shared" si="142"/>
        <v>17</v>
      </c>
      <c r="L178" s="202">
        <f t="shared" si="143"/>
        <v>0.28813559322033899</v>
      </c>
      <c r="M178" s="197" t="s">
        <v>591</v>
      </c>
      <c r="N178" s="203">
        <v>43032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4">
        <v>16</v>
      </c>
      <c r="B179" s="195">
        <v>41954</v>
      </c>
      <c r="C179" s="195"/>
      <c r="D179" s="196" t="s">
        <v>637</v>
      </c>
      <c r="E179" s="197" t="s">
        <v>593</v>
      </c>
      <c r="F179" s="198">
        <v>99</v>
      </c>
      <c r="G179" s="197" t="s">
        <v>624</v>
      </c>
      <c r="H179" s="197">
        <v>120</v>
      </c>
      <c r="I179" s="199">
        <v>120</v>
      </c>
      <c r="J179" s="200" t="s">
        <v>605</v>
      </c>
      <c r="K179" s="201">
        <f t="shared" si="142"/>
        <v>21</v>
      </c>
      <c r="L179" s="202">
        <f t="shared" si="143"/>
        <v>0.21212121212121213</v>
      </c>
      <c r="M179" s="197" t="s">
        <v>591</v>
      </c>
      <c r="N179" s="203">
        <v>41960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4">
        <v>17</v>
      </c>
      <c r="B180" s="195">
        <v>41956</v>
      </c>
      <c r="C180" s="195"/>
      <c r="D180" s="196" t="s">
        <v>649</v>
      </c>
      <c r="E180" s="197" t="s">
        <v>593</v>
      </c>
      <c r="F180" s="198">
        <v>22</v>
      </c>
      <c r="G180" s="197" t="s">
        <v>624</v>
      </c>
      <c r="H180" s="197">
        <v>33.549999999999997</v>
      </c>
      <c r="I180" s="199">
        <v>32</v>
      </c>
      <c r="J180" s="200" t="s">
        <v>650</v>
      </c>
      <c r="K180" s="201">
        <f t="shared" si="142"/>
        <v>11.549999999999997</v>
      </c>
      <c r="L180" s="202">
        <f t="shared" si="143"/>
        <v>0.52499999999999991</v>
      </c>
      <c r="M180" s="197" t="s">
        <v>591</v>
      </c>
      <c r="N180" s="203">
        <v>42188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4">
        <v>18</v>
      </c>
      <c r="B181" s="195">
        <v>41976</v>
      </c>
      <c r="C181" s="195"/>
      <c r="D181" s="196" t="s">
        <v>651</v>
      </c>
      <c r="E181" s="197" t="s">
        <v>593</v>
      </c>
      <c r="F181" s="198">
        <v>440</v>
      </c>
      <c r="G181" s="197" t="s">
        <v>624</v>
      </c>
      <c r="H181" s="197">
        <v>520</v>
      </c>
      <c r="I181" s="199">
        <v>520</v>
      </c>
      <c r="J181" s="200" t="s">
        <v>652</v>
      </c>
      <c r="K181" s="201">
        <f t="shared" si="142"/>
        <v>80</v>
      </c>
      <c r="L181" s="202">
        <f t="shared" si="143"/>
        <v>0.18181818181818182</v>
      </c>
      <c r="M181" s="197" t="s">
        <v>591</v>
      </c>
      <c r="N181" s="203">
        <v>42208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4">
        <v>19</v>
      </c>
      <c r="B182" s="195">
        <v>41976</v>
      </c>
      <c r="C182" s="195"/>
      <c r="D182" s="196" t="s">
        <v>653</v>
      </c>
      <c r="E182" s="197" t="s">
        <v>593</v>
      </c>
      <c r="F182" s="198">
        <v>360</v>
      </c>
      <c r="G182" s="197" t="s">
        <v>624</v>
      </c>
      <c r="H182" s="197">
        <v>427</v>
      </c>
      <c r="I182" s="199">
        <v>425</v>
      </c>
      <c r="J182" s="200" t="s">
        <v>654</v>
      </c>
      <c r="K182" s="201">
        <f t="shared" si="142"/>
        <v>67</v>
      </c>
      <c r="L182" s="202">
        <f t="shared" si="143"/>
        <v>0.18611111111111112</v>
      </c>
      <c r="M182" s="197" t="s">
        <v>591</v>
      </c>
      <c r="N182" s="203">
        <v>42058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4">
        <v>20</v>
      </c>
      <c r="B183" s="195">
        <v>42012</v>
      </c>
      <c r="C183" s="195"/>
      <c r="D183" s="196" t="s">
        <v>655</v>
      </c>
      <c r="E183" s="197" t="s">
        <v>593</v>
      </c>
      <c r="F183" s="198">
        <v>360</v>
      </c>
      <c r="G183" s="197" t="s">
        <v>624</v>
      </c>
      <c r="H183" s="197">
        <v>455</v>
      </c>
      <c r="I183" s="199">
        <v>420</v>
      </c>
      <c r="J183" s="200" t="s">
        <v>656</v>
      </c>
      <c r="K183" s="201">
        <f t="shared" si="142"/>
        <v>95</v>
      </c>
      <c r="L183" s="202">
        <f t="shared" si="143"/>
        <v>0.2638888888888889</v>
      </c>
      <c r="M183" s="197" t="s">
        <v>591</v>
      </c>
      <c r="N183" s="203">
        <v>42024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4">
        <v>21</v>
      </c>
      <c r="B184" s="195">
        <v>42012</v>
      </c>
      <c r="C184" s="195"/>
      <c r="D184" s="196" t="s">
        <v>657</v>
      </c>
      <c r="E184" s="197" t="s">
        <v>593</v>
      </c>
      <c r="F184" s="198">
        <v>130</v>
      </c>
      <c r="G184" s="197"/>
      <c r="H184" s="197">
        <v>175.5</v>
      </c>
      <c r="I184" s="199">
        <v>165</v>
      </c>
      <c r="J184" s="200" t="s">
        <v>658</v>
      </c>
      <c r="K184" s="201">
        <f t="shared" si="142"/>
        <v>45.5</v>
      </c>
      <c r="L184" s="202">
        <f t="shared" si="143"/>
        <v>0.35</v>
      </c>
      <c r="M184" s="197" t="s">
        <v>591</v>
      </c>
      <c r="N184" s="203">
        <v>43088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4">
        <v>22</v>
      </c>
      <c r="B185" s="195">
        <v>42040</v>
      </c>
      <c r="C185" s="195"/>
      <c r="D185" s="196" t="s">
        <v>383</v>
      </c>
      <c r="E185" s="197" t="s">
        <v>623</v>
      </c>
      <c r="F185" s="198">
        <v>98</v>
      </c>
      <c r="G185" s="197"/>
      <c r="H185" s="197">
        <v>120</v>
      </c>
      <c r="I185" s="199">
        <v>120</v>
      </c>
      <c r="J185" s="200" t="s">
        <v>625</v>
      </c>
      <c r="K185" s="201">
        <f t="shared" si="142"/>
        <v>22</v>
      </c>
      <c r="L185" s="202">
        <f t="shared" si="143"/>
        <v>0.22448979591836735</v>
      </c>
      <c r="M185" s="197" t="s">
        <v>591</v>
      </c>
      <c r="N185" s="203">
        <v>42753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4">
        <v>23</v>
      </c>
      <c r="B186" s="195">
        <v>42040</v>
      </c>
      <c r="C186" s="195"/>
      <c r="D186" s="196" t="s">
        <v>659</v>
      </c>
      <c r="E186" s="197" t="s">
        <v>623</v>
      </c>
      <c r="F186" s="198">
        <v>196</v>
      </c>
      <c r="G186" s="197"/>
      <c r="H186" s="197">
        <v>262</v>
      </c>
      <c r="I186" s="199">
        <v>255</v>
      </c>
      <c r="J186" s="200" t="s">
        <v>625</v>
      </c>
      <c r="K186" s="201">
        <f t="shared" si="142"/>
        <v>66</v>
      </c>
      <c r="L186" s="202">
        <f t="shared" si="143"/>
        <v>0.33673469387755101</v>
      </c>
      <c r="M186" s="197" t="s">
        <v>591</v>
      </c>
      <c r="N186" s="203">
        <v>42599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24</v>
      </c>
      <c r="B187" s="205">
        <v>42067</v>
      </c>
      <c r="C187" s="205"/>
      <c r="D187" s="206" t="s">
        <v>382</v>
      </c>
      <c r="E187" s="207" t="s">
        <v>623</v>
      </c>
      <c r="F187" s="208">
        <v>235</v>
      </c>
      <c r="G187" s="208"/>
      <c r="H187" s="209">
        <v>77</v>
      </c>
      <c r="I187" s="209" t="s">
        <v>660</v>
      </c>
      <c r="J187" s="210" t="s">
        <v>661</v>
      </c>
      <c r="K187" s="211">
        <f t="shared" si="142"/>
        <v>-158</v>
      </c>
      <c r="L187" s="212">
        <f t="shared" si="143"/>
        <v>-0.67234042553191486</v>
      </c>
      <c r="M187" s="208" t="s">
        <v>604</v>
      </c>
      <c r="N187" s="205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4">
        <v>25</v>
      </c>
      <c r="B188" s="195">
        <v>42067</v>
      </c>
      <c r="C188" s="195"/>
      <c r="D188" s="196" t="s">
        <v>662</v>
      </c>
      <c r="E188" s="197" t="s">
        <v>623</v>
      </c>
      <c r="F188" s="198">
        <v>185</v>
      </c>
      <c r="G188" s="197"/>
      <c r="H188" s="197">
        <v>224</v>
      </c>
      <c r="I188" s="199" t="s">
        <v>663</v>
      </c>
      <c r="J188" s="200" t="s">
        <v>625</v>
      </c>
      <c r="K188" s="201">
        <f t="shared" si="142"/>
        <v>39</v>
      </c>
      <c r="L188" s="202">
        <f t="shared" si="143"/>
        <v>0.21081081081081082</v>
      </c>
      <c r="M188" s="197" t="s">
        <v>591</v>
      </c>
      <c r="N188" s="203">
        <v>42647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26</v>
      </c>
      <c r="B189" s="205">
        <v>42090</v>
      </c>
      <c r="C189" s="205"/>
      <c r="D189" s="213" t="s">
        <v>664</v>
      </c>
      <c r="E189" s="208" t="s">
        <v>623</v>
      </c>
      <c r="F189" s="208">
        <v>49.5</v>
      </c>
      <c r="G189" s="209"/>
      <c r="H189" s="209">
        <v>15.85</v>
      </c>
      <c r="I189" s="209">
        <v>67</v>
      </c>
      <c r="J189" s="210" t="s">
        <v>665</v>
      </c>
      <c r="K189" s="209">
        <f t="shared" si="142"/>
        <v>-33.65</v>
      </c>
      <c r="L189" s="214">
        <f t="shared" si="143"/>
        <v>-0.67979797979797973</v>
      </c>
      <c r="M189" s="208" t="s">
        <v>604</v>
      </c>
      <c r="N189" s="215">
        <v>43627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4">
        <v>27</v>
      </c>
      <c r="B190" s="195">
        <v>42093</v>
      </c>
      <c r="C190" s="195"/>
      <c r="D190" s="196" t="s">
        <v>666</v>
      </c>
      <c r="E190" s="197" t="s">
        <v>623</v>
      </c>
      <c r="F190" s="198">
        <v>183.5</v>
      </c>
      <c r="G190" s="197"/>
      <c r="H190" s="197">
        <v>219</v>
      </c>
      <c r="I190" s="199">
        <v>218</v>
      </c>
      <c r="J190" s="200" t="s">
        <v>667</v>
      </c>
      <c r="K190" s="201">
        <f t="shared" si="142"/>
        <v>35.5</v>
      </c>
      <c r="L190" s="202">
        <f t="shared" si="143"/>
        <v>0.19346049046321526</v>
      </c>
      <c r="M190" s="197" t="s">
        <v>591</v>
      </c>
      <c r="N190" s="203">
        <v>42103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4">
        <v>28</v>
      </c>
      <c r="B191" s="195">
        <v>42114</v>
      </c>
      <c r="C191" s="195"/>
      <c r="D191" s="196" t="s">
        <v>668</v>
      </c>
      <c r="E191" s="197" t="s">
        <v>623</v>
      </c>
      <c r="F191" s="198">
        <f>(227+237)/2</f>
        <v>232</v>
      </c>
      <c r="G191" s="197"/>
      <c r="H191" s="197">
        <v>298</v>
      </c>
      <c r="I191" s="199">
        <v>298</v>
      </c>
      <c r="J191" s="200" t="s">
        <v>625</v>
      </c>
      <c r="K191" s="201">
        <f t="shared" si="142"/>
        <v>66</v>
      </c>
      <c r="L191" s="202">
        <f t="shared" si="143"/>
        <v>0.28448275862068967</v>
      </c>
      <c r="M191" s="197" t="s">
        <v>591</v>
      </c>
      <c r="N191" s="203">
        <v>42823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4">
        <v>29</v>
      </c>
      <c r="B192" s="195">
        <v>42128</v>
      </c>
      <c r="C192" s="195"/>
      <c r="D192" s="196" t="s">
        <v>669</v>
      </c>
      <c r="E192" s="197" t="s">
        <v>593</v>
      </c>
      <c r="F192" s="198">
        <v>385</v>
      </c>
      <c r="G192" s="197"/>
      <c r="H192" s="197">
        <f>212.5+331</f>
        <v>543.5</v>
      </c>
      <c r="I192" s="199">
        <v>510</v>
      </c>
      <c r="J192" s="200" t="s">
        <v>670</v>
      </c>
      <c r="K192" s="201">
        <f t="shared" si="142"/>
        <v>158.5</v>
      </c>
      <c r="L192" s="202">
        <f t="shared" si="143"/>
        <v>0.41168831168831171</v>
      </c>
      <c r="M192" s="197" t="s">
        <v>591</v>
      </c>
      <c r="N192" s="203">
        <v>42235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4">
        <v>30</v>
      </c>
      <c r="B193" s="195">
        <v>42128</v>
      </c>
      <c r="C193" s="195"/>
      <c r="D193" s="196" t="s">
        <v>671</v>
      </c>
      <c r="E193" s="197" t="s">
        <v>593</v>
      </c>
      <c r="F193" s="198">
        <v>115.5</v>
      </c>
      <c r="G193" s="197"/>
      <c r="H193" s="197">
        <v>146</v>
      </c>
      <c r="I193" s="199">
        <v>142</v>
      </c>
      <c r="J193" s="200" t="s">
        <v>672</v>
      </c>
      <c r="K193" s="201">
        <f t="shared" si="142"/>
        <v>30.5</v>
      </c>
      <c r="L193" s="202">
        <f t="shared" si="143"/>
        <v>0.26406926406926406</v>
      </c>
      <c r="M193" s="197" t="s">
        <v>591</v>
      </c>
      <c r="N193" s="203">
        <v>42202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4">
        <v>31</v>
      </c>
      <c r="B194" s="195">
        <v>42151</v>
      </c>
      <c r="C194" s="195"/>
      <c r="D194" s="196" t="s">
        <v>673</v>
      </c>
      <c r="E194" s="197" t="s">
        <v>593</v>
      </c>
      <c r="F194" s="198">
        <v>237.5</v>
      </c>
      <c r="G194" s="197"/>
      <c r="H194" s="197">
        <v>279.5</v>
      </c>
      <c r="I194" s="199">
        <v>278</v>
      </c>
      <c r="J194" s="200" t="s">
        <v>625</v>
      </c>
      <c r="K194" s="201">
        <f t="shared" si="142"/>
        <v>42</v>
      </c>
      <c r="L194" s="202">
        <f t="shared" si="143"/>
        <v>0.17684210526315788</v>
      </c>
      <c r="M194" s="197" t="s">
        <v>591</v>
      </c>
      <c r="N194" s="203">
        <v>42222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4">
        <v>32</v>
      </c>
      <c r="B195" s="195">
        <v>42174</v>
      </c>
      <c r="C195" s="195"/>
      <c r="D195" s="196" t="s">
        <v>644</v>
      </c>
      <c r="E195" s="197" t="s">
        <v>623</v>
      </c>
      <c r="F195" s="198">
        <v>340</v>
      </c>
      <c r="G195" s="197"/>
      <c r="H195" s="197">
        <v>448</v>
      </c>
      <c r="I195" s="199">
        <v>448</v>
      </c>
      <c r="J195" s="200" t="s">
        <v>625</v>
      </c>
      <c r="K195" s="201">
        <f t="shared" si="142"/>
        <v>108</v>
      </c>
      <c r="L195" s="202">
        <f t="shared" si="143"/>
        <v>0.31764705882352939</v>
      </c>
      <c r="M195" s="197" t="s">
        <v>591</v>
      </c>
      <c r="N195" s="203">
        <v>43018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4">
        <v>33</v>
      </c>
      <c r="B196" s="195">
        <v>42191</v>
      </c>
      <c r="C196" s="195"/>
      <c r="D196" s="196" t="s">
        <v>674</v>
      </c>
      <c r="E196" s="197" t="s">
        <v>623</v>
      </c>
      <c r="F196" s="198">
        <v>390</v>
      </c>
      <c r="G196" s="197"/>
      <c r="H196" s="197">
        <v>460</v>
      </c>
      <c r="I196" s="199">
        <v>460</v>
      </c>
      <c r="J196" s="200" t="s">
        <v>625</v>
      </c>
      <c r="K196" s="201">
        <f t="shared" si="142"/>
        <v>70</v>
      </c>
      <c r="L196" s="202">
        <f t="shared" si="143"/>
        <v>0.17948717948717949</v>
      </c>
      <c r="M196" s="197" t="s">
        <v>591</v>
      </c>
      <c r="N196" s="203">
        <v>42478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34</v>
      </c>
      <c r="B197" s="205">
        <v>42195</v>
      </c>
      <c r="C197" s="205"/>
      <c r="D197" s="206" t="s">
        <v>675</v>
      </c>
      <c r="E197" s="207" t="s">
        <v>623</v>
      </c>
      <c r="F197" s="208">
        <v>122.5</v>
      </c>
      <c r="G197" s="208"/>
      <c r="H197" s="209">
        <v>61</v>
      </c>
      <c r="I197" s="209">
        <v>172</v>
      </c>
      <c r="J197" s="210" t="s">
        <v>676</v>
      </c>
      <c r="K197" s="211">
        <f t="shared" si="142"/>
        <v>-61.5</v>
      </c>
      <c r="L197" s="212">
        <f t="shared" si="143"/>
        <v>-0.50204081632653064</v>
      </c>
      <c r="M197" s="208" t="s">
        <v>604</v>
      </c>
      <c r="N197" s="205">
        <v>43333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4">
        <v>35</v>
      </c>
      <c r="B198" s="195">
        <v>42219</v>
      </c>
      <c r="C198" s="195"/>
      <c r="D198" s="196" t="s">
        <v>677</v>
      </c>
      <c r="E198" s="197" t="s">
        <v>623</v>
      </c>
      <c r="F198" s="198">
        <v>297.5</v>
      </c>
      <c r="G198" s="197"/>
      <c r="H198" s="197">
        <v>350</v>
      </c>
      <c r="I198" s="199">
        <v>360</v>
      </c>
      <c r="J198" s="200" t="s">
        <v>678</v>
      </c>
      <c r="K198" s="201">
        <f t="shared" si="142"/>
        <v>52.5</v>
      </c>
      <c r="L198" s="202">
        <f t="shared" si="143"/>
        <v>0.17647058823529413</v>
      </c>
      <c r="M198" s="197" t="s">
        <v>591</v>
      </c>
      <c r="N198" s="203">
        <v>42232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4">
        <v>36</v>
      </c>
      <c r="B199" s="195">
        <v>42219</v>
      </c>
      <c r="C199" s="195"/>
      <c r="D199" s="196" t="s">
        <v>679</v>
      </c>
      <c r="E199" s="197" t="s">
        <v>623</v>
      </c>
      <c r="F199" s="198">
        <v>115.5</v>
      </c>
      <c r="G199" s="197"/>
      <c r="H199" s="197">
        <v>149</v>
      </c>
      <c r="I199" s="199">
        <v>140</v>
      </c>
      <c r="J199" s="200" t="s">
        <v>680</v>
      </c>
      <c r="K199" s="201">
        <f t="shared" si="142"/>
        <v>33.5</v>
      </c>
      <c r="L199" s="202">
        <f t="shared" si="143"/>
        <v>0.29004329004329005</v>
      </c>
      <c r="M199" s="197" t="s">
        <v>591</v>
      </c>
      <c r="N199" s="203">
        <v>42740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4">
        <v>37</v>
      </c>
      <c r="B200" s="195">
        <v>42251</v>
      </c>
      <c r="C200" s="195"/>
      <c r="D200" s="196" t="s">
        <v>673</v>
      </c>
      <c r="E200" s="197" t="s">
        <v>623</v>
      </c>
      <c r="F200" s="198">
        <v>226</v>
      </c>
      <c r="G200" s="197"/>
      <c r="H200" s="197">
        <v>292</v>
      </c>
      <c r="I200" s="199">
        <v>292</v>
      </c>
      <c r="J200" s="200" t="s">
        <v>681</v>
      </c>
      <c r="K200" s="201">
        <f t="shared" si="142"/>
        <v>66</v>
      </c>
      <c r="L200" s="202">
        <f t="shared" si="143"/>
        <v>0.29203539823008851</v>
      </c>
      <c r="M200" s="197" t="s">
        <v>591</v>
      </c>
      <c r="N200" s="203">
        <v>42286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4">
        <v>38</v>
      </c>
      <c r="B201" s="195">
        <v>42254</v>
      </c>
      <c r="C201" s="195"/>
      <c r="D201" s="196" t="s">
        <v>668</v>
      </c>
      <c r="E201" s="197" t="s">
        <v>623</v>
      </c>
      <c r="F201" s="198">
        <v>232.5</v>
      </c>
      <c r="G201" s="197"/>
      <c r="H201" s="197">
        <v>312.5</v>
      </c>
      <c r="I201" s="199">
        <v>310</v>
      </c>
      <c r="J201" s="200" t="s">
        <v>625</v>
      </c>
      <c r="K201" s="201">
        <f t="shared" si="142"/>
        <v>80</v>
      </c>
      <c r="L201" s="202">
        <f t="shared" si="143"/>
        <v>0.34408602150537637</v>
      </c>
      <c r="M201" s="197" t="s">
        <v>591</v>
      </c>
      <c r="N201" s="203">
        <v>42823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4">
        <v>39</v>
      </c>
      <c r="B202" s="195">
        <v>42268</v>
      </c>
      <c r="C202" s="195"/>
      <c r="D202" s="196" t="s">
        <v>682</v>
      </c>
      <c r="E202" s="197" t="s">
        <v>623</v>
      </c>
      <c r="F202" s="198">
        <v>196.5</v>
      </c>
      <c r="G202" s="197"/>
      <c r="H202" s="197">
        <v>238</v>
      </c>
      <c r="I202" s="199">
        <v>238</v>
      </c>
      <c r="J202" s="200" t="s">
        <v>681</v>
      </c>
      <c r="K202" s="201">
        <f t="shared" si="142"/>
        <v>41.5</v>
      </c>
      <c r="L202" s="202">
        <f t="shared" si="143"/>
        <v>0.21119592875318066</v>
      </c>
      <c r="M202" s="197" t="s">
        <v>591</v>
      </c>
      <c r="N202" s="203">
        <v>42291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4">
        <v>40</v>
      </c>
      <c r="B203" s="195">
        <v>42271</v>
      </c>
      <c r="C203" s="195"/>
      <c r="D203" s="196" t="s">
        <v>622</v>
      </c>
      <c r="E203" s="197" t="s">
        <v>623</v>
      </c>
      <c r="F203" s="198">
        <v>65</v>
      </c>
      <c r="G203" s="197"/>
      <c r="H203" s="197">
        <v>82</v>
      </c>
      <c r="I203" s="199">
        <v>82</v>
      </c>
      <c r="J203" s="200" t="s">
        <v>681</v>
      </c>
      <c r="K203" s="201">
        <f t="shared" si="142"/>
        <v>17</v>
      </c>
      <c r="L203" s="202">
        <f t="shared" si="143"/>
        <v>0.26153846153846155</v>
      </c>
      <c r="M203" s="197" t="s">
        <v>591</v>
      </c>
      <c r="N203" s="203">
        <v>42578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4">
        <v>41</v>
      </c>
      <c r="B204" s="195">
        <v>42291</v>
      </c>
      <c r="C204" s="195"/>
      <c r="D204" s="196" t="s">
        <v>683</v>
      </c>
      <c r="E204" s="197" t="s">
        <v>623</v>
      </c>
      <c r="F204" s="198">
        <v>144</v>
      </c>
      <c r="G204" s="197"/>
      <c r="H204" s="197">
        <v>182.5</v>
      </c>
      <c r="I204" s="199">
        <v>181</v>
      </c>
      <c r="J204" s="200" t="s">
        <v>681</v>
      </c>
      <c r="K204" s="201">
        <f t="shared" si="142"/>
        <v>38.5</v>
      </c>
      <c r="L204" s="202">
        <f t="shared" si="143"/>
        <v>0.2673611111111111</v>
      </c>
      <c r="M204" s="197" t="s">
        <v>591</v>
      </c>
      <c r="N204" s="203">
        <v>42817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4">
        <v>42</v>
      </c>
      <c r="B205" s="195">
        <v>42291</v>
      </c>
      <c r="C205" s="195"/>
      <c r="D205" s="196" t="s">
        <v>684</v>
      </c>
      <c r="E205" s="197" t="s">
        <v>623</v>
      </c>
      <c r="F205" s="198">
        <v>264</v>
      </c>
      <c r="G205" s="197"/>
      <c r="H205" s="197">
        <v>311</v>
      </c>
      <c r="I205" s="199">
        <v>311</v>
      </c>
      <c r="J205" s="200" t="s">
        <v>681</v>
      </c>
      <c r="K205" s="201">
        <f t="shared" si="142"/>
        <v>47</v>
      </c>
      <c r="L205" s="202">
        <f t="shared" si="143"/>
        <v>0.17803030303030304</v>
      </c>
      <c r="M205" s="197" t="s">
        <v>591</v>
      </c>
      <c r="N205" s="203">
        <v>42604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4">
        <v>43</v>
      </c>
      <c r="B206" s="195">
        <v>42318</v>
      </c>
      <c r="C206" s="195"/>
      <c r="D206" s="196" t="s">
        <v>685</v>
      </c>
      <c r="E206" s="197" t="s">
        <v>593</v>
      </c>
      <c r="F206" s="198">
        <v>549.5</v>
      </c>
      <c r="G206" s="197"/>
      <c r="H206" s="197">
        <v>630</v>
      </c>
      <c r="I206" s="199">
        <v>630</v>
      </c>
      <c r="J206" s="200" t="s">
        <v>681</v>
      </c>
      <c r="K206" s="201">
        <f t="shared" si="142"/>
        <v>80.5</v>
      </c>
      <c r="L206" s="202">
        <f t="shared" si="143"/>
        <v>0.1464968152866242</v>
      </c>
      <c r="M206" s="197" t="s">
        <v>591</v>
      </c>
      <c r="N206" s="203">
        <v>42419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4">
        <v>44</v>
      </c>
      <c r="B207" s="195">
        <v>42342</v>
      </c>
      <c r="C207" s="195"/>
      <c r="D207" s="196" t="s">
        <v>686</v>
      </c>
      <c r="E207" s="197" t="s">
        <v>623</v>
      </c>
      <c r="F207" s="198">
        <v>1027.5</v>
      </c>
      <c r="G207" s="197"/>
      <c r="H207" s="197">
        <v>1315</v>
      </c>
      <c r="I207" s="199">
        <v>1250</v>
      </c>
      <c r="J207" s="200" t="s">
        <v>681</v>
      </c>
      <c r="K207" s="201">
        <f t="shared" si="142"/>
        <v>287.5</v>
      </c>
      <c r="L207" s="202">
        <f t="shared" si="143"/>
        <v>0.27980535279805352</v>
      </c>
      <c r="M207" s="197" t="s">
        <v>591</v>
      </c>
      <c r="N207" s="203">
        <v>43244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4">
        <v>45</v>
      </c>
      <c r="B208" s="195">
        <v>42367</v>
      </c>
      <c r="C208" s="195"/>
      <c r="D208" s="196" t="s">
        <v>687</v>
      </c>
      <c r="E208" s="197" t="s">
        <v>623</v>
      </c>
      <c r="F208" s="198">
        <v>465</v>
      </c>
      <c r="G208" s="197"/>
      <c r="H208" s="197">
        <v>540</v>
      </c>
      <c r="I208" s="199">
        <v>540</v>
      </c>
      <c r="J208" s="200" t="s">
        <v>681</v>
      </c>
      <c r="K208" s="201">
        <f t="shared" si="142"/>
        <v>75</v>
      </c>
      <c r="L208" s="202">
        <f t="shared" si="143"/>
        <v>0.16129032258064516</v>
      </c>
      <c r="M208" s="197" t="s">
        <v>591</v>
      </c>
      <c r="N208" s="203">
        <v>42530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4">
        <v>46</v>
      </c>
      <c r="B209" s="195">
        <v>42380</v>
      </c>
      <c r="C209" s="195"/>
      <c r="D209" s="196" t="s">
        <v>383</v>
      </c>
      <c r="E209" s="197" t="s">
        <v>593</v>
      </c>
      <c r="F209" s="198">
        <v>81</v>
      </c>
      <c r="G209" s="197"/>
      <c r="H209" s="197">
        <v>110</v>
      </c>
      <c r="I209" s="199">
        <v>110</v>
      </c>
      <c r="J209" s="200" t="s">
        <v>681</v>
      </c>
      <c r="K209" s="201">
        <f t="shared" si="142"/>
        <v>29</v>
      </c>
      <c r="L209" s="202">
        <f t="shared" si="143"/>
        <v>0.35802469135802467</v>
      </c>
      <c r="M209" s="197" t="s">
        <v>591</v>
      </c>
      <c r="N209" s="203">
        <v>42745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4">
        <v>47</v>
      </c>
      <c r="B210" s="195">
        <v>42382</v>
      </c>
      <c r="C210" s="195"/>
      <c r="D210" s="196" t="s">
        <v>688</v>
      </c>
      <c r="E210" s="197" t="s">
        <v>593</v>
      </c>
      <c r="F210" s="198">
        <v>417.5</v>
      </c>
      <c r="G210" s="197"/>
      <c r="H210" s="197">
        <v>547</v>
      </c>
      <c r="I210" s="199">
        <v>535</v>
      </c>
      <c r="J210" s="200" t="s">
        <v>681</v>
      </c>
      <c r="K210" s="201">
        <f t="shared" si="142"/>
        <v>129.5</v>
      </c>
      <c r="L210" s="202">
        <f t="shared" si="143"/>
        <v>0.31017964071856285</v>
      </c>
      <c r="M210" s="197" t="s">
        <v>591</v>
      </c>
      <c r="N210" s="203">
        <v>42578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4">
        <v>48</v>
      </c>
      <c r="B211" s="195">
        <v>42408</v>
      </c>
      <c r="C211" s="195"/>
      <c r="D211" s="196" t="s">
        <v>689</v>
      </c>
      <c r="E211" s="197" t="s">
        <v>623</v>
      </c>
      <c r="F211" s="198">
        <v>650</v>
      </c>
      <c r="G211" s="197"/>
      <c r="H211" s="197">
        <v>800</v>
      </c>
      <c r="I211" s="199">
        <v>800</v>
      </c>
      <c r="J211" s="200" t="s">
        <v>681</v>
      </c>
      <c r="K211" s="201">
        <f t="shared" si="142"/>
        <v>150</v>
      </c>
      <c r="L211" s="202">
        <f t="shared" si="143"/>
        <v>0.23076923076923078</v>
      </c>
      <c r="M211" s="197" t="s">
        <v>591</v>
      </c>
      <c r="N211" s="203">
        <v>43154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4">
        <v>49</v>
      </c>
      <c r="B212" s="195">
        <v>42433</v>
      </c>
      <c r="C212" s="195"/>
      <c r="D212" s="196" t="s">
        <v>211</v>
      </c>
      <c r="E212" s="197" t="s">
        <v>623</v>
      </c>
      <c r="F212" s="198">
        <v>437.5</v>
      </c>
      <c r="G212" s="197"/>
      <c r="H212" s="197">
        <v>504.5</v>
      </c>
      <c r="I212" s="199">
        <v>522</v>
      </c>
      <c r="J212" s="200" t="s">
        <v>690</v>
      </c>
      <c r="K212" s="201">
        <f t="shared" si="142"/>
        <v>67</v>
      </c>
      <c r="L212" s="202">
        <f t="shared" si="143"/>
        <v>0.15314285714285714</v>
      </c>
      <c r="M212" s="197" t="s">
        <v>591</v>
      </c>
      <c r="N212" s="203">
        <v>42480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4">
        <v>50</v>
      </c>
      <c r="B213" s="195">
        <v>42438</v>
      </c>
      <c r="C213" s="195"/>
      <c r="D213" s="196" t="s">
        <v>691</v>
      </c>
      <c r="E213" s="197" t="s">
        <v>623</v>
      </c>
      <c r="F213" s="198">
        <v>189.5</v>
      </c>
      <c r="G213" s="197"/>
      <c r="H213" s="197">
        <v>218</v>
      </c>
      <c r="I213" s="199">
        <v>218</v>
      </c>
      <c r="J213" s="200" t="s">
        <v>681</v>
      </c>
      <c r="K213" s="201">
        <f t="shared" si="142"/>
        <v>28.5</v>
      </c>
      <c r="L213" s="202">
        <f t="shared" si="143"/>
        <v>0.15039577836411611</v>
      </c>
      <c r="M213" s="197" t="s">
        <v>591</v>
      </c>
      <c r="N213" s="203">
        <v>43034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51</v>
      </c>
      <c r="B214" s="205">
        <v>42471</v>
      </c>
      <c r="C214" s="205"/>
      <c r="D214" s="213" t="s">
        <v>692</v>
      </c>
      <c r="E214" s="208" t="s">
        <v>623</v>
      </c>
      <c r="F214" s="208">
        <v>36.5</v>
      </c>
      <c r="G214" s="209"/>
      <c r="H214" s="209">
        <v>15.85</v>
      </c>
      <c r="I214" s="209">
        <v>60</v>
      </c>
      <c r="J214" s="210" t="s">
        <v>693</v>
      </c>
      <c r="K214" s="211">
        <f t="shared" si="142"/>
        <v>-20.65</v>
      </c>
      <c r="L214" s="212">
        <f t="shared" si="143"/>
        <v>-0.5657534246575342</v>
      </c>
      <c r="M214" s="208" t="s">
        <v>604</v>
      </c>
      <c r="N214" s="216">
        <v>43627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4">
        <v>52</v>
      </c>
      <c r="B215" s="195">
        <v>42472</v>
      </c>
      <c r="C215" s="195"/>
      <c r="D215" s="196" t="s">
        <v>694</v>
      </c>
      <c r="E215" s="197" t="s">
        <v>623</v>
      </c>
      <c r="F215" s="198">
        <v>93</v>
      </c>
      <c r="G215" s="197"/>
      <c r="H215" s="197">
        <v>149</v>
      </c>
      <c r="I215" s="199">
        <v>140</v>
      </c>
      <c r="J215" s="200" t="s">
        <v>695</v>
      </c>
      <c r="K215" s="201">
        <f t="shared" si="142"/>
        <v>56</v>
      </c>
      <c r="L215" s="202">
        <f t="shared" si="143"/>
        <v>0.60215053763440862</v>
      </c>
      <c r="M215" s="197" t="s">
        <v>591</v>
      </c>
      <c r="N215" s="203">
        <v>42740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4">
        <v>53</v>
      </c>
      <c r="B216" s="195">
        <v>42472</v>
      </c>
      <c r="C216" s="195"/>
      <c r="D216" s="196" t="s">
        <v>696</v>
      </c>
      <c r="E216" s="197" t="s">
        <v>623</v>
      </c>
      <c r="F216" s="198">
        <v>130</v>
      </c>
      <c r="G216" s="197"/>
      <c r="H216" s="197">
        <v>150</v>
      </c>
      <c r="I216" s="199" t="s">
        <v>697</v>
      </c>
      <c r="J216" s="200" t="s">
        <v>681</v>
      </c>
      <c r="K216" s="201">
        <f t="shared" si="142"/>
        <v>20</v>
      </c>
      <c r="L216" s="202">
        <f t="shared" si="143"/>
        <v>0.15384615384615385</v>
      </c>
      <c r="M216" s="197" t="s">
        <v>591</v>
      </c>
      <c r="N216" s="203">
        <v>42564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4">
        <v>54</v>
      </c>
      <c r="B217" s="195">
        <v>42473</v>
      </c>
      <c r="C217" s="195"/>
      <c r="D217" s="196" t="s">
        <v>698</v>
      </c>
      <c r="E217" s="197" t="s">
        <v>623</v>
      </c>
      <c r="F217" s="198">
        <v>196</v>
      </c>
      <c r="G217" s="197"/>
      <c r="H217" s="197">
        <v>299</v>
      </c>
      <c r="I217" s="199">
        <v>299</v>
      </c>
      <c r="J217" s="200" t="s">
        <v>681</v>
      </c>
      <c r="K217" s="201">
        <v>103</v>
      </c>
      <c r="L217" s="202">
        <v>0.52551020408163296</v>
      </c>
      <c r="M217" s="197" t="s">
        <v>591</v>
      </c>
      <c r="N217" s="203">
        <v>42620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4">
        <v>55</v>
      </c>
      <c r="B218" s="195">
        <v>42473</v>
      </c>
      <c r="C218" s="195"/>
      <c r="D218" s="196" t="s">
        <v>699</v>
      </c>
      <c r="E218" s="197" t="s">
        <v>623</v>
      </c>
      <c r="F218" s="198">
        <v>88</v>
      </c>
      <c r="G218" s="197"/>
      <c r="H218" s="197">
        <v>103</v>
      </c>
      <c r="I218" s="199">
        <v>103</v>
      </c>
      <c r="J218" s="200" t="s">
        <v>681</v>
      </c>
      <c r="K218" s="201">
        <v>15</v>
      </c>
      <c r="L218" s="202">
        <v>0.170454545454545</v>
      </c>
      <c r="M218" s="197" t="s">
        <v>591</v>
      </c>
      <c r="N218" s="203">
        <v>42530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4">
        <v>56</v>
      </c>
      <c r="B219" s="195">
        <v>42492</v>
      </c>
      <c r="C219" s="195"/>
      <c r="D219" s="196" t="s">
        <v>700</v>
      </c>
      <c r="E219" s="197" t="s">
        <v>623</v>
      </c>
      <c r="F219" s="198">
        <v>127.5</v>
      </c>
      <c r="G219" s="197"/>
      <c r="H219" s="197">
        <v>148</v>
      </c>
      <c r="I219" s="199" t="s">
        <v>701</v>
      </c>
      <c r="J219" s="200" t="s">
        <v>681</v>
      </c>
      <c r="K219" s="201">
        <f t="shared" ref="K219:K223" si="144">H219-F219</f>
        <v>20.5</v>
      </c>
      <c r="L219" s="202">
        <f t="shared" ref="L219:L223" si="145">K219/F219</f>
        <v>0.16078431372549021</v>
      </c>
      <c r="M219" s="197" t="s">
        <v>591</v>
      </c>
      <c r="N219" s="203">
        <v>42564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4">
        <v>57</v>
      </c>
      <c r="B220" s="195">
        <v>42493</v>
      </c>
      <c r="C220" s="195"/>
      <c r="D220" s="196" t="s">
        <v>702</v>
      </c>
      <c r="E220" s="197" t="s">
        <v>623</v>
      </c>
      <c r="F220" s="198">
        <v>675</v>
      </c>
      <c r="G220" s="197"/>
      <c r="H220" s="197">
        <v>815</v>
      </c>
      <c r="I220" s="199" t="s">
        <v>703</v>
      </c>
      <c r="J220" s="200" t="s">
        <v>681</v>
      </c>
      <c r="K220" s="201">
        <f t="shared" si="144"/>
        <v>140</v>
      </c>
      <c r="L220" s="202">
        <f t="shared" si="145"/>
        <v>0.2074074074074074</v>
      </c>
      <c r="M220" s="197" t="s">
        <v>591</v>
      </c>
      <c r="N220" s="203">
        <v>43154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58</v>
      </c>
      <c r="B221" s="205">
        <v>42522</v>
      </c>
      <c r="C221" s="205"/>
      <c r="D221" s="206" t="s">
        <v>704</v>
      </c>
      <c r="E221" s="207" t="s">
        <v>623</v>
      </c>
      <c r="F221" s="208">
        <v>500</v>
      </c>
      <c r="G221" s="208"/>
      <c r="H221" s="209">
        <v>232.5</v>
      </c>
      <c r="I221" s="209" t="s">
        <v>705</v>
      </c>
      <c r="J221" s="210" t="s">
        <v>706</v>
      </c>
      <c r="K221" s="211">
        <f t="shared" si="144"/>
        <v>-267.5</v>
      </c>
      <c r="L221" s="212">
        <f t="shared" si="145"/>
        <v>-0.53500000000000003</v>
      </c>
      <c r="M221" s="208" t="s">
        <v>604</v>
      </c>
      <c r="N221" s="205">
        <v>43735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4">
        <v>59</v>
      </c>
      <c r="B222" s="195">
        <v>42527</v>
      </c>
      <c r="C222" s="195"/>
      <c r="D222" s="196" t="s">
        <v>542</v>
      </c>
      <c r="E222" s="197" t="s">
        <v>623</v>
      </c>
      <c r="F222" s="198">
        <v>110</v>
      </c>
      <c r="G222" s="197"/>
      <c r="H222" s="197">
        <v>126.5</v>
      </c>
      <c r="I222" s="199">
        <v>125</v>
      </c>
      <c r="J222" s="200" t="s">
        <v>632</v>
      </c>
      <c r="K222" s="201">
        <f t="shared" si="144"/>
        <v>16.5</v>
      </c>
      <c r="L222" s="202">
        <f t="shared" si="145"/>
        <v>0.15</v>
      </c>
      <c r="M222" s="197" t="s">
        <v>591</v>
      </c>
      <c r="N222" s="203">
        <v>42552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4">
        <v>60</v>
      </c>
      <c r="B223" s="195">
        <v>42538</v>
      </c>
      <c r="C223" s="195"/>
      <c r="D223" s="196" t="s">
        <v>707</v>
      </c>
      <c r="E223" s="197" t="s">
        <v>623</v>
      </c>
      <c r="F223" s="198">
        <v>44</v>
      </c>
      <c r="G223" s="197"/>
      <c r="H223" s="197">
        <v>69.5</v>
      </c>
      <c r="I223" s="199">
        <v>69.5</v>
      </c>
      <c r="J223" s="200" t="s">
        <v>708</v>
      </c>
      <c r="K223" s="201">
        <f t="shared" si="144"/>
        <v>25.5</v>
      </c>
      <c r="L223" s="202">
        <f t="shared" si="145"/>
        <v>0.57954545454545459</v>
      </c>
      <c r="M223" s="197" t="s">
        <v>591</v>
      </c>
      <c r="N223" s="203">
        <v>42977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4">
        <v>61</v>
      </c>
      <c r="B224" s="195">
        <v>42549</v>
      </c>
      <c r="C224" s="195"/>
      <c r="D224" s="196" t="s">
        <v>709</v>
      </c>
      <c r="E224" s="197" t="s">
        <v>623</v>
      </c>
      <c r="F224" s="198">
        <v>262.5</v>
      </c>
      <c r="G224" s="197"/>
      <c r="H224" s="197">
        <v>340</v>
      </c>
      <c r="I224" s="199">
        <v>333</v>
      </c>
      <c r="J224" s="200" t="s">
        <v>710</v>
      </c>
      <c r="K224" s="201">
        <v>77.5</v>
      </c>
      <c r="L224" s="202">
        <v>0.29523809523809502</v>
      </c>
      <c r="M224" s="197" t="s">
        <v>591</v>
      </c>
      <c r="N224" s="203">
        <v>43017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4">
        <v>62</v>
      </c>
      <c r="B225" s="195">
        <v>42549</v>
      </c>
      <c r="C225" s="195"/>
      <c r="D225" s="196" t="s">
        <v>711</v>
      </c>
      <c r="E225" s="197" t="s">
        <v>623</v>
      </c>
      <c r="F225" s="198">
        <v>840</v>
      </c>
      <c r="G225" s="197"/>
      <c r="H225" s="197">
        <v>1230</v>
      </c>
      <c r="I225" s="199">
        <v>1230</v>
      </c>
      <c r="J225" s="200" t="s">
        <v>681</v>
      </c>
      <c r="K225" s="201">
        <v>390</v>
      </c>
      <c r="L225" s="202">
        <v>0.46428571428571402</v>
      </c>
      <c r="M225" s="197" t="s">
        <v>591</v>
      </c>
      <c r="N225" s="203">
        <v>42649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7">
        <v>63</v>
      </c>
      <c r="B226" s="218">
        <v>42556</v>
      </c>
      <c r="C226" s="218"/>
      <c r="D226" s="219" t="s">
        <v>712</v>
      </c>
      <c r="E226" s="220" t="s">
        <v>623</v>
      </c>
      <c r="F226" s="220">
        <v>395</v>
      </c>
      <c r="G226" s="221"/>
      <c r="H226" s="221">
        <f>(468.5+342.5)/2</f>
        <v>405.5</v>
      </c>
      <c r="I226" s="221">
        <v>510</v>
      </c>
      <c r="J226" s="222" t="s">
        <v>713</v>
      </c>
      <c r="K226" s="223">
        <f t="shared" ref="K226:K232" si="146">H226-F226</f>
        <v>10.5</v>
      </c>
      <c r="L226" s="224">
        <f t="shared" ref="L226:L232" si="147">K226/F226</f>
        <v>2.6582278481012658E-2</v>
      </c>
      <c r="M226" s="220" t="s">
        <v>714</v>
      </c>
      <c r="N226" s="218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64</v>
      </c>
      <c r="B227" s="205">
        <v>42584</v>
      </c>
      <c r="C227" s="205"/>
      <c r="D227" s="206" t="s">
        <v>715</v>
      </c>
      <c r="E227" s="207" t="s">
        <v>593</v>
      </c>
      <c r="F227" s="208">
        <f>169.5-12.8</f>
        <v>156.69999999999999</v>
      </c>
      <c r="G227" s="208"/>
      <c r="H227" s="209">
        <v>77</v>
      </c>
      <c r="I227" s="209" t="s">
        <v>716</v>
      </c>
      <c r="J227" s="210" t="s">
        <v>717</v>
      </c>
      <c r="K227" s="211">
        <f t="shared" si="146"/>
        <v>-79.699999999999989</v>
      </c>
      <c r="L227" s="212">
        <f t="shared" si="147"/>
        <v>-0.50861518825781749</v>
      </c>
      <c r="M227" s="208" t="s">
        <v>604</v>
      </c>
      <c r="N227" s="205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65</v>
      </c>
      <c r="B228" s="205">
        <v>42586</v>
      </c>
      <c r="C228" s="205"/>
      <c r="D228" s="206" t="s">
        <v>718</v>
      </c>
      <c r="E228" s="207" t="s">
        <v>623</v>
      </c>
      <c r="F228" s="208">
        <v>400</v>
      </c>
      <c r="G228" s="208"/>
      <c r="H228" s="209">
        <v>305</v>
      </c>
      <c r="I228" s="209">
        <v>475</v>
      </c>
      <c r="J228" s="210" t="s">
        <v>719</v>
      </c>
      <c r="K228" s="211">
        <f t="shared" si="146"/>
        <v>-95</v>
      </c>
      <c r="L228" s="212">
        <f t="shared" si="147"/>
        <v>-0.23749999999999999</v>
      </c>
      <c r="M228" s="208" t="s">
        <v>604</v>
      </c>
      <c r="N228" s="205">
        <v>43606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4">
        <v>66</v>
      </c>
      <c r="B229" s="195">
        <v>42593</v>
      </c>
      <c r="C229" s="195"/>
      <c r="D229" s="196" t="s">
        <v>720</v>
      </c>
      <c r="E229" s="197" t="s">
        <v>623</v>
      </c>
      <c r="F229" s="198">
        <v>86.5</v>
      </c>
      <c r="G229" s="197"/>
      <c r="H229" s="197">
        <v>130</v>
      </c>
      <c r="I229" s="199">
        <v>130</v>
      </c>
      <c r="J229" s="200" t="s">
        <v>721</v>
      </c>
      <c r="K229" s="201">
        <f t="shared" si="146"/>
        <v>43.5</v>
      </c>
      <c r="L229" s="202">
        <f t="shared" si="147"/>
        <v>0.50289017341040465</v>
      </c>
      <c r="M229" s="197" t="s">
        <v>591</v>
      </c>
      <c r="N229" s="203">
        <v>43091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67</v>
      </c>
      <c r="B230" s="205">
        <v>42600</v>
      </c>
      <c r="C230" s="205"/>
      <c r="D230" s="206" t="s">
        <v>110</v>
      </c>
      <c r="E230" s="207" t="s">
        <v>623</v>
      </c>
      <c r="F230" s="208">
        <v>133.5</v>
      </c>
      <c r="G230" s="208"/>
      <c r="H230" s="209">
        <v>126.5</v>
      </c>
      <c r="I230" s="209">
        <v>178</v>
      </c>
      <c r="J230" s="210" t="s">
        <v>722</v>
      </c>
      <c r="K230" s="211">
        <f t="shared" si="146"/>
        <v>-7</v>
      </c>
      <c r="L230" s="212">
        <f t="shared" si="147"/>
        <v>-5.2434456928838954E-2</v>
      </c>
      <c r="M230" s="208" t="s">
        <v>604</v>
      </c>
      <c r="N230" s="205">
        <v>42615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4">
        <v>68</v>
      </c>
      <c r="B231" s="195">
        <v>42613</v>
      </c>
      <c r="C231" s="195"/>
      <c r="D231" s="196" t="s">
        <v>723</v>
      </c>
      <c r="E231" s="197" t="s">
        <v>623</v>
      </c>
      <c r="F231" s="198">
        <v>560</v>
      </c>
      <c r="G231" s="197"/>
      <c r="H231" s="197">
        <v>725</v>
      </c>
      <c r="I231" s="199">
        <v>725</v>
      </c>
      <c r="J231" s="200" t="s">
        <v>625</v>
      </c>
      <c r="K231" s="201">
        <f t="shared" si="146"/>
        <v>165</v>
      </c>
      <c r="L231" s="202">
        <f t="shared" si="147"/>
        <v>0.29464285714285715</v>
      </c>
      <c r="M231" s="197" t="s">
        <v>591</v>
      </c>
      <c r="N231" s="203">
        <v>42456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4">
        <v>69</v>
      </c>
      <c r="B232" s="195">
        <v>42614</v>
      </c>
      <c r="C232" s="195"/>
      <c r="D232" s="196" t="s">
        <v>724</v>
      </c>
      <c r="E232" s="197" t="s">
        <v>623</v>
      </c>
      <c r="F232" s="198">
        <v>160.5</v>
      </c>
      <c r="G232" s="197"/>
      <c r="H232" s="197">
        <v>210</v>
      </c>
      <c r="I232" s="199">
        <v>210</v>
      </c>
      <c r="J232" s="200" t="s">
        <v>625</v>
      </c>
      <c r="K232" s="201">
        <f t="shared" si="146"/>
        <v>49.5</v>
      </c>
      <c r="L232" s="202">
        <f t="shared" si="147"/>
        <v>0.30841121495327101</v>
      </c>
      <c r="M232" s="197" t="s">
        <v>591</v>
      </c>
      <c r="N232" s="203">
        <v>42871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4">
        <v>70</v>
      </c>
      <c r="B233" s="195">
        <v>42646</v>
      </c>
      <c r="C233" s="195"/>
      <c r="D233" s="196" t="s">
        <v>397</v>
      </c>
      <c r="E233" s="197" t="s">
        <v>623</v>
      </c>
      <c r="F233" s="198">
        <v>430</v>
      </c>
      <c r="G233" s="197"/>
      <c r="H233" s="197">
        <v>596</v>
      </c>
      <c r="I233" s="199">
        <v>575</v>
      </c>
      <c r="J233" s="200" t="s">
        <v>725</v>
      </c>
      <c r="K233" s="201">
        <v>166</v>
      </c>
      <c r="L233" s="202">
        <v>0.38604651162790699</v>
      </c>
      <c r="M233" s="197" t="s">
        <v>591</v>
      </c>
      <c r="N233" s="203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4">
        <v>71</v>
      </c>
      <c r="B234" s="195">
        <v>42657</v>
      </c>
      <c r="C234" s="195"/>
      <c r="D234" s="196" t="s">
        <v>726</v>
      </c>
      <c r="E234" s="197" t="s">
        <v>623</v>
      </c>
      <c r="F234" s="198">
        <v>280</v>
      </c>
      <c r="G234" s="197"/>
      <c r="H234" s="197">
        <v>345</v>
      </c>
      <c r="I234" s="199">
        <v>345</v>
      </c>
      <c r="J234" s="200" t="s">
        <v>625</v>
      </c>
      <c r="K234" s="201">
        <f t="shared" ref="K234:K239" si="148">H234-F234</f>
        <v>65</v>
      </c>
      <c r="L234" s="202">
        <f t="shared" ref="L234:L235" si="149">K234/F234</f>
        <v>0.23214285714285715</v>
      </c>
      <c r="M234" s="197" t="s">
        <v>591</v>
      </c>
      <c r="N234" s="203">
        <v>42814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4">
        <v>72</v>
      </c>
      <c r="B235" s="195">
        <v>42657</v>
      </c>
      <c r="C235" s="195"/>
      <c r="D235" s="196" t="s">
        <v>727</v>
      </c>
      <c r="E235" s="197" t="s">
        <v>623</v>
      </c>
      <c r="F235" s="198">
        <v>245</v>
      </c>
      <c r="G235" s="197"/>
      <c r="H235" s="197">
        <v>325.5</v>
      </c>
      <c r="I235" s="199">
        <v>330</v>
      </c>
      <c r="J235" s="200" t="s">
        <v>728</v>
      </c>
      <c r="K235" s="201">
        <f t="shared" si="148"/>
        <v>80.5</v>
      </c>
      <c r="L235" s="202">
        <f t="shared" si="149"/>
        <v>0.32857142857142857</v>
      </c>
      <c r="M235" s="197" t="s">
        <v>591</v>
      </c>
      <c r="N235" s="203">
        <v>42769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4">
        <v>73</v>
      </c>
      <c r="B236" s="195">
        <v>42660</v>
      </c>
      <c r="C236" s="195"/>
      <c r="D236" s="196" t="s">
        <v>347</v>
      </c>
      <c r="E236" s="197" t="s">
        <v>623</v>
      </c>
      <c r="F236" s="198">
        <v>125</v>
      </c>
      <c r="G236" s="197"/>
      <c r="H236" s="197">
        <v>160</v>
      </c>
      <c r="I236" s="199">
        <v>160</v>
      </c>
      <c r="J236" s="200" t="s">
        <v>681</v>
      </c>
      <c r="K236" s="201">
        <f t="shared" si="148"/>
        <v>35</v>
      </c>
      <c r="L236" s="202">
        <v>0.28000000000000003</v>
      </c>
      <c r="M236" s="197" t="s">
        <v>591</v>
      </c>
      <c r="N236" s="203">
        <v>42803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4">
        <v>74</v>
      </c>
      <c r="B237" s="195">
        <v>42660</v>
      </c>
      <c r="C237" s="195"/>
      <c r="D237" s="196" t="s">
        <v>470</v>
      </c>
      <c r="E237" s="197" t="s">
        <v>623</v>
      </c>
      <c r="F237" s="198">
        <v>114</v>
      </c>
      <c r="G237" s="197"/>
      <c r="H237" s="197">
        <v>145</v>
      </c>
      <c r="I237" s="199">
        <v>145</v>
      </c>
      <c r="J237" s="200" t="s">
        <v>681</v>
      </c>
      <c r="K237" s="201">
        <f t="shared" si="148"/>
        <v>31</v>
      </c>
      <c r="L237" s="202">
        <f t="shared" ref="L237:L239" si="150">K237/F237</f>
        <v>0.27192982456140352</v>
      </c>
      <c r="M237" s="197" t="s">
        <v>591</v>
      </c>
      <c r="N237" s="203">
        <v>42859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4">
        <v>75</v>
      </c>
      <c r="B238" s="195">
        <v>42660</v>
      </c>
      <c r="C238" s="195"/>
      <c r="D238" s="196" t="s">
        <v>729</v>
      </c>
      <c r="E238" s="197" t="s">
        <v>623</v>
      </c>
      <c r="F238" s="198">
        <v>212</v>
      </c>
      <c r="G238" s="197"/>
      <c r="H238" s="197">
        <v>280</v>
      </c>
      <c r="I238" s="199">
        <v>276</v>
      </c>
      <c r="J238" s="200" t="s">
        <v>730</v>
      </c>
      <c r="K238" s="201">
        <f t="shared" si="148"/>
        <v>68</v>
      </c>
      <c r="L238" s="202">
        <f t="shared" si="150"/>
        <v>0.32075471698113206</v>
      </c>
      <c r="M238" s="197" t="s">
        <v>591</v>
      </c>
      <c r="N238" s="203">
        <v>42858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4">
        <v>76</v>
      </c>
      <c r="B239" s="195">
        <v>42678</v>
      </c>
      <c r="C239" s="195"/>
      <c r="D239" s="196" t="s">
        <v>458</v>
      </c>
      <c r="E239" s="197" t="s">
        <v>623</v>
      </c>
      <c r="F239" s="198">
        <v>155</v>
      </c>
      <c r="G239" s="197"/>
      <c r="H239" s="197">
        <v>210</v>
      </c>
      <c r="I239" s="199">
        <v>210</v>
      </c>
      <c r="J239" s="200" t="s">
        <v>731</v>
      </c>
      <c r="K239" s="201">
        <f t="shared" si="148"/>
        <v>55</v>
      </c>
      <c r="L239" s="202">
        <f t="shared" si="150"/>
        <v>0.35483870967741937</v>
      </c>
      <c r="M239" s="197" t="s">
        <v>591</v>
      </c>
      <c r="N239" s="203">
        <v>42944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4">
        <v>77</v>
      </c>
      <c r="B240" s="205">
        <v>42710</v>
      </c>
      <c r="C240" s="205"/>
      <c r="D240" s="206" t="s">
        <v>732</v>
      </c>
      <c r="E240" s="207" t="s">
        <v>623</v>
      </c>
      <c r="F240" s="208">
        <v>150.5</v>
      </c>
      <c r="G240" s="208"/>
      <c r="H240" s="209">
        <v>72.5</v>
      </c>
      <c r="I240" s="209">
        <v>174</v>
      </c>
      <c r="J240" s="210" t="s">
        <v>733</v>
      </c>
      <c r="K240" s="211">
        <v>-78</v>
      </c>
      <c r="L240" s="212">
        <v>-0.51827242524916906</v>
      </c>
      <c r="M240" s="208" t="s">
        <v>604</v>
      </c>
      <c r="N240" s="205">
        <v>43333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4">
        <v>78</v>
      </c>
      <c r="B241" s="195">
        <v>42712</v>
      </c>
      <c r="C241" s="195"/>
      <c r="D241" s="196" t="s">
        <v>734</v>
      </c>
      <c r="E241" s="197" t="s">
        <v>623</v>
      </c>
      <c r="F241" s="198">
        <v>380</v>
      </c>
      <c r="G241" s="197"/>
      <c r="H241" s="197">
        <v>478</v>
      </c>
      <c r="I241" s="199">
        <v>468</v>
      </c>
      <c r="J241" s="200" t="s">
        <v>681</v>
      </c>
      <c r="K241" s="201">
        <f t="shared" ref="K241:K243" si="151">H241-F241</f>
        <v>98</v>
      </c>
      <c r="L241" s="202">
        <f t="shared" ref="L241:L243" si="152">K241/F241</f>
        <v>0.25789473684210529</v>
      </c>
      <c r="M241" s="197" t="s">
        <v>591</v>
      </c>
      <c r="N241" s="203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4">
        <v>79</v>
      </c>
      <c r="B242" s="195">
        <v>42734</v>
      </c>
      <c r="C242" s="195"/>
      <c r="D242" s="196" t="s">
        <v>109</v>
      </c>
      <c r="E242" s="197" t="s">
        <v>623</v>
      </c>
      <c r="F242" s="198">
        <v>305</v>
      </c>
      <c r="G242" s="197"/>
      <c r="H242" s="197">
        <v>375</v>
      </c>
      <c r="I242" s="199">
        <v>375</v>
      </c>
      <c r="J242" s="200" t="s">
        <v>681</v>
      </c>
      <c r="K242" s="201">
        <f t="shared" si="151"/>
        <v>70</v>
      </c>
      <c r="L242" s="202">
        <f t="shared" si="152"/>
        <v>0.22950819672131148</v>
      </c>
      <c r="M242" s="197" t="s">
        <v>591</v>
      </c>
      <c r="N242" s="203">
        <v>42768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4">
        <v>80</v>
      </c>
      <c r="B243" s="195">
        <v>42739</v>
      </c>
      <c r="C243" s="195"/>
      <c r="D243" s="196" t="s">
        <v>95</v>
      </c>
      <c r="E243" s="197" t="s">
        <v>623</v>
      </c>
      <c r="F243" s="198">
        <v>99.5</v>
      </c>
      <c r="G243" s="197"/>
      <c r="H243" s="197">
        <v>158</v>
      </c>
      <c r="I243" s="199">
        <v>158</v>
      </c>
      <c r="J243" s="200" t="s">
        <v>681</v>
      </c>
      <c r="K243" s="201">
        <f t="shared" si="151"/>
        <v>58.5</v>
      </c>
      <c r="L243" s="202">
        <f t="shared" si="152"/>
        <v>0.5879396984924623</v>
      </c>
      <c r="M243" s="197" t="s">
        <v>591</v>
      </c>
      <c r="N243" s="203">
        <v>42898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4">
        <v>81</v>
      </c>
      <c r="B244" s="195">
        <v>42739</v>
      </c>
      <c r="C244" s="195"/>
      <c r="D244" s="196" t="s">
        <v>95</v>
      </c>
      <c r="E244" s="197" t="s">
        <v>623</v>
      </c>
      <c r="F244" s="198">
        <v>99.5</v>
      </c>
      <c r="G244" s="197"/>
      <c r="H244" s="197">
        <v>158</v>
      </c>
      <c r="I244" s="199">
        <v>158</v>
      </c>
      <c r="J244" s="200" t="s">
        <v>681</v>
      </c>
      <c r="K244" s="201">
        <v>58.5</v>
      </c>
      <c r="L244" s="202">
        <v>0.58793969849246197</v>
      </c>
      <c r="M244" s="197" t="s">
        <v>591</v>
      </c>
      <c r="N244" s="203">
        <v>42898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4">
        <v>82</v>
      </c>
      <c r="B245" s="195">
        <v>42786</v>
      </c>
      <c r="C245" s="195"/>
      <c r="D245" s="196" t="s">
        <v>186</v>
      </c>
      <c r="E245" s="197" t="s">
        <v>623</v>
      </c>
      <c r="F245" s="198">
        <v>140.5</v>
      </c>
      <c r="G245" s="197"/>
      <c r="H245" s="197">
        <v>220</v>
      </c>
      <c r="I245" s="199">
        <v>220</v>
      </c>
      <c r="J245" s="200" t="s">
        <v>681</v>
      </c>
      <c r="K245" s="201">
        <f>H245-F245</f>
        <v>79.5</v>
      </c>
      <c r="L245" s="202">
        <f>K245/F245</f>
        <v>0.5658362989323843</v>
      </c>
      <c r="M245" s="197" t="s">
        <v>591</v>
      </c>
      <c r="N245" s="203">
        <v>42864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4">
        <v>83</v>
      </c>
      <c r="B246" s="195">
        <v>42786</v>
      </c>
      <c r="C246" s="195"/>
      <c r="D246" s="196" t="s">
        <v>735</v>
      </c>
      <c r="E246" s="197" t="s">
        <v>623</v>
      </c>
      <c r="F246" s="198">
        <v>202.5</v>
      </c>
      <c r="G246" s="197"/>
      <c r="H246" s="197">
        <v>234</v>
      </c>
      <c r="I246" s="199">
        <v>234</v>
      </c>
      <c r="J246" s="200" t="s">
        <v>681</v>
      </c>
      <c r="K246" s="201">
        <v>31.5</v>
      </c>
      <c r="L246" s="202">
        <v>0.155555555555556</v>
      </c>
      <c r="M246" s="197" t="s">
        <v>591</v>
      </c>
      <c r="N246" s="203">
        <v>42836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4">
        <v>84</v>
      </c>
      <c r="B247" s="195">
        <v>42818</v>
      </c>
      <c r="C247" s="195"/>
      <c r="D247" s="196" t="s">
        <v>736</v>
      </c>
      <c r="E247" s="197" t="s">
        <v>623</v>
      </c>
      <c r="F247" s="198">
        <v>300.5</v>
      </c>
      <c r="G247" s="197"/>
      <c r="H247" s="197">
        <v>417.5</v>
      </c>
      <c r="I247" s="199">
        <v>420</v>
      </c>
      <c r="J247" s="200" t="s">
        <v>737</v>
      </c>
      <c r="K247" s="201">
        <f>H247-F247</f>
        <v>117</v>
      </c>
      <c r="L247" s="202">
        <f>K247/F247</f>
        <v>0.38935108153078202</v>
      </c>
      <c r="M247" s="197" t="s">
        <v>591</v>
      </c>
      <c r="N247" s="203">
        <v>43070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4">
        <v>85</v>
      </c>
      <c r="B248" s="195">
        <v>42818</v>
      </c>
      <c r="C248" s="195"/>
      <c r="D248" s="196" t="s">
        <v>711</v>
      </c>
      <c r="E248" s="197" t="s">
        <v>623</v>
      </c>
      <c r="F248" s="198">
        <v>850</v>
      </c>
      <c r="G248" s="197"/>
      <c r="H248" s="197">
        <v>1042.5</v>
      </c>
      <c r="I248" s="199">
        <v>1023</v>
      </c>
      <c r="J248" s="200" t="s">
        <v>738</v>
      </c>
      <c r="K248" s="201">
        <v>192.5</v>
      </c>
      <c r="L248" s="202">
        <v>0.22647058823529401</v>
      </c>
      <c r="M248" s="197" t="s">
        <v>591</v>
      </c>
      <c r="N248" s="203">
        <v>42830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4">
        <v>86</v>
      </c>
      <c r="B249" s="195">
        <v>42830</v>
      </c>
      <c r="C249" s="195"/>
      <c r="D249" s="196" t="s">
        <v>489</v>
      </c>
      <c r="E249" s="197" t="s">
        <v>623</v>
      </c>
      <c r="F249" s="198">
        <v>785</v>
      </c>
      <c r="G249" s="197"/>
      <c r="H249" s="197">
        <v>930</v>
      </c>
      <c r="I249" s="199">
        <v>920</v>
      </c>
      <c r="J249" s="200" t="s">
        <v>739</v>
      </c>
      <c r="K249" s="201">
        <f>H249-F249</f>
        <v>145</v>
      </c>
      <c r="L249" s="202">
        <f>K249/F249</f>
        <v>0.18471337579617833</v>
      </c>
      <c r="M249" s="197" t="s">
        <v>591</v>
      </c>
      <c r="N249" s="203">
        <v>42976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4">
        <v>87</v>
      </c>
      <c r="B250" s="205">
        <v>42831</v>
      </c>
      <c r="C250" s="205"/>
      <c r="D250" s="206" t="s">
        <v>740</v>
      </c>
      <c r="E250" s="207" t="s">
        <v>623</v>
      </c>
      <c r="F250" s="208">
        <v>40</v>
      </c>
      <c r="G250" s="208"/>
      <c r="H250" s="209">
        <v>13.1</v>
      </c>
      <c r="I250" s="209">
        <v>60</v>
      </c>
      <c r="J250" s="210" t="s">
        <v>741</v>
      </c>
      <c r="K250" s="211">
        <v>-26.9</v>
      </c>
      <c r="L250" s="212">
        <v>-0.67249999999999999</v>
      </c>
      <c r="M250" s="208" t="s">
        <v>604</v>
      </c>
      <c r="N250" s="205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4">
        <v>88</v>
      </c>
      <c r="B251" s="195">
        <v>42837</v>
      </c>
      <c r="C251" s="195"/>
      <c r="D251" s="196" t="s">
        <v>94</v>
      </c>
      <c r="E251" s="197" t="s">
        <v>623</v>
      </c>
      <c r="F251" s="198">
        <v>289.5</v>
      </c>
      <c r="G251" s="197"/>
      <c r="H251" s="197">
        <v>354</v>
      </c>
      <c r="I251" s="199">
        <v>360</v>
      </c>
      <c r="J251" s="200" t="s">
        <v>742</v>
      </c>
      <c r="K251" s="201">
        <f t="shared" ref="K251:K259" si="153">H251-F251</f>
        <v>64.5</v>
      </c>
      <c r="L251" s="202">
        <f t="shared" ref="L251:L259" si="154">K251/F251</f>
        <v>0.22279792746113988</v>
      </c>
      <c r="M251" s="197" t="s">
        <v>591</v>
      </c>
      <c r="N251" s="203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4">
        <v>89</v>
      </c>
      <c r="B252" s="195">
        <v>42845</v>
      </c>
      <c r="C252" s="195"/>
      <c r="D252" s="196" t="s">
        <v>428</v>
      </c>
      <c r="E252" s="197" t="s">
        <v>623</v>
      </c>
      <c r="F252" s="198">
        <v>700</v>
      </c>
      <c r="G252" s="197"/>
      <c r="H252" s="197">
        <v>840</v>
      </c>
      <c r="I252" s="199">
        <v>840</v>
      </c>
      <c r="J252" s="200" t="s">
        <v>743</v>
      </c>
      <c r="K252" s="201">
        <f t="shared" si="153"/>
        <v>140</v>
      </c>
      <c r="L252" s="202">
        <f t="shared" si="154"/>
        <v>0.2</v>
      </c>
      <c r="M252" s="197" t="s">
        <v>591</v>
      </c>
      <c r="N252" s="203">
        <v>42893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4">
        <v>90</v>
      </c>
      <c r="B253" s="195">
        <v>42887</v>
      </c>
      <c r="C253" s="195"/>
      <c r="D253" s="196" t="s">
        <v>744</v>
      </c>
      <c r="E253" s="197" t="s">
        <v>623</v>
      </c>
      <c r="F253" s="198">
        <v>130</v>
      </c>
      <c r="G253" s="197"/>
      <c r="H253" s="197">
        <v>144.25</v>
      </c>
      <c r="I253" s="199">
        <v>170</v>
      </c>
      <c r="J253" s="200" t="s">
        <v>745</v>
      </c>
      <c r="K253" s="201">
        <f t="shared" si="153"/>
        <v>14.25</v>
      </c>
      <c r="L253" s="202">
        <f t="shared" si="154"/>
        <v>0.10961538461538461</v>
      </c>
      <c r="M253" s="197" t="s">
        <v>591</v>
      </c>
      <c r="N253" s="203">
        <v>43675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4">
        <v>91</v>
      </c>
      <c r="B254" s="195">
        <v>42901</v>
      </c>
      <c r="C254" s="195"/>
      <c r="D254" s="196" t="s">
        <v>746</v>
      </c>
      <c r="E254" s="197" t="s">
        <v>623</v>
      </c>
      <c r="F254" s="198">
        <v>214.5</v>
      </c>
      <c r="G254" s="197"/>
      <c r="H254" s="197">
        <v>262</v>
      </c>
      <c r="I254" s="199">
        <v>262</v>
      </c>
      <c r="J254" s="200" t="s">
        <v>747</v>
      </c>
      <c r="K254" s="201">
        <f t="shared" si="153"/>
        <v>47.5</v>
      </c>
      <c r="L254" s="202">
        <f t="shared" si="154"/>
        <v>0.22144522144522144</v>
      </c>
      <c r="M254" s="197" t="s">
        <v>591</v>
      </c>
      <c r="N254" s="203">
        <v>42977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5">
        <v>92</v>
      </c>
      <c r="B255" s="226">
        <v>42933</v>
      </c>
      <c r="C255" s="226"/>
      <c r="D255" s="227" t="s">
        <v>748</v>
      </c>
      <c r="E255" s="228" t="s">
        <v>623</v>
      </c>
      <c r="F255" s="229">
        <v>370</v>
      </c>
      <c r="G255" s="228"/>
      <c r="H255" s="228">
        <v>447.5</v>
      </c>
      <c r="I255" s="230">
        <v>450</v>
      </c>
      <c r="J255" s="231" t="s">
        <v>681</v>
      </c>
      <c r="K255" s="201">
        <f t="shared" si="153"/>
        <v>77.5</v>
      </c>
      <c r="L255" s="232">
        <f t="shared" si="154"/>
        <v>0.20945945945945946</v>
      </c>
      <c r="M255" s="228" t="s">
        <v>591</v>
      </c>
      <c r="N255" s="233">
        <v>43035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5">
        <v>93</v>
      </c>
      <c r="B256" s="226">
        <v>42943</v>
      </c>
      <c r="C256" s="226"/>
      <c r="D256" s="227" t="s">
        <v>184</v>
      </c>
      <c r="E256" s="228" t="s">
        <v>623</v>
      </c>
      <c r="F256" s="229">
        <v>657.5</v>
      </c>
      <c r="G256" s="228"/>
      <c r="H256" s="228">
        <v>825</v>
      </c>
      <c r="I256" s="230">
        <v>820</v>
      </c>
      <c r="J256" s="231" t="s">
        <v>681</v>
      </c>
      <c r="K256" s="201">
        <f t="shared" si="153"/>
        <v>167.5</v>
      </c>
      <c r="L256" s="232">
        <f t="shared" si="154"/>
        <v>0.25475285171102663</v>
      </c>
      <c r="M256" s="228" t="s">
        <v>591</v>
      </c>
      <c r="N256" s="233">
        <v>43090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4">
        <v>94</v>
      </c>
      <c r="B257" s="195">
        <v>42964</v>
      </c>
      <c r="C257" s="195"/>
      <c r="D257" s="196" t="s">
        <v>363</v>
      </c>
      <c r="E257" s="197" t="s">
        <v>623</v>
      </c>
      <c r="F257" s="198">
        <v>605</v>
      </c>
      <c r="G257" s="197"/>
      <c r="H257" s="197">
        <v>750</v>
      </c>
      <c r="I257" s="199">
        <v>750</v>
      </c>
      <c r="J257" s="200" t="s">
        <v>739</v>
      </c>
      <c r="K257" s="201">
        <f t="shared" si="153"/>
        <v>145</v>
      </c>
      <c r="L257" s="202">
        <f t="shared" si="154"/>
        <v>0.23966942148760331</v>
      </c>
      <c r="M257" s="197" t="s">
        <v>591</v>
      </c>
      <c r="N257" s="203">
        <v>43027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4">
        <v>95</v>
      </c>
      <c r="B258" s="205">
        <v>42979</v>
      </c>
      <c r="C258" s="205"/>
      <c r="D258" s="213" t="s">
        <v>749</v>
      </c>
      <c r="E258" s="208" t="s">
        <v>623</v>
      </c>
      <c r="F258" s="208">
        <v>255</v>
      </c>
      <c r="G258" s="209"/>
      <c r="H258" s="209">
        <v>217.25</v>
      </c>
      <c r="I258" s="209">
        <v>320</v>
      </c>
      <c r="J258" s="210" t="s">
        <v>750</v>
      </c>
      <c r="K258" s="211">
        <f t="shared" si="153"/>
        <v>-37.75</v>
      </c>
      <c r="L258" s="214">
        <f t="shared" si="154"/>
        <v>-0.14803921568627451</v>
      </c>
      <c r="M258" s="208" t="s">
        <v>604</v>
      </c>
      <c r="N258" s="205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4">
        <v>96</v>
      </c>
      <c r="B259" s="195">
        <v>42997</v>
      </c>
      <c r="C259" s="195"/>
      <c r="D259" s="196" t="s">
        <v>751</v>
      </c>
      <c r="E259" s="197" t="s">
        <v>623</v>
      </c>
      <c r="F259" s="198">
        <v>215</v>
      </c>
      <c r="G259" s="197"/>
      <c r="H259" s="197">
        <v>258</v>
      </c>
      <c r="I259" s="199">
        <v>258</v>
      </c>
      <c r="J259" s="200" t="s">
        <v>681</v>
      </c>
      <c r="K259" s="201">
        <f t="shared" si="153"/>
        <v>43</v>
      </c>
      <c r="L259" s="202">
        <f t="shared" si="154"/>
        <v>0.2</v>
      </c>
      <c r="M259" s="197" t="s">
        <v>591</v>
      </c>
      <c r="N259" s="203">
        <v>43040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4">
        <v>97</v>
      </c>
      <c r="B260" s="195">
        <v>42997</v>
      </c>
      <c r="C260" s="195"/>
      <c r="D260" s="196" t="s">
        <v>751</v>
      </c>
      <c r="E260" s="197" t="s">
        <v>623</v>
      </c>
      <c r="F260" s="198">
        <v>215</v>
      </c>
      <c r="G260" s="197"/>
      <c r="H260" s="197">
        <v>258</v>
      </c>
      <c r="I260" s="199">
        <v>258</v>
      </c>
      <c r="J260" s="231" t="s">
        <v>681</v>
      </c>
      <c r="K260" s="201">
        <v>43</v>
      </c>
      <c r="L260" s="202">
        <v>0.2</v>
      </c>
      <c r="M260" s="197" t="s">
        <v>591</v>
      </c>
      <c r="N260" s="203">
        <v>43040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5">
        <v>98</v>
      </c>
      <c r="B261" s="226">
        <v>42998</v>
      </c>
      <c r="C261" s="226"/>
      <c r="D261" s="227" t="s">
        <v>752</v>
      </c>
      <c r="E261" s="228" t="s">
        <v>623</v>
      </c>
      <c r="F261" s="198">
        <v>75</v>
      </c>
      <c r="G261" s="228"/>
      <c r="H261" s="228">
        <v>90</v>
      </c>
      <c r="I261" s="230">
        <v>90</v>
      </c>
      <c r="J261" s="200" t="s">
        <v>753</v>
      </c>
      <c r="K261" s="201">
        <f t="shared" ref="K261:K266" si="155">H261-F261</f>
        <v>15</v>
      </c>
      <c r="L261" s="202">
        <f t="shared" ref="L261:L266" si="156">K261/F261</f>
        <v>0.2</v>
      </c>
      <c r="M261" s="197" t="s">
        <v>591</v>
      </c>
      <c r="N261" s="203">
        <v>43019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5">
        <v>99</v>
      </c>
      <c r="B262" s="226">
        <v>43011</v>
      </c>
      <c r="C262" s="226"/>
      <c r="D262" s="227" t="s">
        <v>606</v>
      </c>
      <c r="E262" s="228" t="s">
        <v>623</v>
      </c>
      <c r="F262" s="229">
        <v>315</v>
      </c>
      <c r="G262" s="228"/>
      <c r="H262" s="228">
        <v>392</v>
      </c>
      <c r="I262" s="230">
        <v>384</v>
      </c>
      <c r="J262" s="231" t="s">
        <v>754</v>
      </c>
      <c r="K262" s="201">
        <f t="shared" si="155"/>
        <v>77</v>
      </c>
      <c r="L262" s="232">
        <f t="shared" si="156"/>
        <v>0.24444444444444444</v>
      </c>
      <c r="M262" s="228" t="s">
        <v>591</v>
      </c>
      <c r="N262" s="233">
        <v>43017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5">
        <v>100</v>
      </c>
      <c r="B263" s="226">
        <v>43013</v>
      </c>
      <c r="C263" s="226"/>
      <c r="D263" s="227" t="s">
        <v>463</v>
      </c>
      <c r="E263" s="228" t="s">
        <v>623</v>
      </c>
      <c r="F263" s="229">
        <v>145</v>
      </c>
      <c r="G263" s="228"/>
      <c r="H263" s="228">
        <v>179</v>
      </c>
      <c r="I263" s="230">
        <v>180</v>
      </c>
      <c r="J263" s="231" t="s">
        <v>755</v>
      </c>
      <c r="K263" s="201">
        <f t="shared" si="155"/>
        <v>34</v>
      </c>
      <c r="L263" s="232">
        <f t="shared" si="156"/>
        <v>0.23448275862068965</v>
      </c>
      <c r="M263" s="228" t="s">
        <v>591</v>
      </c>
      <c r="N263" s="233">
        <v>43025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5">
        <v>101</v>
      </c>
      <c r="B264" s="226">
        <v>43014</v>
      </c>
      <c r="C264" s="226"/>
      <c r="D264" s="227" t="s">
        <v>337</v>
      </c>
      <c r="E264" s="228" t="s">
        <v>623</v>
      </c>
      <c r="F264" s="229">
        <v>256</v>
      </c>
      <c r="G264" s="228"/>
      <c r="H264" s="228">
        <v>323</v>
      </c>
      <c r="I264" s="230">
        <v>320</v>
      </c>
      <c r="J264" s="231" t="s">
        <v>681</v>
      </c>
      <c r="K264" s="201">
        <f t="shared" si="155"/>
        <v>67</v>
      </c>
      <c r="L264" s="232">
        <f t="shared" si="156"/>
        <v>0.26171875</v>
      </c>
      <c r="M264" s="228" t="s">
        <v>591</v>
      </c>
      <c r="N264" s="233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5">
        <v>102</v>
      </c>
      <c r="B265" s="226">
        <v>43017</v>
      </c>
      <c r="C265" s="226"/>
      <c r="D265" s="227" t="s">
        <v>353</v>
      </c>
      <c r="E265" s="228" t="s">
        <v>623</v>
      </c>
      <c r="F265" s="229">
        <v>137.5</v>
      </c>
      <c r="G265" s="228"/>
      <c r="H265" s="228">
        <v>184</v>
      </c>
      <c r="I265" s="230">
        <v>183</v>
      </c>
      <c r="J265" s="231" t="s">
        <v>756</v>
      </c>
      <c r="K265" s="201">
        <f t="shared" si="155"/>
        <v>46.5</v>
      </c>
      <c r="L265" s="232">
        <f t="shared" si="156"/>
        <v>0.33818181818181819</v>
      </c>
      <c r="M265" s="228" t="s">
        <v>591</v>
      </c>
      <c r="N265" s="233">
        <v>43108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5">
        <v>103</v>
      </c>
      <c r="B266" s="226">
        <v>43018</v>
      </c>
      <c r="C266" s="226"/>
      <c r="D266" s="227" t="s">
        <v>757</v>
      </c>
      <c r="E266" s="228" t="s">
        <v>623</v>
      </c>
      <c r="F266" s="229">
        <v>125.5</v>
      </c>
      <c r="G266" s="228"/>
      <c r="H266" s="228">
        <v>158</v>
      </c>
      <c r="I266" s="230">
        <v>155</v>
      </c>
      <c r="J266" s="231" t="s">
        <v>758</v>
      </c>
      <c r="K266" s="201">
        <f t="shared" si="155"/>
        <v>32.5</v>
      </c>
      <c r="L266" s="232">
        <f t="shared" si="156"/>
        <v>0.25896414342629481</v>
      </c>
      <c r="M266" s="228" t="s">
        <v>591</v>
      </c>
      <c r="N266" s="233">
        <v>43067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5">
        <v>104</v>
      </c>
      <c r="B267" s="226">
        <v>43018</v>
      </c>
      <c r="C267" s="226"/>
      <c r="D267" s="227" t="s">
        <v>759</v>
      </c>
      <c r="E267" s="228" t="s">
        <v>623</v>
      </c>
      <c r="F267" s="229">
        <v>895</v>
      </c>
      <c r="G267" s="228"/>
      <c r="H267" s="228">
        <v>1122.5</v>
      </c>
      <c r="I267" s="230">
        <v>1078</v>
      </c>
      <c r="J267" s="231" t="s">
        <v>760</v>
      </c>
      <c r="K267" s="201">
        <v>227.5</v>
      </c>
      <c r="L267" s="232">
        <v>0.25418994413407803</v>
      </c>
      <c r="M267" s="228" t="s">
        <v>591</v>
      </c>
      <c r="N267" s="233">
        <v>43117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5">
        <v>105</v>
      </c>
      <c r="B268" s="226">
        <v>43020</v>
      </c>
      <c r="C268" s="226"/>
      <c r="D268" s="227" t="s">
        <v>346</v>
      </c>
      <c r="E268" s="228" t="s">
        <v>623</v>
      </c>
      <c r="F268" s="229">
        <v>525</v>
      </c>
      <c r="G268" s="228"/>
      <c r="H268" s="228">
        <v>629</v>
      </c>
      <c r="I268" s="230">
        <v>629</v>
      </c>
      <c r="J268" s="231" t="s">
        <v>681</v>
      </c>
      <c r="K268" s="201">
        <v>104</v>
      </c>
      <c r="L268" s="232">
        <v>0.19809523809523799</v>
      </c>
      <c r="M268" s="228" t="s">
        <v>591</v>
      </c>
      <c r="N268" s="233">
        <v>43119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5">
        <v>106</v>
      </c>
      <c r="B269" s="226">
        <v>43046</v>
      </c>
      <c r="C269" s="226"/>
      <c r="D269" s="227" t="s">
        <v>388</v>
      </c>
      <c r="E269" s="228" t="s">
        <v>623</v>
      </c>
      <c r="F269" s="229">
        <v>740</v>
      </c>
      <c r="G269" s="228"/>
      <c r="H269" s="228">
        <v>892.5</v>
      </c>
      <c r="I269" s="230">
        <v>900</v>
      </c>
      <c r="J269" s="231" t="s">
        <v>761</v>
      </c>
      <c r="K269" s="201">
        <f t="shared" ref="K269:K271" si="157">H269-F269</f>
        <v>152.5</v>
      </c>
      <c r="L269" s="232">
        <f t="shared" ref="L269:L271" si="158">K269/F269</f>
        <v>0.20608108108108109</v>
      </c>
      <c r="M269" s="228" t="s">
        <v>591</v>
      </c>
      <c r="N269" s="233">
        <v>43052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4">
        <v>107</v>
      </c>
      <c r="B270" s="195">
        <v>43073</v>
      </c>
      <c r="C270" s="195"/>
      <c r="D270" s="196" t="s">
        <v>762</v>
      </c>
      <c r="E270" s="197" t="s">
        <v>623</v>
      </c>
      <c r="F270" s="198">
        <v>118.5</v>
      </c>
      <c r="G270" s="197"/>
      <c r="H270" s="197">
        <v>143.5</v>
      </c>
      <c r="I270" s="199">
        <v>145</v>
      </c>
      <c r="J270" s="200" t="s">
        <v>613</v>
      </c>
      <c r="K270" s="201">
        <f t="shared" si="157"/>
        <v>25</v>
      </c>
      <c r="L270" s="202">
        <f t="shared" si="158"/>
        <v>0.2109704641350211</v>
      </c>
      <c r="M270" s="197" t="s">
        <v>591</v>
      </c>
      <c r="N270" s="203">
        <v>43097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4">
        <v>108</v>
      </c>
      <c r="B271" s="205">
        <v>43090</v>
      </c>
      <c r="C271" s="205"/>
      <c r="D271" s="206" t="s">
        <v>434</v>
      </c>
      <c r="E271" s="207" t="s">
        <v>623</v>
      </c>
      <c r="F271" s="208">
        <v>715</v>
      </c>
      <c r="G271" s="208"/>
      <c r="H271" s="209">
        <v>500</v>
      </c>
      <c r="I271" s="209">
        <v>872</v>
      </c>
      <c r="J271" s="210" t="s">
        <v>763</v>
      </c>
      <c r="K271" s="211">
        <f t="shared" si="157"/>
        <v>-215</v>
      </c>
      <c r="L271" s="212">
        <f t="shared" si="158"/>
        <v>-0.30069930069930068</v>
      </c>
      <c r="M271" s="208" t="s">
        <v>604</v>
      </c>
      <c r="N271" s="205">
        <v>43670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4">
        <v>109</v>
      </c>
      <c r="B272" s="195">
        <v>43098</v>
      </c>
      <c r="C272" s="195"/>
      <c r="D272" s="196" t="s">
        <v>606</v>
      </c>
      <c r="E272" s="197" t="s">
        <v>623</v>
      </c>
      <c r="F272" s="198">
        <v>435</v>
      </c>
      <c r="G272" s="197"/>
      <c r="H272" s="197">
        <v>542.5</v>
      </c>
      <c r="I272" s="199">
        <v>539</v>
      </c>
      <c r="J272" s="200" t="s">
        <v>681</v>
      </c>
      <c r="K272" s="201">
        <v>107.5</v>
      </c>
      <c r="L272" s="202">
        <v>0.247126436781609</v>
      </c>
      <c r="M272" s="197" t="s">
        <v>591</v>
      </c>
      <c r="N272" s="203">
        <v>43206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4">
        <v>110</v>
      </c>
      <c r="B273" s="195">
        <v>43098</v>
      </c>
      <c r="C273" s="195"/>
      <c r="D273" s="196" t="s">
        <v>563</v>
      </c>
      <c r="E273" s="197" t="s">
        <v>623</v>
      </c>
      <c r="F273" s="198">
        <v>885</v>
      </c>
      <c r="G273" s="197"/>
      <c r="H273" s="197">
        <v>1090</v>
      </c>
      <c r="I273" s="199">
        <v>1084</v>
      </c>
      <c r="J273" s="200" t="s">
        <v>681</v>
      </c>
      <c r="K273" s="201">
        <v>205</v>
      </c>
      <c r="L273" s="202">
        <v>0.23163841807909599</v>
      </c>
      <c r="M273" s="197" t="s">
        <v>591</v>
      </c>
      <c r="N273" s="203">
        <v>43213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4">
        <v>111</v>
      </c>
      <c r="B274" s="235">
        <v>43192</v>
      </c>
      <c r="C274" s="235"/>
      <c r="D274" s="213" t="s">
        <v>764</v>
      </c>
      <c r="E274" s="208" t="s">
        <v>623</v>
      </c>
      <c r="F274" s="236">
        <v>478.5</v>
      </c>
      <c r="G274" s="208"/>
      <c r="H274" s="208">
        <v>442</v>
      </c>
      <c r="I274" s="209">
        <v>613</v>
      </c>
      <c r="J274" s="210" t="s">
        <v>765</v>
      </c>
      <c r="K274" s="211">
        <f t="shared" ref="K274:K277" si="159">H274-F274</f>
        <v>-36.5</v>
      </c>
      <c r="L274" s="212">
        <f t="shared" ref="L274:L277" si="160">K274/F274</f>
        <v>-7.6280041797283177E-2</v>
      </c>
      <c r="M274" s="208" t="s">
        <v>604</v>
      </c>
      <c r="N274" s="205">
        <v>43762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4">
        <v>112</v>
      </c>
      <c r="B275" s="205">
        <v>43194</v>
      </c>
      <c r="C275" s="205"/>
      <c r="D275" s="206" t="s">
        <v>766</v>
      </c>
      <c r="E275" s="207" t="s">
        <v>623</v>
      </c>
      <c r="F275" s="208">
        <f>141.5-7.3</f>
        <v>134.19999999999999</v>
      </c>
      <c r="G275" s="208"/>
      <c r="H275" s="209">
        <v>77</v>
      </c>
      <c r="I275" s="209">
        <v>180</v>
      </c>
      <c r="J275" s="210" t="s">
        <v>767</v>
      </c>
      <c r="K275" s="211">
        <f t="shared" si="159"/>
        <v>-57.199999999999989</v>
      </c>
      <c r="L275" s="212">
        <f t="shared" si="160"/>
        <v>-0.42622950819672129</v>
      </c>
      <c r="M275" s="208" t="s">
        <v>604</v>
      </c>
      <c r="N275" s="205">
        <v>43522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4">
        <v>113</v>
      </c>
      <c r="B276" s="205">
        <v>43209</v>
      </c>
      <c r="C276" s="205"/>
      <c r="D276" s="206" t="s">
        <v>768</v>
      </c>
      <c r="E276" s="207" t="s">
        <v>623</v>
      </c>
      <c r="F276" s="208">
        <v>430</v>
      </c>
      <c r="G276" s="208"/>
      <c r="H276" s="209">
        <v>220</v>
      </c>
      <c r="I276" s="209">
        <v>537</v>
      </c>
      <c r="J276" s="210" t="s">
        <v>769</v>
      </c>
      <c r="K276" s="211">
        <f t="shared" si="159"/>
        <v>-210</v>
      </c>
      <c r="L276" s="212">
        <f t="shared" si="160"/>
        <v>-0.48837209302325579</v>
      </c>
      <c r="M276" s="208" t="s">
        <v>604</v>
      </c>
      <c r="N276" s="205">
        <v>43252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5">
        <v>114</v>
      </c>
      <c r="B277" s="226">
        <v>43220</v>
      </c>
      <c r="C277" s="226"/>
      <c r="D277" s="227" t="s">
        <v>389</v>
      </c>
      <c r="E277" s="228" t="s">
        <v>623</v>
      </c>
      <c r="F277" s="228">
        <v>153.5</v>
      </c>
      <c r="G277" s="228"/>
      <c r="H277" s="228">
        <v>196</v>
      </c>
      <c r="I277" s="230">
        <v>196</v>
      </c>
      <c r="J277" s="200" t="s">
        <v>770</v>
      </c>
      <c r="K277" s="201">
        <f t="shared" si="159"/>
        <v>42.5</v>
      </c>
      <c r="L277" s="202">
        <f t="shared" si="160"/>
        <v>0.27687296416938112</v>
      </c>
      <c r="M277" s="197" t="s">
        <v>591</v>
      </c>
      <c r="N277" s="203">
        <v>43605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4">
        <v>115</v>
      </c>
      <c r="B278" s="205">
        <v>43306</v>
      </c>
      <c r="C278" s="205"/>
      <c r="D278" s="206" t="s">
        <v>740</v>
      </c>
      <c r="E278" s="207" t="s">
        <v>623</v>
      </c>
      <c r="F278" s="208">
        <v>27.5</v>
      </c>
      <c r="G278" s="208"/>
      <c r="H278" s="209">
        <v>13.1</v>
      </c>
      <c r="I278" s="209">
        <v>60</v>
      </c>
      <c r="J278" s="210" t="s">
        <v>771</v>
      </c>
      <c r="K278" s="211">
        <v>-14.4</v>
      </c>
      <c r="L278" s="212">
        <v>-0.52363636363636401</v>
      </c>
      <c r="M278" s="208" t="s">
        <v>604</v>
      </c>
      <c r="N278" s="205">
        <v>43138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4">
        <v>116</v>
      </c>
      <c r="B279" s="235">
        <v>43318</v>
      </c>
      <c r="C279" s="235"/>
      <c r="D279" s="213" t="s">
        <v>772</v>
      </c>
      <c r="E279" s="208" t="s">
        <v>623</v>
      </c>
      <c r="F279" s="208">
        <v>148.5</v>
      </c>
      <c r="G279" s="208"/>
      <c r="H279" s="208">
        <v>102</v>
      </c>
      <c r="I279" s="209">
        <v>182</v>
      </c>
      <c r="J279" s="210" t="s">
        <v>773</v>
      </c>
      <c r="K279" s="211">
        <f>H279-F279</f>
        <v>-46.5</v>
      </c>
      <c r="L279" s="212">
        <f>K279/F279</f>
        <v>-0.31313131313131315</v>
      </c>
      <c r="M279" s="208" t="s">
        <v>604</v>
      </c>
      <c r="N279" s="205">
        <v>43661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4">
        <v>117</v>
      </c>
      <c r="B280" s="195">
        <v>43335</v>
      </c>
      <c r="C280" s="195"/>
      <c r="D280" s="196" t="s">
        <v>774</v>
      </c>
      <c r="E280" s="197" t="s">
        <v>623</v>
      </c>
      <c r="F280" s="228">
        <v>285</v>
      </c>
      <c r="G280" s="197"/>
      <c r="H280" s="197">
        <v>355</v>
      </c>
      <c r="I280" s="199">
        <v>364</v>
      </c>
      <c r="J280" s="200" t="s">
        <v>775</v>
      </c>
      <c r="K280" s="201">
        <v>70</v>
      </c>
      <c r="L280" s="202">
        <v>0.24561403508771901</v>
      </c>
      <c r="M280" s="197" t="s">
        <v>591</v>
      </c>
      <c r="N280" s="203">
        <v>43455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4">
        <v>118</v>
      </c>
      <c r="B281" s="195">
        <v>43341</v>
      </c>
      <c r="C281" s="195"/>
      <c r="D281" s="196" t="s">
        <v>377</v>
      </c>
      <c r="E281" s="197" t="s">
        <v>623</v>
      </c>
      <c r="F281" s="228">
        <v>525</v>
      </c>
      <c r="G281" s="197"/>
      <c r="H281" s="197">
        <v>585</v>
      </c>
      <c r="I281" s="199">
        <v>635</v>
      </c>
      <c r="J281" s="200" t="s">
        <v>776</v>
      </c>
      <c r="K281" s="201">
        <f t="shared" ref="K281:K298" si="161">H281-F281</f>
        <v>60</v>
      </c>
      <c r="L281" s="202">
        <f t="shared" ref="L281:L298" si="162">K281/F281</f>
        <v>0.11428571428571428</v>
      </c>
      <c r="M281" s="197" t="s">
        <v>591</v>
      </c>
      <c r="N281" s="203">
        <v>43662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4">
        <v>119</v>
      </c>
      <c r="B282" s="195">
        <v>43395</v>
      </c>
      <c r="C282" s="195"/>
      <c r="D282" s="196" t="s">
        <v>363</v>
      </c>
      <c r="E282" s="197" t="s">
        <v>623</v>
      </c>
      <c r="F282" s="228">
        <v>475</v>
      </c>
      <c r="G282" s="197"/>
      <c r="H282" s="197">
        <v>574</v>
      </c>
      <c r="I282" s="199">
        <v>570</v>
      </c>
      <c r="J282" s="200" t="s">
        <v>681</v>
      </c>
      <c r="K282" s="201">
        <f t="shared" si="161"/>
        <v>99</v>
      </c>
      <c r="L282" s="202">
        <f t="shared" si="162"/>
        <v>0.20842105263157895</v>
      </c>
      <c r="M282" s="197" t="s">
        <v>591</v>
      </c>
      <c r="N282" s="203">
        <v>43403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5">
        <v>120</v>
      </c>
      <c r="B283" s="226">
        <v>43397</v>
      </c>
      <c r="C283" s="226"/>
      <c r="D283" s="227" t="s">
        <v>384</v>
      </c>
      <c r="E283" s="228" t="s">
        <v>623</v>
      </c>
      <c r="F283" s="228">
        <v>707.5</v>
      </c>
      <c r="G283" s="228"/>
      <c r="H283" s="228">
        <v>872</v>
      </c>
      <c r="I283" s="230">
        <v>872</v>
      </c>
      <c r="J283" s="231" t="s">
        <v>681</v>
      </c>
      <c r="K283" s="201">
        <f t="shared" si="161"/>
        <v>164.5</v>
      </c>
      <c r="L283" s="232">
        <f t="shared" si="162"/>
        <v>0.23250883392226149</v>
      </c>
      <c r="M283" s="228" t="s">
        <v>591</v>
      </c>
      <c r="N283" s="233">
        <v>43482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5">
        <v>121</v>
      </c>
      <c r="B284" s="226">
        <v>43398</v>
      </c>
      <c r="C284" s="226"/>
      <c r="D284" s="227" t="s">
        <v>777</v>
      </c>
      <c r="E284" s="228" t="s">
        <v>623</v>
      </c>
      <c r="F284" s="228">
        <v>162</v>
      </c>
      <c r="G284" s="228"/>
      <c r="H284" s="228">
        <v>204</v>
      </c>
      <c r="I284" s="230">
        <v>209</v>
      </c>
      <c r="J284" s="231" t="s">
        <v>778</v>
      </c>
      <c r="K284" s="201">
        <f t="shared" si="161"/>
        <v>42</v>
      </c>
      <c r="L284" s="232">
        <f t="shared" si="162"/>
        <v>0.25925925925925924</v>
      </c>
      <c r="M284" s="228" t="s">
        <v>591</v>
      </c>
      <c r="N284" s="233">
        <v>43539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5">
        <v>122</v>
      </c>
      <c r="B285" s="226">
        <v>43399</v>
      </c>
      <c r="C285" s="226"/>
      <c r="D285" s="227" t="s">
        <v>482</v>
      </c>
      <c r="E285" s="228" t="s">
        <v>623</v>
      </c>
      <c r="F285" s="228">
        <v>240</v>
      </c>
      <c r="G285" s="228"/>
      <c r="H285" s="228">
        <v>297</v>
      </c>
      <c r="I285" s="230">
        <v>297</v>
      </c>
      <c r="J285" s="231" t="s">
        <v>681</v>
      </c>
      <c r="K285" s="237">
        <f t="shared" si="161"/>
        <v>57</v>
      </c>
      <c r="L285" s="232">
        <f t="shared" si="162"/>
        <v>0.23749999999999999</v>
      </c>
      <c r="M285" s="228" t="s">
        <v>591</v>
      </c>
      <c r="N285" s="233">
        <v>43417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4">
        <v>123</v>
      </c>
      <c r="B286" s="195">
        <v>43439</v>
      </c>
      <c r="C286" s="195"/>
      <c r="D286" s="196" t="s">
        <v>779</v>
      </c>
      <c r="E286" s="197" t="s">
        <v>623</v>
      </c>
      <c r="F286" s="197">
        <v>202.5</v>
      </c>
      <c r="G286" s="197"/>
      <c r="H286" s="197">
        <v>255</v>
      </c>
      <c r="I286" s="199">
        <v>252</v>
      </c>
      <c r="J286" s="200" t="s">
        <v>681</v>
      </c>
      <c r="K286" s="201">
        <f t="shared" si="161"/>
        <v>52.5</v>
      </c>
      <c r="L286" s="202">
        <f t="shared" si="162"/>
        <v>0.25925925925925924</v>
      </c>
      <c r="M286" s="197" t="s">
        <v>591</v>
      </c>
      <c r="N286" s="203">
        <v>43542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5">
        <v>124</v>
      </c>
      <c r="B287" s="226">
        <v>43465</v>
      </c>
      <c r="C287" s="195"/>
      <c r="D287" s="227" t="s">
        <v>416</v>
      </c>
      <c r="E287" s="228" t="s">
        <v>623</v>
      </c>
      <c r="F287" s="228">
        <v>710</v>
      </c>
      <c r="G287" s="228"/>
      <c r="H287" s="228">
        <v>866</v>
      </c>
      <c r="I287" s="230">
        <v>866</v>
      </c>
      <c r="J287" s="231" t="s">
        <v>681</v>
      </c>
      <c r="K287" s="201">
        <f t="shared" si="161"/>
        <v>156</v>
      </c>
      <c r="L287" s="202">
        <f t="shared" si="162"/>
        <v>0.21971830985915494</v>
      </c>
      <c r="M287" s="197" t="s">
        <v>591</v>
      </c>
      <c r="N287" s="203">
        <v>43553</v>
      </c>
      <c r="O287" s="1"/>
      <c r="P287" s="1"/>
      <c r="Q287" s="1"/>
      <c r="R287" s="6" t="s">
        <v>780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5">
        <v>125</v>
      </c>
      <c r="B288" s="226">
        <v>43522</v>
      </c>
      <c r="C288" s="226"/>
      <c r="D288" s="227" t="s">
        <v>153</v>
      </c>
      <c r="E288" s="228" t="s">
        <v>623</v>
      </c>
      <c r="F288" s="228">
        <v>337.25</v>
      </c>
      <c r="G288" s="228"/>
      <c r="H288" s="228">
        <v>398.5</v>
      </c>
      <c r="I288" s="230">
        <v>411</v>
      </c>
      <c r="J288" s="200" t="s">
        <v>781</v>
      </c>
      <c r="K288" s="201">
        <f t="shared" si="161"/>
        <v>61.25</v>
      </c>
      <c r="L288" s="202">
        <f t="shared" si="162"/>
        <v>0.1816160118606375</v>
      </c>
      <c r="M288" s="197" t="s">
        <v>591</v>
      </c>
      <c r="N288" s="203">
        <v>43760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8">
        <v>126</v>
      </c>
      <c r="B289" s="239">
        <v>43559</v>
      </c>
      <c r="C289" s="239"/>
      <c r="D289" s="240" t="s">
        <v>782</v>
      </c>
      <c r="E289" s="241" t="s">
        <v>623</v>
      </c>
      <c r="F289" s="241">
        <v>130</v>
      </c>
      <c r="G289" s="241"/>
      <c r="H289" s="241">
        <v>65</v>
      </c>
      <c r="I289" s="242">
        <v>158</v>
      </c>
      <c r="J289" s="210" t="s">
        <v>783</v>
      </c>
      <c r="K289" s="211">
        <f t="shared" si="161"/>
        <v>-65</v>
      </c>
      <c r="L289" s="212">
        <f t="shared" si="162"/>
        <v>-0.5</v>
      </c>
      <c r="M289" s="208" t="s">
        <v>604</v>
      </c>
      <c r="N289" s="205">
        <v>43726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5">
        <v>127</v>
      </c>
      <c r="B290" s="226">
        <v>43017</v>
      </c>
      <c r="C290" s="226"/>
      <c r="D290" s="227" t="s">
        <v>186</v>
      </c>
      <c r="E290" s="228" t="s">
        <v>623</v>
      </c>
      <c r="F290" s="228">
        <v>141.5</v>
      </c>
      <c r="G290" s="228"/>
      <c r="H290" s="228">
        <v>183.5</v>
      </c>
      <c r="I290" s="230">
        <v>210</v>
      </c>
      <c r="J290" s="200" t="s">
        <v>778</v>
      </c>
      <c r="K290" s="201">
        <f t="shared" si="161"/>
        <v>42</v>
      </c>
      <c r="L290" s="202">
        <f t="shared" si="162"/>
        <v>0.29681978798586572</v>
      </c>
      <c r="M290" s="197" t="s">
        <v>591</v>
      </c>
      <c r="N290" s="203">
        <v>43042</v>
      </c>
      <c r="O290" s="1"/>
      <c r="P290" s="1"/>
      <c r="Q290" s="1"/>
      <c r="R290" s="6" t="s">
        <v>784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8">
        <v>128</v>
      </c>
      <c r="B291" s="239">
        <v>43074</v>
      </c>
      <c r="C291" s="239"/>
      <c r="D291" s="240" t="s">
        <v>785</v>
      </c>
      <c r="E291" s="241" t="s">
        <v>623</v>
      </c>
      <c r="F291" s="236">
        <v>172</v>
      </c>
      <c r="G291" s="241"/>
      <c r="H291" s="241">
        <v>155.25</v>
      </c>
      <c r="I291" s="242">
        <v>230</v>
      </c>
      <c r="J291" s="210" t="s">
        <v>786</v>
      </c>
      <c r="K291" s="211">
        <f t="shared" si="161"/>
        <v>-16.75</v>
      </c>
      <c r="L291" s="212">
        <f t="shared" si="162"/>
        <v>-9.7383720930232565E-2</v>
      </c>
      <c r="M291" s="208" t="s">
        <v>604</v>
      </c>
      <c r="N291" s="205">
        <v>43787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5">
        <v>129</v>
      </c>
      <c r="B292" s="226">
        <v>43398</v>
      </c>
      <c r="C292" s="226"/>
      <c r="D292" s="227" t="s">
        <v>108</v>
      </c>
      <c r="E292" s="228" t="s">
        <v>623</v>
      </c>
      <c r="F292" s="228">
        <v>698.5</v>
      </c>
      <c r="G292" s="228"/>
      <c r="H292" s="228">
        <v>890</v>
      </c>
      <c r="I292" s="230">
        <v>890</v>
      </c>
      <c r="J292" s="200" t="s">
        <v>860</v>
      </c>
      <c r="K292" s="201">
        <f t="shared" si="161"/>
        <v>191.5</v>
      </c>
      <c r="L292" s="202">
        <f t="shared" si="162"/>
        <v>0.27415891195418757</v>
      </c>
      <c r="M292" s="197" t="s">
        <v>591</v>
      </c>
      <c r="N292" s="203">
        <v>44328</v>
      </c>
      <c r="O292" s="1"/>
      <c r="P292" s="1"/>
      <c r="Q292" s="1"/>
      <c r="R292" s="6" t="s">
        <v>780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5">
        <v>130</v>
      </c>
      <c r="B293" s="226">
        <v>42877</v>
      </c>
      <c r="C293" s="226"/>
      <c r="D293" s="227" t="s">
        <v>376</v>
      </c>
      <c r="E293" s="228" t="s">
        <v>623</v>
      </c>
      <c r="F293" s="228">
        <v>127.6</v>
      </c>
      <c r="G293" s="228"/>
      <c r="H293" s="228">
        <v>138</v>
      </c>
      <c r="I293" s="230">
        <v>190</v>
      </c>
      <c r="J293" s="200" t="s">
        <v>787</v>
      </c>
      <c r="K293" s="201">
        <f t="shared" si="161"/>
        <v>10.400000000000006</v>
      </c>
      <c r="L293" s="202">
        <f t="shared" si="162"/>
        <v>8.1504702194357417E-2</v>
      </c>
      <c r="M293" s="197" t="s">
        <v>591</v>
      </c>
      <c r="N293" s="203">
        <v>43774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5">
        <v>131</v>
      </c>
      <c r="B294" s="226">
        <v>43158</v>
      </c>
      <c r="C294" s="226"/>
      <c r="D294" s="227" t="s">
        <v>788</v>
      </c>
      <c r="E294" s="228" t="s">
        <v>623</v>
      </c>
      <c r="F294" s="228">
        <v>317</v>
      </c>
      <c r="G294" s="228"/>
      <c r="H294" s="228">
        <v>382.5</v>
      </c>
      <c r="I294" s="230">
        <v>398</v>
      </c>
      <c r="J294" s="200" t="s">
        <v>789</v>
      </c>
      <c r="K294" s="201">
        <f t="shared" si="161"/>
        <v>65.5</v>
      </c>
      <c r="L294" s="202">
        <f t="shared" si="162"/>
        <v>0.20662460567823343</v>
      </c>
      <c r="M294" s="197" t="s">
        <v>591</v>
      </c>
      <c r="N294" s="203">
        <v>44238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8">
        <v>132</v>
      </c>
      <c r="B295" s="239">
        <v>43164</v>
      </c>
      <c r="C295" s="239"/>
      <c r="D295" s="240" t="s">
        <v>145</v>
      </c>
      <c r="E295" s="241" t="s">
        <v>623</v>
      </c>
      <c r="F295" s="236">
        <f>510-14.4</f>
        <v>495.6</v>
      </c>
      <c r="G295" s="241"/>
      <c r="H295" s="241">
        <v>350</v>
      </c>
      <c r="I295" s="242">
        <v>672</v>
      </c>
      <c r="J295" s="210" t="s">
        <v>790</v>
      </c>
      <c r="K295" s="211">
        <f t="shared" si="161"/>
        <v>-145.60000000000002</v>
      </c>
      <c r="L295" s="212">
        <f t="shared" si="162"/>
        <v>-0.29378531073446329</v>
      </c>
      <c r="M295" s="208" t="s">
        <v>604</v>
      </c>
      <c r="N295" s="205">
        <v>43887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8">
        <v>133</v>
      </c>
      <c r="B296" s="239">
        <v>43237</v>
      </c>
      <c r="C296" s="239"/>
      <c r="D296" s="240" t="s">
        <v>474</v>
      </c>
      <c r="E296" s="241" t="s">
        <v>623</v>
      </c>
      <c r="F296" s="236">
        <v>230.3</v>
      </c>
      <c r="G296" s="241"/>
      <c r="H296" s="241">
        <v>102.5</v>
      </c>
      <c r="I296" s="242">
        <v>348</v>
      </c>
      <c r="J296" s="210" t="s">
        <v>791</v>
      </c>
      <c r="K296" s="211">
        <f t="shared" si="161"/>
        <v>-127.80000000000001</v>
      </c>
      <c r="L296" s="212">
        <f t="shared" si="162"/>
        <v>-0.55492835432045162</v>
      </c>
      <c r="M296" s="208" t="s">
        <v>604</v>
      </c>
      <c r="N296" s="205">
        <v>43896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5">
        <v>134</v>
      </c>
      <c r="B297" s="226">
        <v>43258</v>
      </c>
      <c r="C297" s="226"/>
      <c r="D297" s="227" t="s">
        <v>439</v>
      </c>
      <c r="E297" s="228" t="s">
        <v>623</v>
      </c>
      <c r="F297" s="228">
        <f>342.5-5.1</f>
        <v>337.4</v>
      </c>
      <c r="G297" s="228"/>
      <c r="H297" s="228">
        <v>412.5</v>
      </c>
      <c r="I297" s="230">
        <v>439</v>
      </c>
      <c r="J297" s="200" t="s">
        <v>792</v>
      </c>
      <c r="K297" s="201">
        <f t="shared" si="161"/>
        <v>75.100000000000023</v>
      </c>
      <c r="L297" s="202">
        <f t="shared" si="162"/>
        <v>0.22258446947243635</v>
      </c>
      <c r="M297" s="197" t="s">
        <v>591</v>
      </c>
      <c r="N297" s="203">
        <v>44230</v>
      </c>
      <c r="O297" s="1"/>
      <c r="P297" s="1"/>
      <c r="Q297" s="1"/>
      <c r="R297" s="6" t="s">
        <v>784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9">
        <v>135</v>
      </c>
      <c r="B298" s="218">
        <v>43285</v>
      </c>
      <c r="C298" s="218"/>
      <c r="D298" s="219" t="s">
        <v>55</v>
      </c>
      <c r="E298" s="220" t="s">
        <v>623</v>
      </c>
      <c r="F298" s="220">
        <f>127.5-5.53</f>
        <v>121.97</v>
      </c>
      <c r="G298" s="221"/>
      <c r="H298" s="221">
        <v>122.5</v>
      </c>
      <c r="I298" s="221">
        <v>170</v>
      </c>
      <c r="J298" s="222" t="s">
        <v>823</v>
      </c>
      <c r="K298" s="223">
        <f t="shared" si="161"/>
        <v>0.53000000000000114</v>
      </c>
      <c r="L298" s="224">
        <f t="shared" si="162"/>
        <v>4.3453308190538747E-3</v>
      </c>
      <c r="M298" s="220" t="s">
        <v>714</v>
      </c>
      <c r="N298" s="218">
        <v>44431</v>
      </c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8">
        <v>136</v>
      </c>
      <c r="B299" s="239">
        <v>43294</v>
      </c>
      <c r="C299" s="239"/>
      <c r="D299" s="240" t="s">
        <v>365</v>
      </c>
      <c r="E299" s="241" t="s">
        <v>623</v>
      </c>
      <c r="F299" s="236">
        <v>46.5</v>
      </c>
      <c r="G299" s="241"/>
      <c r="H299" s="241">
        <v>17</v>
      </c>
      <c r="I299" s="242">
        <v>59</v>
      </c>
      <c r="J299" s="210" t="s">
        <v>793</v>
      </c>
      <c r="K299" s="211">
        <f t="shared" ref="K299:K307" si="163">H299-F299</f>
        <v>-29.5</v>
      </c>
      <c r="L299" s="212">
        <f t="shared" ref="L299:L307" si="164">K299/F299</f>
        <v>-0.63440860215053763</v>
      </c>
      <c r="M299" s="208" t="s">
        <v>604</v>
      </c>
      <c r="N299" s="205">
        <v>43887</v>
      </c>
      <c r="O299" s="1"/>
      <c r="P299" s="1"/>
      <c r="Q299" s="1"/>
      <c r="R299" s="6" t="s">
        <v>780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5">
        <v>137</v>
      </c>
      <c r="B300" s="226">
        <v>43396</v>
      </c>
      <c r="C300" s="226"/>
      <c r="D300" s="227" t="s">
        <v>418</v>
      </c>
      <c r="E300" s="228" t="s">
        <v>623</v>
      </c>
      <c r="F300" s="228">
        <v>156.5</v>
      </c>
      <c r="G300" s="228"/>
      <c r="H300" s="228">
        <v>207.5</v>
      </c>
      <c r="I300" s="230">
        <v>191</v>
      </c>
      <c r="J300" s="200" t="s">
        <v>681</v>
      </c>
      <c r="K300" s="201">
        <f t="shared" si="163"/>
        <v>51</v>
      </c>
      <c r="L300" s="202">
        <f t="shared" si="164"/>
        <v>0.32587859424920129</v>
      </c>
      <c r="M300" s="197" t="s">
        <v>591</v>
      </c>
      <c r="N300" s="203">
        <v>44369</v>
      </c>
      <c r="O300" s="1"/>
      <c r="P300" s="1"/>
      <c r="Q300" s="1"/>
      <c r="R300" s="6" t="s">
        <v>780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5">
        <v>138</v>
      </c>
      <c r="B301" s="226">
        <v>43439</v>
      </c>
      <c r="C301" s="226"/>
      <c r="D301" s="227" t="s">
        <v>327</v>
      </c>
      <c r="E301" s="228" t="s">
        <v>623</v>
      </c>
      <c r="F301" s="228">
        <v>259.5</v>
      </c>
      <c r="G301" s="228"/>
      <c r="H301" s="228">
        <v>320</v>
      </c>
      <c r="I301" s="230">
        <v>320</v>
      </c>
      <c r="J301" s="200" t="s">
        <v>681</v>
      </c>
      <c r="K301" s="201">
        <f t="shared" si="163"/>
        <v>60.5</v>
      </c>
      <c r="L301" s="202">
        <f t="shared" si="164"/>
        <v>0.23314065510597304</v>
      </c>
      <c r="M301" s="197" t="s">
        <v>591</v>
      </c>
      <c r="N301" s="203">
        <v>44323</v>
      </c>
      <c r="O301" s="1"/>
      <c r="P301" s="1"/>
      <c r="Q301" s="1"/>
      <c r="R301" s="6" t="s">
        <v>780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8">
        <v>139</v>
      </c>
      <c r="B302" s="239">
        <v>43439</v>
      </c>
      <c r="C302" s="239"/>
      <c r="D302" s="240" t="s">
        <v>794</v>
      </c>
      <c r="E302" s="241" t="s">
        <v>623</v>
      </c>
      <c r="F302" s="241">
        <v>715</v>
      </c>
      <c r="G302" s="241"/>
      <c r="H302" s="241">
        <v>445</v>
      </c>
      <c r="I302" s="242">
        <v>840</v>
      </c>
      <c r="J302" s="210" t="s">
        <v>795</v>
      </c>
      <c r="K302" s="211">
        <f t="shared" si="163"/>
        <v>-270</v>
      </c>
      <c r="L302" s="212">
        <f t="shared" si="164"/>
        <v>-0.3776223776223776</v>
      </c>
      <c r="M302" s="208" t="s">
        <v>604</v>
      </c>
      <c r="N302" s="205">
        <v>43800</v>
      </c>
      <c r="O302" s="1"/>
      <c r="P302" s="1"/>
      <c r="Q302" s="1"/>
      <c r="R302" s="6" t="s">
        <v>780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5">
        <v>140</v>
      </c>
      <c r="B303" s="226">
        <v>43469</v>
      </c>
      <c r="C303" s="226"/>
      <c r="D303" s="227" t="s">
        <v>158</v>
      </c>
      <c r="E303" s="228" t="s">
        <v>623</v>
      </c>
      <c r="F303" s="228">
        <v>875</v>
      </c>
      <c r="G303" s="228"/>
      <c r="H303" s="228">
        <v>1165</v>
      </c>
      <c r="I303" s="230">
        <v>1185</v>
      </c>
      <c r="J303" s="200" t="s">
        <v>796</v>
      </c>
      <c r="K303" s="201">
        <f t="shared" si="163"/>
        <v>290</v>
      </c>
      <c r="L303" s="202">
        <f t="shared" si="164"/>
        <v>0.33142857142857141</v>
      </c>
      <c r="M303" s="197" t="s">
        <v>591</v>
      </c>
      <c r="N303" s="203">
        <v>43847</v>
      </c>
      <c r="O303" s="1"/>
      <c r="P303" s="1"/>
      <c r="Q303" s="1"/>
      <c r="R303" s="6" t="s">
        <v>780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5">
        <v>141</v>
      </c>
      <c r="B304" s="226">
        <v>43559</v>
      </c>
      <c r="C304" s="226"/>
      <c r="D304" s="227" t="s">
        <v>343</v>
      </c>
      <c r="E304" s="228" t="s">
        <v>623</v>
      </c>
      <c r="F304" s="228">
        <f>387-14.63</f>
        <v>372.37</v>
      </c>
      <c r="G304" s="228"/>
      <c r="H304" s="228">
        <v>490</v>
      </c>
      <c r="I304" s="230">
        <v>490</v>
      </c>
      <c r="J304" s="200" t="s">
        <v>681</v>
      </c>
      <c r="K304" s="201">
        <f t="shared" si="163"/>
        <v>117.63</v>
      </c>
      <c r="L304" s="202">
        <f t="shared" si="164"/>
        <v>0.31589548030185027</v>
      </c>
      <c r="M304" s="197" t="s">
        <v>591</v>
      </c>
      <c r="N304" s="203">
        <v>43850</v>
      </c>
      <c r="O304" s="1"/>
      <c r="P304" s="1"/>
      <c r="Q304" s="1"/>
      <c r="R304" s="6" t="s">
        <v>780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8">
        <v>142</v>
      </c>
      <c r="B305" s="239">
        <v>43578</v>
      </c>
      <c r="C305" s="239"/>
      <c r="D305" s="240" t="s">
        <v>797</v>
      </c>
      <c r="E305" s="241" t="s">
        <v>593</v>
      </c>
      <c r="F305" s="241">
        <v>220</v>
      </c>
      <c r="G305" s="241"/>
      <c r="H305" s="241">
        <v>127.5</v>
      </c>
      <c r="I305" s="242">
        <v>284</v>
      </c>
      <c r="J305" s="210" t="s">
        <v>798</v>
      </c>
      <c r="K305" s="211">
        <f t="shared" si="163"/>
        <v>-92.5</v>
      </c>
      <c r="L305" s="212">
        <f t="shared" si="164"/>
        <v>-0.42045454545454547</v>
      </c>
      <c r="M305" s="208" t="s">
        <v>604</v>
      </c>
      <c r="N305" s="205">
        <v>43896</v>
      </c>
      <c r="O305" s="1"/>
      <c r="P305" s="1"/>
      <c r="Q305" s="1"/>
      <c r="R305" s="6" t="s">
        <v>780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5">
        <v>143</v>
      </c>
      <c r="B306" s="226">
        <v>43622</v>
      </c>
      <c r="C306" s="226"/>
      <c r="D306" s="227" t="s">
        <v>483</v>
      </c>
      <c r="E306" s="228" t="s">
        <v>593</v>
      </c>
      <c r="F306" s="228">
        <v>332.8</v>
      </c>
      <c r="G306" s="228"/>
      <c r="H306" s="228">
        <v>405</v>
      </c>
      <c r="I306" s="230">
        <v>419</v>
      </c>
      <c r="J306" s="200" t="s">
        <v>799</v>
      </c>
      <c r="K306" s="201">
        <f t="shared" si="163"/>
        <v>72.199999999999989</v>
      </c>
      <c r="L306" s="202">
        <f t="shared" si="164"/>
        <v>0.21694711538461534</v>
      </c>
      <c r="M306" s="197" t="s">
        <v>591</v>
      </c>
      <c r="N306" s="203">
        <v>43860</v>
      </c>
      <c r="O306" s="1"/>
      <c r="P306" s="1"/>
      <c r="Q306" s="1"/>
      <c r="R306" s="6" t="s">
        <v>784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9">
        <v>144</v>
      </c>
      <c r="B307" s="218">
        <v>43641</v>
      </c>
      <c r="C307" s="218"/>
      <c r="D307" s="219" t="s">
        <v>151</v>
      </c>
      <c r="E307" s="220" t="s">
        <v>623</v>
      </c>
      <c r="F307" s="220">
        <v>386</v>
      </c>
      <c r="G307" s="221"/>
      <c r="H307" s="221">
        <v>395</v>
      </c>
      <c r="I307" s="221">
        <v>452</v>
      </c>
      <c r="J307" s="222" t="s">
        <v>800</v>
      </c>
      <c r="K307" s="223">
        <f t="shared" si="163"/>
        <v>9</v>
      </c>
      <c r="L307" s="224">
        <f t="shared" si="164"/>
        <v>2.3316062176165803E-2</v>
      </c>
      <c r="M307" s="220" t="s">
        <v>714</v>
      </c>
      <c r="N307" s="218">
        <v>43868</v>
      </c>
      <c r="O307" s="1"/>
      <c r="P307" s="1"/>
      <c r="Q307" s="1"/>
      <c r="R307" s="6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9">
        <v>145</v>
      </c>
      <c r="B308" s="218">
        <v>43707</v>
      </c>
      <c r="C308" s="218"/>
      <c r="D308" s="219" t="s">
        <v>131</v>
      </c>
      <c r="E308" s="220" t="s">
        <v>623</v>
      </c>
      <c r="F308" s="220">
        <v>137.5</v>
      </c>
      <c r="G308" s="221"/>
      <c r="H308" s="221">
        <v>138.5</v>
      </c>
      <c r="I308" s="221">
        <v>190</v>
      </c>
      <c r="J308" s="222" t="s">
        <v>822</v>
      </c>
      <c r="K308" s="223">
        <f t="shared" ref="K308" si="165">H308-F308</f>
        <v>1</v>
      </c>
      <c r="L308" s="224">
        <f t="shared" ref="L308" si="166">K308/F308</f>
        <v>7.2727272727272727E-3</v>
      </c>
      <c r="M308" s="220" t="s">
        <v>714</v>
      </c>
      <c r="N308" s="218">
        <v>44432</v>
      </c>
      <c r="O308" s="1"/>
      <c r="P308" s="1"/>
      <c r="Q308" s="1"/>
      <c r="R308" s="6" t="s">
        <v>780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5">
        <v>146</v>
      </c>
      <c r="B309" s="226">
        <v>43731</v>
      </c>
      <c r="C309" s="226"/>
      <c r="D309" s="227" t="s">
        <v>430</v>
      </c>
      <c r="E309" s="228" t="s">
        <v>623</v>
      </c>
      <c r="F309" s="228">
        <v>235</v>
      </c>
      <c r="G309" s="228"/>
      <c r="H309" s="228">
        <v>295</v>
      </c>
      <c r="I309" s="230">
        <v>296</v>
      </c>
      <c r="J309" s="200" t="s">
        <v>801</v>
      </c>
      <c r="K309" s="201">
        <f t="shared" ref="K309:K314" si="167">H309-F309</f>
        <v>60</v>
      </c>
      <c r="L309" s="202">
        <f t="shared" ref="L309:L314" si="168">K309/F309</f>
        <v>0.25531914893617019</v>
      </c>
      <c r="M309" s="197" t="s">
        <v>591</v>
      </c>
      <c r="N309" s="203">
        <v>43844</v>
      </c>
      <c r="O309" s="1"/>
      <c r="P309" s="1"/>
      <c r="Q309" s="1"/>
      <c r="R309" s="6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5">
        <v>147</v>
      </c>
      <c r="B310" s="226">
        <v>43752</v>
      </c>
      <c r="C310" s="226"/>
      <c r="D310" s="227" t="s">
        <v>802</v>
      </c>
      <c r="E310" s="228" t="s">
        <v>623</v>
      </c>
      <c r="F310" s="228">
        <v>277.5</v>
      </c>
      <c r="G310" s="228"/>
      <c r="H310" s="228">
        <v>333</v>
      </c>
      <c r="I310" s="230">
        <v>333</v>
      </c>
      <c r="J310" s="200" t="s">
        <v>803</v>
      </c>
      <c r="K310" s="201">
        <f t="shared" si="167"/>
        <v>55.5</v>
      </c>
      <c r="L310" s="202">
        <f t="shared" si="168"/>
        <v>0.2</v>
      </c>
      <c r="M310" s="197" t="s">
        <v>591</v>
      </c>
      <c r="N310" s="203">
        <v>43846</v>
      </c>
      <c r="O310" s="1"/>
      <c r="P310" s="1"/>
      <c r="Q310" s="1"/>
      <c r="R310" s="6" t="s">
        <v>780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5">
        <v>148</v>
      </c>
      <c r="B311" s="226">
        <v>43752</v>
      </c>
      <c r="C311" s="226"/>
      <c r="D311" s="227" t="s">
        <v>804</v>
      </c>
      <c r="E311" s="228" t="s">
        <v>623</v>
      </c>
      <c r="F311" s="228">
        <v>930</v>
      </c>
      <c r="G311" s="228"/>
      <c r="H311" s="228">
        <v>1165</v>
      </c>
      <c r="I311" s="230">
        <v>1200</v>
      </c>
      <c r="J311" s="200" t="s">
        <v>805</v>
      </c>
      <c r="K311" s="201">
        <f t="shared" si="167"/>
        <v>235</v>
      </c>
      <c r="L311" s="202">
        <f t="shared" si="168"/>
        <v>0.25268817204301075</v>
      </c>
      <c r="M311" s="197" t="s">
        <v>591</v>
      </c>
      <c r="N311" s="203">
        <v>43847</v>
      </c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5">
        <v>149</v>
      </c>
      <c r="B312" s="226">
        <v>43753</v>
      </c>
      <c r="C312" s="226"/>
      <c r="D312" s="227" t="s">
        <v>806</v>
      </c>
      <c r="E312" s="228" t="s">
        <v>623</v>
      </c>
      <c r="F312" s="198">
        <v>111</v>
      </c>
      <c r="G312" s="228"/>
      <c r="H312" s="228">
        <v>141</v>
      </c>
      <c r="I312" s="230">
        <v>141</v>
      </c>
      <c r="J312" s="200" t="s">
        <v>607</v>
      </c>
      <c r="K312" s="201">
        <f t="shared" si="167"/>
        <v>30</v>
      </c>
      <c r="L312" s="202">
        <f t="shared" si="168"/>
        <v>0.27027027027027029</v>
      </c>
      <c r="M312" s="197" t="s">
        <v>591</v>
      </c>
      <c r="N312" s="203">
        <v>44328</v>
      </c>
      <c r="O312" s="1"/>
      <c r="P312" s="1"/>
      <c r="Q312" s="1"/>
      <c r="R312" s="6" t="s">
        <v>784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5">
        <v>150</v>
      </c>
      <c r="B313" s="226">
        <v>43753</v>
      </c>
      <c r="C313" s="226"/>
      <c r="D313" s="227" t="s">
        <v>807</v>
      </c>
      <c r="E313" s="228" t="s">
        <v>623</v>
      </c>
      <c r="F313" s="198">
        <v>296</v>
      </c>
      <c r="G313" s="228"/>
      <c r="H313" s="228">
        <v>370</v>
      </c>
      <c r="I313" s="230">
        <v>370</v>
      </c>
      <c r="J313" s="200" t="s">
        <v>681</v>
      </c>
      <c r="K313" s="201">
        <f t="shared" si="167"/>
        <v>74</v>
      </c>
      <c r="L313" s="202">
        <f t="shared" si="168"/>
        <v>0.25</v>
      </c>
      <c r="M313" s="197" t="s">
        <v>591</v>
      </c>
      <c r="N313" s="203">
        <v>43853</v>
      </c>
      <c r="O313" s="1"/>
      <c r="P313" s="1"/>
      <c r="Q313" s="1"/>
      <c r="R313" s="6" t="s">
        <v>784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5">
        <v>151</v>
      </c>
      <c r="B314" s="226">
        <v>43754</v>
      </c>
      <c r="C314" s="226"/>
      <c r="D314" s="227" t="s">
        <v>808</v>
      </c>
      <c r="E314" s="228" t="s">
        <v>623</v>
      </c>
      <c r="F314" s="198">
        <v>300</v>
      </c>
      <c r="G314" s="228"/>
      <c r="H314" s="228">
        <v>382.5</v>
      </c>
      <c r="I314" s="230">
        <v>344</v>
      </c>
      <c r="J314" s="200" t="s">
        <v>809</v>
      </c>
      <c r="K314" s="201">
        <f t="shared" si="167"/>
        <v>82.5</v>
      </c>
      <c r="L314" s="202">
        <f t="shared" si="168"/>
        <v>0.27500000000000002</v>
      </c>
      <c r="M314" s="197" t="s">
        <v>591</v>
      </c>
      <c r="N314" s="203">
        <v>44238</v>
      </c>
      <c r="O314" s="1"/>
      <c r="P314" s="1"/>
      <c r="Q314" s="1"/>
      <c r="R314" s="6" t="s">
        <v>784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44">
        <v>152</v>
      </c>
      <c r="B315" s="245">
        <v>43832</v>
      </c>
      <c r="C315" s="245"/>
      <c r="D315" s="246" t="s">
        <v>810</v>
      </c>
      <c r="E315" s="53" t="s">
        <v>623</v>
      </c>
      <c r="F315" s="247" t="s">
        <v>811</v>
      </c>
      <c r="G315" s="53"/>
      <c r="H315" s="53"/>
      <c r="I315" s="248">
        <v>590</v>
      </c>
      <c r="J315" s="243" t="s">
        <v>594</v>
      </c>
      <c r="K315" s="243"/>
      <c r="L315" s="249"/>
      <c r="M315" s="250" t="s">
        <v>594</v>
      </c>
      <c r="N315" s="251"/>
      <c r="O315" s="1"/>
      <c r="P315" s="1"/>
      <c r="Q315" s="1"/>
      <c r="R315" s="6" t="s">
        <v>784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5">
        <v>153</v>
      </c>
      <c r="B316" s="226">
        <v>43966</v>
      </c>
      <c r="C316" s="226"/>
      <c r="D316" s="227" t="s">
        <v>71</v>
      </c>
      <c r="E316" s="228" t="s">
        <v>623</v>
      </c>
      <c r="F316" s="198">
        <v>67.5</v>
      </c>
      <c r="G316" s="228"/>
      <c r="H316" s="228">
        <v>86</v>
      </c>
      <c r="I316" s="230">
        <v>86</v>
      </c>
      <c r="J316" s="200" t="s">
        <v>812</v>
      </c>
      <c r="K316" s="201">
        <f t="shared" ref="K316:K323" si="169">H316-F316</f>
        <v>18.5</v>
      </c>
      <c r="L316" s="202">
        <f t="shared" ref="L316:L323" si="170">K316/F316</f>
        <v>0.27407407407407408</v>
      </c>
      <c r="M316" s="197" t="s">
        <v>591</v>
      </c>
      <c r="N316" s="203">
        <v>44008</v>
      </c>
      <c r="O316" s="1"/>
      <c r="P316" s="1"/>
      <c r="Q316" s="1"/>
      <c r="R316" s="6" t="s">
        <v>784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5">
        <v>154</v>
      </c>
      <c r="B317" s="226">
        <v>44035</v>
      </c>
      <c r="C317" s="226"/>
      <c r="D317" s="227" t="s">
        <v>482</v>
      </c>
      <c r="E317" s="228" t="s">
        <v>623</v>
      </c>
      <c r="F317" s="198">
        <v>231</v>
      </c>
      <c r="G317" s="228"/>
      <c r="H317" s="228">
        <v>281</v>
      </c>
      <c r="I317" s="230">
        <v>281</v>
      </c>
      <c r="J317" s="200" t="s">
        <v>681</v>
      </c>
      <c r="K317" s="201">
        <f t="shared" si="169"/>
        <v>50</v>
      </c>
      <c r="L317" s="202">
        <f t="shared" si="170"/>
        <v>0.21645021645021645</v>
      </c>
      <c r="M317" s="197" t="s">
        <v>591</v>
      </c>
      <c r="N317" s="203">
        <v>44358</v>
      </c>
      <c r="O317" s="1"/>
      <c r="P317" s="1"/>
      <c r="Q317" s="1"/>
      <c r="R317" s="6" t="s">
        <v>784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5">
        <v>155</v>
      </c>
      <c r="B318" s="226">
        <v>44092</v>
      </c>
      <c r="C318" s="226"/>
      <c r="D318" s="227" t="s">
        <v>407</v>
      </c>
      <c r="E318" s="228" t="s">
        <v>623</v>
      </c>
      <c r="F318" s="228">
        <v>206</v>
      </c>
      <c r="G318" s="228"/>
      <c r="H318" s="228">
        <v>248</v>
      </c>
      <c r="I318" s="230">
        <v>248</v>
      </c>
      <c r="J318" s="200" t="s">
        <v>681</v>
      </c>
      <c r="K318" s="201">
        <f t="shared" si="169"/>
        <v>42</v>
      </c>
      <c r="L318" s="202">
        <f t="shared" si="170"/>
        <v>0.20388349514563106</v>
      </c>
      <c r="M318" s="197" t="s">
        <v>591</v>
      </c>
      <c r="N318" s="203">
        <v>44214</v>
      </c>
      <c r="O318" s="1"/>
      <c r="P318" s="1"/>
      <c r="Q318" s="1"/>
      <c r="R318" s="6" t="s">
        <v>784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5">
        <v>156</v>
      </c>
      <c r="B319" s="226">
        <v>44140</v>
      </c>
      <c r="C319" s="226"/>
      <c r="D319" s="227" t="s">
        <v>407</v>
      </c>
      <c r="E319" s="228" t="s">
        <v>623</v>
      </c>
      <c r="F319" s="228">
        <v>182.5</v>
      </c>
      <c r="G319" s="228"/>
      <c r="H319" s="228">
        <v>248</v>
      </c>
      <c r="I319" s="230">
        <v>248</v>
      </c>
      <c r="J319" s="200" t="s">
        <v>681</v>
      </c>
      <c r="K319" s="201">
        <f t="shared" si="169"/>
        <v>65.5</v>
      </c>
      <c r="L319" s="202">
        <f t="shared" si="170"/>
        <v>0.35890410958904112</v>
      </c>
      <c r="M319" s="197" t="s">
        <v>591</v>
      </c>
      <c r="N319" s="203">
        <v>44214</v>
      </c>
      <c r="O319" s="1"/>
      <c r="P319" s="1"/>
      <c r="Q319" s="1"/>
      <c r="R319" s="6" t="s">
        <v>784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5">
        <v>157</v>
      </c>
      <c r="B320" s="226">
        <v>44140</v>
      </c>
      <c r="C320" s="226"/>
      <c r="D320" s="227" t="s">
        <v>327</v>
      </c>
      <c r="E320" s="228" t="s">
        <v>623</v>
      </c>
      <c r="F320" s="228">
        <v>247.5</v>
      </c>
      <c r="G320" s="228"/>
      <c r="H320" s="228">
        <v>320</v>
      </c>
      <c r="I320" s="230">
        <v>320</v>
      </c>
      <c r="J320" s="200" t="s">
        <v>681</v>
      </c>
      <c r="K320" s="201">
        <f t="shared" si="169"/>
        <v>72.5</v>
      </c>
      <c r="L320" s="202">
        <f t="shared" si="170"/>
        <v>0.29292929292929293</v>
      </c>
      <c r="M320" s="197" t="s">
        <v>591</v>
      </c>
      <c r="N320" s="203">
        <v>44323</v>
      </c>
      <c r="O320" s="1"/>
      <c r="P320" s="1"/>
      <c r="Q320" s="1"/>
      <c r="R320" s="6" t="s">
        <v>784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5">
        <v>158</v>
      </c>
      <c r="B321" s="226">
        <v>44140</v>
      </c>
      <c r="C321" s="226"/>
      <c r="D321" s="227" t="s">
        <v>272</v>
      </c>
      <c r="E321" s="228" t="s">
        <v>623</v>
      </c>
      <c r="F321" s="198">
        <v>925</v>
      </c>
      <c r="G321" s="228"/>
      <c r="H321" s="228">
        <v>1095</v>
      </c>
      <c r="I321" s="230">
        <v>1093</v>
      </c>
      <c r="J321" s="200" t="s">
        <v>813</v>
      </c>
      <c r="K321" s="201">
        <f t="shared" si="169"/>
        <v>170</v>
      </c>
      <c r="L321" s="202">
        <f t="shared" si="170"/>
        <v>0.18378378378378379</v>
      </c>
      <c r="M321" s="197" t="s">
        <v>591</v>
      </c>
      <c r="N321" s="203">
        <v>44201</v>
      </c>
      <c r="O321" s="1"/>
      <c r="P321" s="1"/>
      <c r="Q321" s="1"/>
      <c r="R321" s="6" t="s">
        <v>784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5">
        <v>159</v>
      </c>
      <c r="B322" s="226">
        <v>44140</v>
      </c>
      <c r="C322" s="226"/>
      <c r="D322" s="227" t="s">
        <v>343</v>
      </c>
      <c r="E322" s="228" t="s">
        <v>623</v>
      </c>
      <c r="F322" s="198">
        <v>332.5</v>
      </c>
      <c r="G322" s="228"/>
      <c r="H322" s="228">
        <v>393</v>
      </c>
      <c r="I322" s="230">
        <v>406</v>
      </c>
      <c r="J322" s="200" t="s">
        <v>814</v>
      </c>
      <c r="K322" s="201">
        <f t="shared" si="169"/>
        <v>60.5</v>
      </c>
      <c r="L322" s="202">
        <f t="shared" si="170"/>
        <v>0.18195488721804512</v>
      </c>
      <c r="M322" s="197" t="s">
        <v>591</v>
      </c>
      <c r="N322" s="203">
        <v>44256</v>
      </c>
      <c r="O322" s="1"/>
      <c r="P322" s="1"/>
      <c r="Q322" s="1"/>
      <c r="R322" s="6" t="s">
        <v>784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5">
        <v>160</v>
      </c>
      <c r="B323" s="226">
        <v>44141</v>
      </c>
      <c r="C323" s="226"/>
      <c r="D323" s="227" t="s">
        <v>482</v>
      </c>
      <c r="E323" s="228" t="s">
        <v>623</v>
      </c>
      <c r="F323" s="198">
        <v>231</v>
      </c>
      <c r="G323" s="228"/>
      <c r="H323" s="228">
        <v>281</v>
      </c>
      <c r="I323" s="230">
        <v>281</v>
      </c>
      <c r="J323" s="200" t="s">
        <v>681</v>
      </c>
      <c r="K323" s="201">
        <f t="shared" si="169"/>
        <v>50</v>
      </c>
      <c r="L323" s="202">
        <f t="shared" si="170"/>
        <v>0.21645021645021645</v>
      </c>
      <c r="M323" s="197" t="s">
        <v>591</v>
      </c>
      <c r="N323" s="203">
        <v>44358</v>
      </c>
      <c r="O323" s="1"/>
      <c r="P323" s="1"/>
      <c r="Q323" s="1"/>
      <c r="R323" s="6" t="s">
        <v>784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52">
        <v>161</v>
      </c>
      <c r="B324" s="245">
        <v>44187</v>
      </c>
      <c r="C324" s="245"/>
      <c r="D324" s="246" t="s">
        <v>455</v>
      </c>
      <c r="E324" s="53" t="s">
        <v>623</v>
      </c>
      <c r="F324" s="247" t="s">
        <v>815</v>
      </c>
      <c r="G324" s="53"/>
      <c r="H324" s="53"/>
      <c r="I324" s="248">
        <v>239</v>
      </c>
      <c r="J324" s="243" t="s">
        <v>594</v>
      </c>
      <c r="K324" s="243"/>
      <c r="L324" s="249"/>
      <c r="M324" s="250"/>
      <c r="N324" s="251"/>
      <c r="O324" s="1"/>
      <c r="P324" s="1"/>
      <c r="Q324" s="1"/>
      <c r="R324" s="6" t="s">
        <v>784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52">
        <v>162</v>
      </c>
      <c r="B325" s="245">
        <v>44258</v>
      </c>
      <c r="C325" s="245"/>
      <c r="D325" s="246" t="s">
        <v>810</v>
      </c>
      <c r="E325" s="53" t="s">
        <v>623</v>
      </c>
      <c r="F325" s="247" t="s">
        <v>811</v>
      </c>
      <c r="G325" s="53"/>
      <c r="H325" s="53"/>
      <c r="I325" s="248">
        <v>590</v>
      </c>
      <c r="J325" s="243" t="s">
        <v>594</v>
      </c>
      <c r="K325" s="243"/>
      <c r="L325" s="249"/>
      <c r="M325" s="250"/>
      <c r="N325" s="251"/>
      <c r="O325" s="1"/>
      <c r="P325" s="1"/>
      <c r="R325" s="6" t="s">
        <v>784</v>
      </c>
    </row>
    <row r="326" spans="1:26" ht="12.75" customHeight="1">
      <c r="A326" s="225">
        <v>163</v>
      </c>
      <c r="B326" s="226">
        <v>44274</v>
      </c>
      <c r="C326" s="226"/>
      <c r="D326" s="227" t="s">
        <v>343</v>
      </c>
      <c r="E326" s="228" t="s">
        <v>623</v>
      </c>
      <c r="F326" s="198">
        <v>355</v>
      </c>
      <c r="G326" s="228"/>
      <c r="H326" s="228">
        <v>422.5</v>
      </c>
      <c r="I326" s="230">
        <v>420</v>
      </c>
      <c r="J326" s="200" t="s">
        <v>816</v>
      </c>
      <c r="K326" s="201">
        <f t="shared" ref="K326:K329" si="171">H326-F326</f>
        <v>67.5</v>
      </c>
      <c r="L326" s="202">
        <f t="shared" ref="L326:L329" si="172">K326/F326</f>
        <v>0.19014084507042253</v>
      </c>
      <c r="M326" s="197" t="s">
        <v>591</v>
      </c>
      <c r="N326" s="203">
        <v>44361</v>
      </c>
      <c r="O326" s="1"/>
      <c r="R326" s="253" t="s">
        <v>784</v>
      </c>
    </row>
    <row r="327" spans="1:26" ht="12.75" customHeight="1">
      <c r="A327" s="225">
        <v>164</v>
      </c>
      <c r="B327" s="226">
        <v>44295</v>
      </c>
      <c r="C327" s="226"/>
      <c r="D327" s="227" t="s">
        <v>817</v>
      </c>
      <c r="E327" s="228" t="s">
        <v>623</v>
      </c>
      <c r="F327" s="198">
        <v>555</v>
      </c>
      <c r="G327" s="228"/>
      <c r="H327" s="228">
        <v>663</v>
      </c>
      <c r="I327" s="230">
        <v>663</v>
      </c>
      <c r="J327" s="200" t="s">
        <v>818</v>
      </c>
      <c r="K327" s="201">
        <f t="shared" si="171"/>
        <v>108</v>
      </c>
      <c r="L327" s="202">
        <f t="shared" si="172"/>
        <v>0.19459459459459461</v>
      </c>
      <c r="M327" s="197" t="s">
        <v>591</v>
      </c>
      <c r="N327" s="203">
        <v>44321</v>
      </c>
      <c r="O327" s="1"/>
      <c r="P327" s="1"/>
      <c r="Q327" s="1"/>
      <c r="R327" s="253" t="s">
        <v>784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5">
        <v>165</v>
      </c>
      <c r="B328" s="226">
        <v>44308</v>
      </c>
      <c r="C328" s="226"/>
      <c r="D328" s="227" t="s">
        <v>376</v>
      </c>
      <c r="E328" s="228" t="s">
        <v>623</v>
      </c>
      <c r="F328" s="198">
        <v>126.5</v>
      </c>
      <c r="G328" s="228"/>
      <c r="H328" s="228">
        <v>155</v>
      </c>
      <c r="I328" s="230">
        <v>155</v>
      </c>
      <c r="J328" s="200" t="s">
        <v>681</v>
      </c>
      <c r="K328" s="201">
        <f t="shared" si="171"/>
        <v>28.5</v>
      </c>
      <c r="L328" s="202">
        <f t="shared" si="172"/>
        <v>0.22529644268774704</v>
      </c>
      <c r="M328" s="197" t="s">
        <v>591</v>
      </c>
      <c r="N328" s="203">
        <v>44362</v>
      </c>
      <c r="O328" s="1"/>
      <c r="R328" s="253" t="s">
        <v>784</v>
      </c>
    </row>
    <row r="329" spans="1:26" ht="12.75" customHeight="1">
      <c r="A329" s="299">
        <v>166</v>
      </c>
      <c r="B329" s="300">
        <v>44368</v>
      </c>
      <c r="C329" s="300"/>
      <c r="D329" s="301" t="s">
        <v>394</v>
      </c>
      <c r="E329" s="302" t="s">
        <v>623</v>
      </c>
      <c r="F329" s="303">
        <v>287.5</v>
      </c>
      <c r="G329" s="302"/>
      <c r="H329" s="302">
        <v>245</v>
      </c>
      <c r="I329" s="304">
        <v>344</v>
      </c>
      <c r="J329" s="210" t="s">
        <v>857</v>
      </c>
      <c r="K329" s="211">
        <f t="shared" si="171"/>
        <v>-42.5</v>
      </c>
      <c r="L329" s="212">
        <f t="shared" si="172"/>
        <v>-0.14782608695652175</v>
      </c>
      <c r="M329" s="208" t="s">
        <v>604</v>
      </c>
      <c r="N329" s="205">
        <v>44508</v>
      </c>
      <c r="O329" s="1"/>
      <c r="R329" s="253" t="s">
        <v>784</v>
      </c>
    </row>
    <row r="330" spans="1:26" ht="12.75" customHeight="1">
      <c r="A330" s="252">
        <v>167</v>
      </c>
      <c r="B330" s="245">
        <v>44368</v>
      </c>
      <c r="C330" s="245"/>
      <c r="D330" s="246" t="s">
        <v>482</v>
      </c>
      <c r="E330" s="53" t="s">
        <v>623</v>
      </c>
      <c r="F330" s="247" t="s">
        <v>819</v>
      </c>
      <c r="G330" s="53"/>
      <c r="H330" s="53"/>
      <c r="I330" s="248">
        <v>320</v>
      </c>
      <c r="J330" s="243" t="s">
        <v>594</v>
      </c>
      <c r="K330" s="252"/>
      <c r="L330" s="245"/>
      <c r="M330" s="245"/>
      <c r="N330" s="246"/>
      <c r="O330" s="41"/>
      <c r="R330" s="253" t="s">
        <v>784</v>
      </c>
    </row>
    <row r="331" spans="1:26" ht="12.75" customHeight="1">
      <c r="A331" s="225">
        <v>168</v>
      </c>
      <c r="B331" s="226">
        <v>44406</v>
      </c>
      <c r="C331" s="226"/>
      <c r="D331" s="227" t="s">
        <v>376</v>
      </c>
      <c r="E331" s="228" t="s">
        <v>623</v>
      </c>
      <c r="F331" s="198">
        <v>162.5</v>
      </c>
      <c r="G331" s="228"/>
      <c r="H331" s="228">
        <v>200</v>
      </c>
      <c r="I331" s="230">
        <v>200</v>
      </c>
      <c r="J331" s="200" t="s">
        <v>681</v>
      </c>
      <c r="K331" s="201">
        <f t="shared" ref="K331" si="173">H331-F331</f>
        <v>37.5</v>
      </c>
      <c r="L331" s="202">
        <f t="shared" ref="L331" si="174">K331/F331</f>
        <v>0.23076923076923078</v>
      </c>
      <c r="M331" s="197" t="s">
        <v>591</v>
      </c>
      <c r="N331" s="203">
        <v>44571</v>
      </c>
      <c r="O331" s="1"/>
      <c r="R331" s="253" t="s">
        <v>784</v>
      </c>
    </row>
    <row r="332" spans="1:26" ht="12.75" customHeight="1">
      <c r="A332" s="225">
        <v>169</v>
      </c>
      <c r="B332" s="226">
        <v>44462</v>
      </c>
      <c r="C332" s="226"/>
      <c r="D332" s="227" t="s">
        <v>825</v>
      </c>
      <c r="E332" s="228" t="s">
        <v>623</v>
      </c>
      <c r="F332" s="198">
        <v>1235</v>
      </c>
      <c r="G332" s="228"/>
      <c r="H332" s="228">
        <v>1505</v>
      </c>
      <c r="I332" s="230">
        <v>1500</v>
      </c>
      <c r="J332" s="200" t="s">
        <v>681</v>
      </c>
      <c r="K332" s="201">
        <f t="shared" ref="K332" si="175">H332-F332</f>
        <v>270</v>
      </c>
      <c r="L332" s="202">
        <f t="shared" ref="L332" si="176">K332/F332</f>
        <v>0.21862348178137653</v>
      </c>
      <c r="M332" s="197" t="s">
        <v>591</v>
      </c>
      <c r="N332" s="203">
        <v>44564</v>
      </c>
      <c r="O332" s="1"/>
      <c r="R332" s="253" t="s">
        <v>784</v>
      </c>
    </row>
    <row r="333" spans="1:26" ht="12.75" customHeight="1">
      <c r="A333" s="270">
        <v>170</v>
      </c>
      <c r="B333" s="271">
        <v>44480</v>
      </c>
      <c r="C333" s="271"/>
      <c r="D333" s="272" t="s">
        <v>827</v>
      </c>
      <c r="E333" s="273" t="s">
        <v>623</v>
      </c>
      <c r="F333" s="274" t="s">
        <v>832</v>
      </c>
      <c r="G333" s="273"/>
      <c r="H333" s="273"/>
      <c r="I333" s="273">
        <v>145</v>
      </c>
      <c r="J333" s="275" t="s">
        <v>594</v>
      </c>
      <c r="K333" s="270"/>
      <c r="L333" s="271"/>
      <c r="M333" s="271"/>
      <c r="N333" s="272"/>
      <c r="O333" s="41"/>
      <c r="R333" s="253" t="s">
        <v>784</v>
      </c>
    </row>
    <row r="334" spans="1:26" ht="12.75" customHeight="1">
      <c r="A334" s="276">
        <v>171</v>
      </c>
      <c r="B334" s="277">
        <v>44481</v>
      </c>
      <c r="C334" s="277"/>
      <c r="D334" s="278" t="s">
        <v>261</v>
      </c>
      <c r="E334" s="279" t="s">
        <v>623</v>
      </c>
      <c r="F334" s="280" t="s">
        <v>829</v>
      </c>
      <c r="G334" s="279"/>
      <c r="H334" s="279"/>
      <c r="I334" s="279">
        <v>380</v>
      </c>
      <c r="J334" s="281" t="s">
        <v>594</v>
      </c>
      <c r="K334" s="276"/>
      <c r="L334" s="277"/>
      <c r="M334" s="277"/>
      <c r="N334" s="278"/>
      <c r="O334" s="41"/>
      <c r="R334" s="253" t="s">
        <v>784</v>
      </c>
    </row>
    <row r="335" spans="1:26" ht="12.75" customHeight="1">
      <c r="A335" s="276">
        <v>172</v>
      </c>
      <c r="B335" s="277">
        <v>44481</v>
      </c>
      <c r="C335" s="277"/>
      <c r="D335" s="278" t="s">
        <v>402</v>
      </c>
      <c r="E335" s="279" t="s">
        <v>623</v>
      </c>
      <c r="F335" s="280" t="s">
        <v>830</v>
      </c>
      <c r="G335" s="279"/>
      <c r="H335" s="279"/>
      <c r="I335" s="279">
        <v>56</v>
      </c>
      <c r="J335" s="281" t="s">
        <v>594</v>
      </c>
      <c r="K335" s="276"/>
      <c r="L335" s="277"/>
      <c r="M335" s="277"/>
      <c r="N335" s="278"/>
      <c r="O335" s="41"/>
      <c r="R335" s="253"/>
    </row>
    <row r="336" spans="1:26" ht="12.75" customHeight="1">
      <c r="A336" s="282">
        <v>173</v>
      </c>
      <c r="B336" s="277">
        <v>44551</v>
      </c>
      <c r="C336" s="282"/>
      <c r="D336" s="282" t="s">
        <v>119</v>
      </c>
      <c r="E336" s="279" t="s">
        <v>623</v>
      </c>
      <c r="F336" s="279" t="s">
        <v>868</v>
      </c>
      <c r="G336" s="279"/>
      <c r="H336" s="279"/>
      <c r="I336" s="279">
        <v>3000</v>
      </c>
      <c r="J336" s="279" t="s">
        <v>594</v>
      </c>
      <c r="K336" s="279"/>
      <c r="L336" s="279"/>
      <c r="M336" s="279"/>
      <c r="N336" s="282"/>
      <c r="O336" s="41"/>
      <c r="R336" s="253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253"/>
    </row>
    <row r="338" spans="1:18" ht="12.75" customHeight="1">
      <c r="A338" s="252"/>
      <c r="B338" s="254" t="s">
        <v>820</v>
      </c>
      <c r="F338" s="56"/>
      <c r="G338" s="56"/>
      <c r="H338" s="56"/>
      <c r="I338" s="56"/>
      <c r="J338" s="41"/>
      <c r="K338" s="56"/>
      <c r="L338" s="56"/>
      <c r="M338" s="56"/>
      <c r="O338" s="41"/>
      <c r="R338" s="253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A348" s="255"/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A349" s="255"/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A350" s="53"/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</sheetData>
  <autoFilter ref="R1:R346"/>
  <mergeCells count="3">
    <mergeCell ref="A127:A128"/>
    <mergeCell ref="B127:B128"/>
    <mergeCell ref="J127:J128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2022-01-28T02:39:05Z</dcterms:modified>
</cp:coreProperties>
</file>